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gif" ContentType="image/gif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6695" windowHeight="8640"/>
  </bookViews>
  <sheets>
    <sheet name="Sheet1" sheetId="1" r:id="rId1"/>
    <sheet name="Лист1" sheetId="2" r:id="rId2"/>
  </sheets>
  <definedNames>
    <definedName name="_xlnm.Print_Area" localSheetId="0">Sheet1!$A$1:$F$149</definedName>
  </definedNames>
  <calcPr calcId="145621"/>
</workbook>
</file>

<file path=xl/calcChain.xml><?xml version="1.0" encoding="utf-8"?>
<calcChain xmlns="http://schemas.openxmlformats.org/spreadsheetml/2006/main">
  <c r="E142" i="1" l="1"/>
  <c r="E141" i="1"/>
  <c r="E140" i="1"/>
  <c r="E139" i="1"/>
  <c r="E138" i="1"/>
  <c r="E137" i="1"/>
  <c r="E136" i="1"/>
  <c r="E135" i="1"/>
  <c r="E134" i="1"/>
  <c r="E133" i="1"/>
  <c r="E128" i="1" l="1"/>
  <c r="E146" i="1" l="1"/>
  <c r="F128" i="1" l="1"/>
  <c r="A130" i="1" l="1"/>
  <c r="H128" i="1" l="1"/>
  <c r="G128" i="1"/>
  <c r="E149" i="1" l="1"/>
</calcChain>
</file>

<file path=xl/sharedStrings.xml><?xml version="1.0" encoding="utf-8"?>
<sst xmlns="http://schemas.openxmlformats.org/spreadsheetml/2006/main" count="185" uniqueCount="96">
  <si>
    <t>Methyldrene</t>
  </si>
  <si>
    <t>Methyldrene Elite</t>
  </si>
  <si>
    <t>Asia Black</t>
  </si>
  <si>
    <t>Black Spider</t>
  </si>
  <si>
    <t>Methyldrene AMP</t>
  </si>
  <si>
    <t>Methyldrene EPH</t>
  </si>
  <si>
    <t>от 100 Банок</t>
  </si>
  <si>
    <t>от 50 Банок</t>
  </si>
  <si>
    <t>от 20 банок</t>
  </si>
  <si>
    <t>Black Mamaba Hyperrush</t>
  </si>
  <si>
    <t>Наименование продукта</t>
  </si>
  <si>
    <t>Название компании</t>
  </si>
  <si>
    <t>ФИО клиента</t>
  </si>
  <si>
    <t>Контактный телефон</t>
  </si>
  <si>
    <t>WEB-сайт</t>
  </si>
  <si>
    <t xml:space="preserve">Доставка </t>
  </si>
  <si>
    <t>EMS Почта России</t>
  </si>
  <si>
    <t>до двери</t>
  </si>
  <si>
    <t>http://www.sberbank.ru/moscow/ru/quotes/currencies/</t>
  </si>
  <si>
    <t>http://innovativelabs.ru</t>
  </si>
  <si>
    <t>http://cloma-pharma.ru</t>
  </si>
  <si>
    <t>ВАШ ЗАКАЗ</t>
  </si>
  <si>
    <t>ИТОГО (общее количество банок)</t>
  </si>
  <si>
    <t>Hell Fire EPH 150</t>
  </si>
  <si>
    <t>Yellow Demons</t>
  </si>
  <si>
    <t>Адрес доставки (с индексом)</t>
  </si>
  <si>
    <t>Сумма Cloma Pharma (ЖЖ)</t>
  </si>
  <si>
    <t>Сумма Cloma Pharma (предтреники)</t>
  </si>
  <si>
    <t>Сумма Innovative (ЖЖ)</t>
  </si>
  <si>
    <t>Сумма ASL (ЖЖ)</t>
  </si>
  <si>
    <t>Сумма в рублях на день оплаты (с доставкой)</t>
  </si>
  <si>
    <t>Рассчитывается на калькуляторе EMS</t>
  </si>
  <si>
    <t>Ваш Заказ и расчет на оплату</t>
  </si>
  <si>
    <t>Курс на день оплаты  (продажа, $)</t>
  </si>
  <si>
    <t>Внимание! Расчет производится по курсу Сбербанка ($ продажа) на день оплаты</t>
  </si>
  <si>
    <t>Жиросжигатели (Цена, $)</t>
  </si>
  <si>
    <t>Предтренеровочные комплексы (Цена, $)</t>
  </si>
  <si>
    <t>2-7 дней заввисит от удаленности</t>
  </si>
  <si>
    <t>Фактический вес посылки</t>
  </si>
  <si>
    <t>Доставка (с учетом вашего города доставки и веса посылки)</t>
  </si>
  <si>
    <t>Red Wasp</t>
  </si>
  <si>
    <t>Hi-Tech Pharmaceuticals</t>
  </si>
  <si>
    <t>ПРЕДТРЕНИРОВОЧНЫЕ КОМПЛЕКСЫ</t>
  </si>
  <si>
    <t>Defcon 1 (Platinum Labs)</t>
  </si>
  <si>
    <t>Mesomorph (APS)</t>
  </si>
  <si>
    <t>Dust v2 (Blackstone Labs)</t>
  </si>
  <si>
    <t>Cannibal Ferox (Chaos and Pain)</t>
  </si>
  <si>
    <t>The Curse (Cobra Labs)</t>
  </si>
  <si>
    <t>Stimul8 (Finaflex)</t>
  </si>
  <si>
    <t>Formula-1 (Dynamic Formulas)</t>
  </si>
  <si>
    <t>China White</t>
  </si>
  <si>
    <t>Black Widow</t>
  </si>
  <si>
    <t xml:space="preserve">HydroxyElite </t>
  </si>
  <si>
    <t xml:space="preserve">Lipodrene </t>
  </si>
  <si>
    <t>Lipodrene Hardcore</t>
  </si>
  <si>
    <t>Stimerex-ES</t>
  </si>
  <si>
    <t>Stimerex Hardcore</t>
  </si>
  <si>
    <t>Yellow Scorpion</t>
  </si>
  <si>
    <t>ECA Xtreme</t>
  </si>
  <si>
    <t>Hydroxycut Hardcore Elite</t>
  </si>
  <si>
    <t>Сумма HTP</t>
  </si>
  <si>
    <t>Сумма Muscletech</t>
  </si>
  <si>
    <t>Сумма ПРЕДТРЕНИКИ</t>
  </si>
  <si>
    <t>Diablos ECA</t>
  </si>
  <si>
    <t>Diablos Hypperburn</t>
  </si>
  <si>
    <t>ТРИБУЛУС</t>
  </si>
  <si>
    <t>Tribulus 625 (Optimum Nutrition)</t>
  </si>
  <si>
    <t>Сумма Трибулус</t>
  </si>
  <si>
    <t>Cocodrene</t>
  </si>
  <si>
    <t>Tribulus 1500 (APS)</t>
  </si>
  <si>
    <t>Lipodrene Extreme V2</t>
  </si>
  <si>
    <t>Lipodrene Ephedra FREE</t>
  </si>
  <si>
    <t>Bblack Spider Powder</t>
  </si>
  <si>
    <t>Jack'D UP (Hi-Tech Pharma.)</t>
  </si>
  <si>
    <t>Asylum Feed (Смесь креатинов и HMB)</t>
  </si>
  <si>
    <t>new</t>
  </si>
  <si>
    <t>Без изменений</t>
  </si>
  <si>
    <t>Пробники</t>
  </si>
  <si>
    <t>Сумма Insane LABS</t>
  </si>
  <si>
    <t>снижение цены</t>
  </si>
  <si>
    <t xml:space="preserve"> (Цена, $)</t>
  </si>
  <si>
    <t>Psychotic (Предтреник) 35 serv</t>
  </si>
  <si>
    <t>Insane Veinz (Азот,  пампилка) 35 serv</t>
  </si>
  <si>
    <t>Schizo (Предтреник + Ноотропик) 35 serv</t>
  </si>
  <si>
    <t>Demon Dust (Стимулятор мозговой активности) 50 serv</t>
  </si>
  <si>
    <t>Alien Recovery  (BCAA) 35 serv</t>
  </si>
  <si>
    <t>Ephedra Cutz (Эфедра + Герань)</t>
  </si>
  <si>
    <t>INSANE CUTZ (Жиросжигатель)</t>
  </si>
  <si>
    <t>INSANE BRAINZ (Ноотроп)</t>
  </si>
  <si>
    <t>Black Annis 50 serv(Gold Star) Предтерн</t>
  </si>
  <si>
    <t>Black Annis 25 serv  (Gold Star) Предтерн</t>
  </si>
  <si>
    <t>Triple X (60tabs) жиросжигатель  (1,3 DMAA)</t>
  </si>
  <si>
    <t xml:space="preserve">Triple X (50serv ) Предтерн </t>
  </si>
  <si>
    <t>Viper (90caps) жиросжигатель</t>
  </si>
  <si>
    <t>EPH BOMB (60tabs) жиросжигатель Эфедра + Герань</t>
  </si>
  <si>
    <t>ошибочное снижение цены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</si>
</sst>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indexed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i/>
      <sz val="11"/>
      <color rgb="FFFF0000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u/>
      <sz val="11"/>
      <color theme="10"/>
      <name val="Calibri"/>
      <family val="2"/>
      <charset val="204"/>
      <scheme val="minor"/>
    </font>
    <font>
      <b/>
      <i/>
      <u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22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0" fillId="0" borderId="0" applyNumberFormat="0" applyFill="0" applyBorder="0" applyAlignment="0" applyProtection="0"/>
  </cellStyleXfs>
  <cellXfs count="111">
    <xf numFmtId="0" fontId="0" fillId="0" borderId="0" xfId="0"/>
    <xf numFmtId="0" fontId="14" fillId="0" borderId="1" xfId="0" applyFont="1" applyFill="1" applyBorder="1" applyAlignment="1">
      <alignment horizontal="center"/>
    </xf>
    <xf numFmtId="0" fontId="13" fillId="0" borderId="0" xfId="0" applyFont="1"/>
    <xf numFmtId="0" fontId="13" fillId="0" borderId="1" xfId="0" applyFont="1" applyBorder="1"/>
    <xf numFmtId="0" fontId="13" fillId="0" borderId="1" xfId="0" applyFont="1" applyFill="1" applyBorder="1"/>
    <xf numFmtId="0" fontId="14" fillId="0" borderId="1" xfId="0" applyFont="1" applyBorder="1"/>
    <xf numFmtId="0" fontId="18" fillId="0" borderId="0" xfId="0" applyFont="1"/>
    <xf numFmtId="0" fontId="14" fillId="0" borderId="0" xfId="0" applyFont="1" applyBorder="1"/>
    <xf numFmtId="0" fontId="13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4" fillId="0" borderId="0" xfId="0" applyFont="1" applyBorder="1" applyAlignment="1">
      <alignment horizontal="right"/>
    </xf>
    <xf numFmtId="0" fontId="11" fillId="0" borderId="0" xfId="0" applyFont="1" applyBorder="1" applyAlignment="1">
      <alignment horizontal="center"/>
    </xf>
    <xf numFmtId="0" fontId="21" fillId="0" borderId="0" xfId="0" applyFont="1" applyBorder="1" applyAlignment="1">
      <alignment horizontal="right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4" fillId="0" borderId="0" xfId="0" applyFont="1" applyBorder="1" applyAlignment="1">
      <alignment horizontal="right"/>
    </xf>
    <xf numFmtId="0" fontId="13" fillId="2" borderId="1" xfId="0" applyFont="1" applyFill="1" applyBorder="1" applyAlignment="1">
      <alignment horizontal="center"/>
    </xf>
    <xf numFmtId="0" fontId="17" fillId="3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/>
    </xf>
    <xf numFmtId="0" fontId="14" fillId="5" borderId="1" xfId="0" applyFont="1" applyFill="1" applyBorder="1" applyAlignment="1">
      <alignment horizontal="center"/>
    </xf>
    <xf numFmtId="0" fontId="13" fillId="5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6" fillId="0" borderId="0" xfId="1" applyFont="1" applyBorder="1" applyAlignment="1">
      <alignment horizontal="right"/>
    </xf>
    <xf numFmtId="0" fontId="10" fillId="5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28" fillId="0" borderId="0" xfId="0" applyFont="1" applyAlignment="1">
      <alignment vertical="center"/>
    </xf>
    <xf numFmtId="0" fontId="14" fillId="0" borderId="1" xfId="0" applyFont="1" applyFill="1" applyBorder="1"/>
    <xf numFmtId="0" fontId="8" fillId="5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9" fillId="5" borderId="1" xfId="0" applyNumberFormat="1" applyFont="1" applyFill="1" applyBorder="1" applyAlignment="1">
      <alignment horizontal="center"/>
    </xf>
    <xf numFmtId="0" fontId="13" fillId="4" borderId="1" xfId="0" applyNumberFormat="1" applyFont="1" applyFill="1" applyBorder="1" applyAlignment="1">
      <alignment horizontal="center"/>
    </xf>
    <xf numFmtId="0" fontId="13" fillId="2" borderId="1" xfId="0" applyNumberFormat="1" applyFont="1" applyFill="1" applyBorder="1" applyAlignment="1">
      <alignment horizontal="center"/>
    </xf>
    <xf numFmtId="17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5" fillId="3" borderId="4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6" fillId="0" borderId="0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14" fillId="0" borderId="0" xfId="0" applyFont="1" applyBorder="1" applyAlignment="1">
      <alignment horizontal="right"/>
    </xf>
    <xf numFmtId="0" fontId="13" fillId="0" borderId="1" xfId="0" applyFont="1" applyBorder="1" applyAlignment="1">
      <alignment horizontal="center"/>
    </xf>
    <xf numFmtId="0" fontId="30" fillId="0" borderId="1" xfId="0" applyFont="1" applyBorder="1" applyAlignment="1">
      <alignment horizontal="center"/>
    </xf>
    <xf numFmtId="0" fontId="30" fillId="0" borderId="6" xfId="0" applyFont="1" applyBorder="1" applyAlignment="1">
      <alignment horizontal="center"/>
    </xf>
    <xf numFmtId="0" fontId="30" fillId="0" borderId="1" xfId="0" applyFont="1" applyFill="1" applyBorder="1" applyAlignment="1">
      <alignment horizontal="center"/>
    </xf>
    <xf numFmtId="0" fontId="31" fillId="0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30" fillId="0" borderId="1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6" fillId="0" borderId="1" xfId="0" applyFont="1" applyFill="1" applyBorder="1"/>
    <xf numFmtId="0" fontId="14" fillId="0" borderId="0" xfId="0" applyFont="1" applyBorder="1" applyAlignment="1">
      <alignment horizontal="center"/>
    </xf>
    <xf numFmtId="0" fontId="14" fillId="0" borderId="8" xfId="0" applyFont="1" applyBorder="1"/>
    <xf numFmtId="0" fontId="10" fillId="5" borderId="8" xfId="0" applyFont="1" applyFill="1" applyBorder="1" applyAlignment="1">
      <alignment horizontal="center"/>
    </xf>
    <xf numFmtId="0" fontId="10" fillId="4" borderId="8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3" fillId="0" borderId="8" xfId="0" applyFont="1" applyFill="1" applyBorder="1" applyAlignment="1">
      <alignment horizontal="center"/>
    </xf>
    <xf numFmtId="2" fontId="32" fillId="7" borderId="0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5" fillId="0" borderId="0" xfId="0" applyFont="1" applyAlignment="1"/>
    <xf numFmtId="0" fontId="13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0" fontId="18" fillId="0" borderId="0" xfId="0" applyFont="1" applyAlignment="1"/>
    <xf numFmtId="0" fontId="20" fillId="0" borderId="1" xfId="1" applyBorder="1"/>
    <xf numFmtId="0" fontId="4" fillId="0" borderId="1" xfId="0" applyFont="1" applyFill="1" applyBorder="1"/>
    <xf numFmtId="0" fontId="3" fillId="0" borderId="1" xfId="0" applyFont="1" applyFill="1" applyBorder="1"/>
    <xf numFmtId="0" fontId="14" fillId="0" borderId="0" xfId="0" applyFont="1" applyBorder="1" applyAlignment="1">
      <alignment horizontal="right"/>
    </xf>
    <xf numFmtId="0" fontId="2" fillId="0" borderId="0" xfId="0" applyFont="1" applyAlignment="1"/>
    <xf numFmtId="0" fontId="8" fillId="6" borderId="7" xfId="0" applyFont="1" applyFill="1" applyBorder="1" applyAlignment="1">
      <alignment horizontal="center" vertical="center"/>
    </xf>
    <xf numFmtId="0" fontId="13" fillId="6" borderId="0" xfId="0" applyFont="1" applyFill="1" applyAlignment="1">
      <alignment horizontal="center" vertical="center"/>
    </xf>
    <xf numFmtId="0" fontId="13" fillId="6" borderId="7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24" fillId="7" borderId="0" xfId="0" applyFont="1" applyFill="1" applyBorder="1" applyAlignment="1">
      <alignment horizontal="right"/>
    </xf>
    <xf numFmtId="0" fontId="26" fillId="0" borderId="0" xfId="1" applyFont="1" applyBorder="1" applyAlignment="1">
      <alignment horizontal="right"/>
    </xf>
    <xf numFmtId="0" fontId="14" fillId="0" borderId="0" xfId="0" applyFont="1" applyAlignment="1">
      <alignment horizontal="right"/>
    </xf>
    <xf numFmtId="0" fontId="14" fillId="0" borderId="0" xfId="0" applyFont="1" applyBorder="1" applyAlignment="1">
      <alignment horizontal="right"/>
    </xf>
    <xf numFmtId="0" fontId="29" fillId="0" borderId="2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17" fillId="0" borderId="3" xfId="1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30" fillId="0" borderId="1" xfId="0" applyFont="1" applyBorder="1" applyAlignment="1">
      <alignment horizontal="center"/>
    </xf>
    <xf numFmtId="0" fontId="20" fillId="0" borderId="0" xfId="1" applyFill="1" applyBorder="1" applyAlignment="1">
      <alignment horizontal="center" vertical="center"/>
    </xf>
    <xf numFmtId="0" fontId="20" fillId="0" borderId="3" xfId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7" fillId="0" borderId="0" xfId="1" applyFont="1" applyBorder="1" applyAlignment="1">
      <alignment horizontal="right"/>
    </xf>
    <xf numFmtId="0" fontId="25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5"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rgb="FF99FF99"/>
        </patternFill>
      </fill>
    </dxf>
    <dxf>
      <font>
        <color auto="1"/>
      </font>
      <fill>
        <patternFill>
          <bgColor rgb="FFFFFF99"/>
        </patternFill>
      </fill>
    </dxf>
  </dxfs>
  <tableStyles count="0" defaultTableStyle="TableStyleMedium2" defaultPivotStyle="PivotStyleMedium9"/>
  <colors>
    <mruColors>
      <color rgb="FF99FF99"/>
      <color rgb="FFFFFF99"/>
      <color rgb="FFECFE02"/>
      <color rgb="FFE6FE02"/>
      <color rgb="FF4FEB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jpe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jpg"/><Relationship Id="rId1" Type="http://schemas.openxmlformats.org/officeDocument/2006/relationships/image" Target="../media/image1.gif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2321298</xdr:colOff>
      <xdr:row>8</xdr:row>
      <xdr:rowOff>69288</xdr:rowOff>
    </xdr:from>
    <xdr:to>
      <xdr:col>3</xdr:col>
      <xdr:colOff>264458</xdr:colOff>
      <xdr:row>10</xdr:row>
      <xdr:rowOff>130251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1298" y="1650438"/>
          <a:ext cx="2946027" cy="441963"/>
        </a:xfrm>
        <a:prstGeom prst="rect">
          <a:avLst/>
        </a:prstGeom>
      </xdr:spPr>
    </xdr:pic>
    <xdr:clientData/>
  </xdr:twoCellAnchor>
  <xdr:twoCellAnchor editAs="oneCell">
    <xdr:from>
      <xdr:col>0</xdr:col>
      <xdr:colOff>2210817</xdr:colOff>
      <xdr:row>27</xdr:row>
      <xdr:rowOff>190199</xdr:rowOff>
    </xdr:from>
    <xdr:to>
      <xdr:col>3</xdr:col>
      <xdr:colOff>538338</xdr:colOff>
      <xdr:row>33</xdr:row>
      <xdr:rowOff>28274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10817" y="5437608"/>
          <a:ext cx="3324327" cy="981075"/>
        </a:xfrm>
        <a:prstGeom prst="rect">
          <a:avLst/>
        </a:prstGeom>
      </xdr:spPr>
    </xdr:pic>
    <xdr:clientData/>
  </xdr:twoCellAnchor>
  <xdr:twoCellAnchor editAs="oneCell">
    <xdr:from>
      <xdr:col>1</xdr:col>
      <xdr:colOff>323850</xdr:colOff>
      <xdr:row>70</xdr:row>
      <xdr:rowOff>9525</xdr:rowOff>
    </xdr:from>
    <xdr:to>
      <xdr:col>2</xdr:col>
      <xdr:colOff>542924</xdr:colOff>
      <xdr:row>76</xdr:row>
      <xdr:rowOff>0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62300" y="7124700"/>
          <a:ext cx="1352550" cy="1140166"/>
        </a:xfrm>
        <a:prstGeom prst="rect">
          <a:avLst/>
        </a:prstGeom>
      </xdr:spPr>
    </xdr:pic>
    <xdr:clientData/>
  </xdr:twoCellAnchor>
  <xdr:twoCellAnchor editAs="oneCell">
    <xdr:from>
      <xdr:col>0</xdr:col>
      <xdr:colOff>2530848</xdr:colOff>
      <xdr:row>89</xdr:row>
      <xdr:rowOff>113453</xdr:rowOff>
    </xdr:from>
    <xdr:to>
      <xdr:col>3</xdr:col>
      <xdr:colOff>33617</xdr:colOff>
      <xdr:row>100</xdr:row>
      <xdr:rowOff>71587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0848" y="18054071"/>
          <a:ext cx="2500593" cy="910634"/>
        </a:xfrm>
        <a:prstGeom prst="rect">
          <a:avLst/>
        </a:prstGeom>
      </xdr:spPr>
    </xdr:pic>
    <xdr:clientData/>
  </xdr:twoCellAnchor>
  <xdr:twoCellAnchor editAs="oneCell">
    <xdr:from>
      <xdr:col>0</xdr:col>
      <xdr:colOff>2049036</xdr:colOff>
      <xdr:row>117</xdr:row>
      <xdr:rowOff>0</xdr:rowOff>
    </xdr:from>
    <xdr:to>
      <xdr:col>0</xdr:col>
      <xdr:colOff>2783158</xdr:colOff>
      <xdr:row>117</xdr:row>
      <xdr:rowOff>314703</xdr:rowOff>
    </xdr:to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9036" y="19858463"/>
          <a:ext cx="734122" cy="316096"/>
        </a:xfrm>
        <a:prstGeom prst="rect">
          <a:avLst/>
        </a:prstGeom>
      </xdr:spPr>
    </xdr:pic>
    <xdr:clientData/>
  </xdr:twoCellAnchor>
  <xdr:twoCellAnchor editAs="oneCell">
    <xdr:from>
      <xdr:col>0</xdr:col>
      <xdr:colOff>1967676</xdr:colOff>
      <xdr:row>116</xdr:row>
      <xdr:rowOff>36559</xdr:rowOff>
    </xdr:from>
    <xdr:to>
      <xdr:col>0</xdr:col>
      <xdr:colOff>2808712</xdr:colOff>
      <xdr:row>116</xdr:row>
      <xdr:rowOff>246257</xdr:rowOff>
    </xdr:to>
    <xdr:pic>
      <xdr:nvPicPr>
        <xdr:cNvPr id="12" name="Рисунок 1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7676" y="19244535"/>
          <a:ext cx="841036" cy="209698"/>
        </a:xfrm>
        <a:prstGeom prst="rect">
          <a:avLst/>
        </a:prstGeom>
      </xdr:spPr>
    </xdr:pic>
    <xdr:clientData/>
  </xdr:twoCellAnchor>
  <xdr:twoCellAnchor editAs="oneCell">
    <xdr:from>
      <xdr:col>0</xdr:col>
      <xdr:colOff>2014043</xdr:colOff>
      <xdr:row>114</xdr:row>
      <xdr:rowOff>18585</xdr:rowOff>
    </xdr:from>
    <xdr:to>
      <xdr:col>0</xdr:col>
      <xdr:colOff>2758661</xdr:colOff>
      <xdr:row>114</xdr:row>
      <xdr:rowOff>305263</xdr:rowOff>
    </xdr:to>
    <xdr:pic>
      <xdr:nvPicPr>
        <xdr:cNvPr id="13" name="Рисунок 12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4043" y="18901317"/>
          <a:ext cx="744618" cy="286678"/>
        </a:xfrm>
        <a:prstGeom prst="rect">
          <a:avLst/>
        </a:prstGeom>
      </xdr:spPr>
    </xdr:pic>
    <xdr:clientData/>
  </xdr:twoCellAnchor>
  <xdr:twoCellAnchor editAs="oneCell">
    <xdr:from>
      <xdr:col>0</xdr:col>
      <xdr:colOff>1946818</xdr:colOff>
      <xdr:row>112</xdr:row>
      <xdr:rowOff>41818</xdr:rowOff>
    </xdr:from>
    <xdr:to>
      <xdr:col>0</xdr:col>
      <xdr:colOff>2839735</xdr:colOff>
      <xdr:row>113</xdr:row>
      <xdr:rowOff>203</xdr:rowOff>
    </xdr:to>
    <xdr:pic>
      <xdr:nvPicPr>
        <xdr:cNvPr id="14" name="Рисунок 13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6818" y="18599306"/>
          <a:ext cx="896744" cy="282234"/>
        </a:xfrm>
        <a:prstGeom prst="rect">
          <a:avLst/>
        </a:prstGeom>
      </xdr:spPr>
    </xdr:pic>
    <xdr:clientData/>
  </xdr:twoCellAnchor>
  <xdr:twoCellAnchor editAs="oneCell">
    <xdr:from>
      <xdr:col>0</xdr:col>
      <xdr:colOff>2193074</xdr:colOff>
      <xdr:row>111</xdr:row>
      <xdr:rowOff>26182</xdr:rowOff>
    </xdr:from>
    <xdr:to>
      <xdr:col>0</xdr:col>
      <xdr:colOff>2634477</xdr:colOff>
      <xdr:row>111</xdr:row>
      <xdr:rowOff>313745</xdr:rowOff>
    </xdr:to>
    <xdr:pic>
      <xdr:nvPicPr>
        <xdr:cNvPr id="15" name="Рисунок 14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3074" y="18258426"/>
          <a:ext cx="441403" cy="287563"/>
        </a:xfrm>
        <a:prstGeom prst="rect">
          <a:avLst/>
        </a:prstGeom>
      </xdr:spPr>
    </xdr:pic>
    <xdr:clientData/>
  </xdr:twoCellAnchor>
  <xdr:twoCellAnchor editAs="oneCell">
    <xdr:from>
      <xdr:col>0</xdr:col>
      <xdr:colOff>1995324</xdr:colOff>
      <xdr:row>110</xdr:row>
      <xdr:rowOff>83636</xdr:rowOff>
    </xdr:from>
    <xdr:to>
      <xdr:col>0</xdr:col>
      <xdr:colOff>2836995</xdr:colOff>
      <xdr:row>110</xdr:row>
      <xdr:rowOff>274134</xdr:rowOff>
    </xdr:to>
    <xdr:pic>
      <xdr:nvPicPr>
        <xdr:cNvPr id="17" name="Рисунок 16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5324" y="17990636"/>
          <a:ext cx="845498" cy="190498"/>
        </a:xfrm>
        <a:prstGeom prst="rect">
          <a:avLst/>
        </a:prstGeom>
      </xdr:spPr>
    </xdr:pic>
    <xdr:clientData/>
  </xdr:twoCellAnchor>
  <xdr:twoCellAnchor editAs="oneCell">
    <xdr:from>
      <xdr:col>0</xdr:col>
      <xdr:colOff>2600325</xdr:colOff>
      <xdr:row>40</xdr:row>
      <xdr:rowOff>123825</xdr:rowOff>
    </xdr:from>
    <xdr:to>
      <xdr:col>3</xdr:col>
      <xdr:colOff>73962</xdr:colOff>
      <xdr:row>43</xdr:row>
      <xdr:rowOff>123825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0325" y="8214472"/>
          <a:ext cx="2471461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2171700</xdr:colOff>
      <xdr:row>112</xdr:row>
      <xdr:rowOff>295275</xdr:rowOff>
    </xdr:from>
    <xdr:to>
      <xdr:col>0</xdr:col>
      <xdr:colOff>2609850</xdr:colOff>
      <xdr:row>114</xdr:row>
      <xdr:rowOff>16925</xdr:rowOff>
    </xdr:to>
    <xdr:pic>
      <xdr:nvPicPr>
        <xdr:cNvPr id="22" name="Рисунок 21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1700" y="18459450"/>
          <a:ext cx="438150" cy="369350"/>
        </a:xfrm>
        <a:prstGeom prst="rect">
          <a:avLst/>
        </a:prstGeom>
      </xdr:spPr>
    </xdr:pic>
    <xdr:clientData/>
  </xdr:twoCellAnchor>
  <xdr:oneCellAnchor>
    <xdr:from>
      <xdr:col>0</xdr:col>
      <xdr:colOff>1978951</xdr:colOff>
      <xdr:row>115</xdr:row>
      <xdr:rowOff>4880</xdr:rowOff>
    </xdr:from>
    <xdr:ext cx="863678" cy="320363"/>
    <xdr:pic>
      <xdr:nvPicPr>
        <xdr:cNvPr id="23" name="Рисунок 22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8951" y="19788305"/>
          <a:ext cx="863678" cy="320363"/>
        </a:xfrm>
        <a:prstGeom prst="rect">
          <a:avLst/>
        </a:prstGeom>
      </xdr:spPr>
    </xdr:pic>
    <xdr:clientData/>
  </xdr:oneCellAnchor>
  <xdr:twoCellAnchor editAs="oneCell">
    <xdr:from>
      <xdr:col>0</xdr:col>
      <xdr:colOff>2730210</xdr:colOff>
      <xdr:row>56</xdr:row>
      <xdr:rowOff>78440</xdr:rowOff>
    </xdr:from>
    <xdr:to>
      <xdr:col>3</xdr:col>
      <xdr:colOff>45911</xdr:colOff>
      <xdr:row>60</xdr:row>
      <xdr:rowOff>147713</xdr:rowOff>
    </xdr:to>
    <xdr:pic>
      <xdr:nvPicPr>
        <xdr:cNvPr id="41" name="Рисунок 40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0210" y="10656793"/>
          <a:ext cx="2313525" cy="831273"/>
        </a:xfrm>
        <a:prstGeom prst="rect">
          <a:avLst/>
        </a:prstGeom>
      </xdr:spPr>
    </xdr:pic>
    <xdr:clientData/>
  </xdr:twoCellAnchor>
  <xdr:oneCellAnchor>
    <xdr:from>
      <xdr:col>0</xdr:col>
      <xdr:colOff>2049036</xdr:colOff>
      <xdr:row>110</xdr:row>
      <xdr:rowOff>0</xdr:rowOff>
    </xdr:from>
    <xdr:ext cx="734122" cy="314703"/>
    <xdr:pic>
      <xdr:nvPicPr>
        <xdr:cNvPr id="46" name="Рисунок 4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9036" y="22479000"/>
          <a:ext cx="734122" cy="31470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loma-pharma.ru/methyldrene-elite/" TargetMode="External"/><Relationship Id="rId13" Type="http://schemas.openxmlformats.org/officeDocument/2006/relationships/hyperlink" Target="http://cloma-pharma.ru/red-wasp/" TargetMode="External"/><Relationship Id="rId18" Type="http://schemas.openxmlformats.org/officeDocument/2006/relationships/hyperlink" Target="http://innovativelabs.ru/Diablos-Hyperburn-6.0/" TargetMode="External"/><Relationship Id="rId3" Type="http://schemas.openxmlformats.org/officeDocument/2006/relationships/hyperlink" Target="http://www.sberbank.ru/moscow/ru/quotes/currencies/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cloma-pharma.ru/methyldrene-25/" TargetMode="External"/><Relationship Id="rId12" Type="http://schemas.openxmlformats.org/officeDocument/2006/relationships/hyperlink" Target="http://cloma-pharma.ru/cocodrene/" TargetMode="External"/><Relationship Id="rId17" Type="http://schemas.openxmlformats.org/officeDocument/2006/relationships/hyperlink" Target="http://innovativelabs.ru/zhiroszhigatel-Diablos-ECA-Fire/" TargetMode="External"/><Relationship Id="rId2" Type="http://schemas.openxmlformats.org/officeDocument/2006/relationships/hyperlink" Target="http://www.emspost.ru/ru/calc/" TargetMode="External"/><Relationship Id="rId16" Type="http://schemas.openxmlformats.org/officeDocument/2006/relationships/hyperlink" Target="http://cloma-pharma.ru/black-spider-powder/" TargetMode="External"/><Relationship Id="rId20" Type="http://schemas.openxmlformats.org/officeDocument/2006/relationships/hyperlink" Target="http://innovativelabs.ru/zhiroszhigatel-Hellfire-EPH-150/" TargetMode="External"/><Relationship Id="rId1" Type="http://schemas.openxmlformats.org/officeDocument/2006/relationships/hyperlink" Target="http://cloma-pharma.ru/" TargetMode="External"/><Relationship Id="rId6" Type="http://schemas.openxmlformats.org/officeDocument/2006/relationships/hyperlink" Target="http://www.sberbank.ru/moscow/ru/quotes/currencies/" TargetMode="External"/><Relationship Id="rId11" Type="http://schemas.openxmlformats.org/officeDocument/2006/relationships/hyperlink" Target="http://cloma-pharma.ru/china-white-25/" TargetMode="External"/><Relationship Id="rId5" Type="http://schemas.openxmlformats.org/officeDocument/2006/relationships/hyperlink" Target="http://innovativelabs.ru/" TargetMode="External"/><Relationship Id="rId15" Type="http://schemas.openxmlformats.org/officeDocument/2006/relationships/hyperlink" Target="http://cloma-pharma.ru/methyldrene-eph/" TargetMode="External"/><Relationship Id="rId10" Type="http://schemas.openxmlformats.org/officeDocument/2006/relationships/hyperlink" Target="http://cloma-pharma.ru/black-spider-25/" TargetMode="External"/><Relationship Id="rId19" Type="http://schemas.openxmlformats.org/officeDocument/2006/relationships/hyperlink" Target="http://innovativelabs.ru/zhiroszhigatel-black-mamba/" TargetMode="External"/><Relationship Id="rId4" Type="http://schemas.openxmlformats.org/officeDocument/2006/relationships/hyperlink" Target="http://www.emspost.ru/ru/calc/" TargetMode="External"/><Relationship Id="rId9" Type="http://schemas.openxmlformats.org/officeDocument/2006/relationships/hyperlink" Target="http://cloma-pharma.ru/asia-black-25/" TargetMode="External"/><Relationship Id="rId14" Type="http://schemas.openxmlformats.org/officeDocument/2006/relationships/hyperlink" Target="http://cloma-pharma.ru/methyldrene-amp/" TargetMode="External"/><Relationship Id="rId2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6"/>
  <sheetViews>
    <sheetView tabSelected="1" view="pageBreakPreview" topLeftCell="A117" zoomScale="85" zoomScaleNormal="100" zoomScaleSheetLayoutView="85" workbookViewId="0">
      <selection activeCell="E133" sqref="E133:E142"/>
    </sheetView>
  </sheetViews>
  <sheetFormatPr defaultRowHeight="15" outlineLevelRow="1" x14ac:dyDescent="0.25"/>
  <cols>
    <col min="1" max="1" width="43.7109375" style="2" customWidth="1"/>
    <col min="2" max="2" width="17" style="2" customWidth="1"/>
    <col min="3" max="3" width="14.28515625" style="2" customWidth="1"/>
    <col min="4" max="4" width="19" style="2" customWidth="1"/>
    <col min="5" max="5" width="18.42578125" style="2" customWidth="1"/>
    <col min="6" max="8" width="9.140625" style="2" hidden="1" customWidth="1"/>
    <col min="9" max="9" width="9.140625" style="75" customWidth="1"/>
    <col min="10" max="16384" width="9.140625" style="2"/>
  </cols>
  <sheetData>
    <row r="1" spans="1:9" x14ac:dyDescent="0.25">
      <c r="A1" s="5" t="s">
        <v>11</v>
      </c>
      <c r="B1" s="101"/>
      <c r="C1" s="101"/>
      <c r="D1" s="101"/>
      <c r="E1" s="101"/>
      <c r="I1" s="74"/>
    </row>
    <row r="2" spans="1:9" x14ac:dyDescent="0.25">
      <c r="A2" s="5" t="s">
        <v>12</v>
      </c>
      <c r="B2" s="102"/>
      <c r="C2" s="102"/>
      <c r="D2" s="102"/>
      <c r="E2" s="102"/>
    </row>
    <row r="3" spans="1:9" x14ac:dyDescent="0.25">
      <c r="A3" s="5" t="s">
        <v>25</v>
      </c>
      <c r="B3" s="102"/>
      <c r="C3" s="102"/>
      <c r="D3" s="102"/>
      <c r="E3" s="102"/>
    </row>
    <row r="4" spans="1:9" x14ac:dyDescent="0.25">
      <c r="A4" s="5" t="s">
        <v>13</v>
      </c>
      <c r="B4" s="102"/>
      <c r="C4" s="102"/>
      <c r="D4" s="102"/>
      <c r="E4" s="102"/>
    </row>
    <row r="5" spans="1:9" x14ac:dyDescent="0.25">
      <c r="A5" s="5" t="s">
        <v>14</v>
      </c>
      <c r="B5" s="102"/>
      <c r="C5" s="102"/>
      <c r="D5" s="102"/>
      <c r="E5" s="102"/>
    </row>
    <row r="6" spans="1:9" ht="15.75" customHeight="1" x14ac:dyDescent="0.35">
      <c r="A6" s="26"/>
      <c r="B6" s="26"/>
      <c r="C6" s="26"/>
      <c r="D6" s="26"/>
      <c r="E6" s="26"/>
    </row>
    <row r="7" spans="1:9" ht="18.75" customHeight="1" x14ac:dyDescent="0.35">
      <c r="A7" s="98" t="s">
        <v>32</v>
      </c>
      <c r="B7" s="98"/>
      <c r="C7" s="98"/>
      <c r="D7" s="98"/>
      <c r="E7" s="98"/>
    </row>
    <row r="9" spans="1:9" x14ac:dyDescent="0.25">
      <c r="A9" s="99"/>
      <c r="B9" s="99"/>
      <c r="C9" s="99"/>
      <c r="D9" s="99"/>
      <c r="E9" s="99"/>
    </row>
    <row r="10" spans="1:9" x14ac:dyDescent="0.25">
      <c r="A10" s="99"/>
      <c r="B10" s="99"/>
      <c r="C10" s="99"/>
      <c r="D10" s="99"/>
      <c r="E10" s="99"/>
    </row>
    <row r="11" spans="1:9" x14ac:dyDescent="0.25">
      <c r="A11" s="99"/>
      <c r="B11" s="99"/>
      <c r="C11" s="99"/>
      <c r="D11" s="99"/>
      <c r="E11" s="99"/>
    </row>
    <row r="12" spans="1:9" x14ac:dyDescent="0.25">
      <c r="A12" s="104" t="s">
        <v>20</v>
      </c>
      <c r="B12" s="104"/>
      <c r="C12" s="104"/>
      <c r="D12" s="104"/>
      <c r="E12" s="104"/>
    </row>
    <row r="13" spans="1:9" ht="15.75" outlineLevel="1" x14ac:dyDescent="0.25">
      <c r="A13" s="19" t="s">
        <v>10</v>
      </c>
      <c r="B13" s="87" t="s">
        <v>35</v>
      </c>
      <c r="C13" s="88"/>
      <c r="D13" s="88"/>
      <c r="E13" s="89"/>
    </row>
    <row r="14" spans="1:9" outlineLevel="1" x14ac:dyDescent="0.25">
      <c r="A14" s="3"/>
      <c r="B14" s="22" t="s">
        <v>8</v>
      </c>
      <c r="C14" s="20" t="s">
        <v>7</v>
      </c>
      <c r="D14" s="24" t="s">
        <v>6</v>
      </c>
      <c r="E14" s="1" t="s">
        <v>21</v>
      </c>
    </row>
    <row r="15" spans="1:9" outlineLevel="1" x14ac:dyDescent="0.25">
      <c r="A15" s="79" t="s">
        <v>0</v>
      </c>
      <c r="B15" s="23">
        <v>23</v>
      </c>
      <c r="C15" s="21">
        <v>22.5</v>
      </c>
      <c r="D15" s="18">
        <v>22</v>
      </c>
      <c r="E15" s="56"/>
      <c r="I15" s="74" t="s">
        <v>79</v>
      </c>
    </row>
    <row r="16" spans="1:9" outlineLevel="1" x14ac:dyDescent="0.25">
      <c r="A16" s="79" t="s">
        <v>1</v>
      </c>
      <c r="B16" s="23">
        <v>23</v>
      </c>
      <c r="C16" s="21">
        <v>22.5</v>
      </c>
      <c r="D16" s="18">
        <v>22</v>
      </c>
      <c r="E16" s="56"/>
      <c r="I16" s="74" t="s">
        <v>79</v>
      </c>
    </row>
    <row r="17" spans="1:9" outlineLevel="1" x14ac:dyDescent="0.25">
      <c r="A17" s="79" t="s">
        <v>2</v>
      </c>
      <c r="B17" s="23">
        <v>23</v>
      </c>
      <c r="C17" s="21">
        <v>22.5</v>
      </c>
      <c r="D17" s="18">
        <v>22</v>
      </c>
      <c r="E17" s="56"/>
      <c r="I17" s="74" t="s">
        <v>79</v>
      </c>
    </row>
    <row r="18" spans="1:9" outlineLevel="1" x14ac:dyDescent="0.25">
      <c r="A18" s="79" t="s">
        <v>3</v>
      </c>
      <c r="B18" s="23">
        <v>23</v>
      </c>
      <c r="C18" s="21">
        <v>22.5</v>
      </c>
      <c r="D18" s="18">
        <v>22</v>
      </c>
      <c r="E18" s="56"/>
      <c r="I18" s="74" t="s">
        <v>79</v>
      </c>
    </row>
    <row r="19" spans="1:9" outlineLevel="1" x14ac:dyDescent="0.25">
      <c r="A19" s="79" t="s">
        <v>50</v>
      </c>
      <c r="B19" s="23">
        <v>23</v>
      </c>
      <c r="C19" s="21">
        <v>22.5</v>
      </c>
      <c r="D19" s="18">
        <v>22</v>
      </c>
      <c r="E19" s="57"/>
      <c r="I19" s="74" t="s">
        <v>79</v>
      </c>
    </row>
    <row r="20" spans="1:9" outlineLevel="1" x14ac:dyDescent="0.25">
      <c r="A20" s="79" t="s">
        <v>68</v>
      </c>
      <c r="B20" s="23">
        <v>23</v>
      </c>
      <c r="C20" s="21">
        <v>22.5</v>
      </c>
      <c r="D20" s="18">
        <v>22</v>
      </c>
      <c r="I20" s="74" t="s">
        <v>79</v>
      </c>
    </row>
    <row r="21" spans="1:9" outlineLevel="1" x14ac:dyDescent="0.25">
      <c r="A21" s="79" t="s">
        <v>40</v>
      </c>
      <c r="B21" s="23">
        <v>23</v>
      </c>
      <c r="C21" s="21">
        <v>22.5</v>
      </c>
      <c r="D21" s="18">
        <v>22</v>
      </c>
      <c r="E21" s="57"/>
      <c r="I21" s="74" t="s">
        <v>79</v>
      </c>
    </row>
    <row r="22" spans="1:9" outlineLevel="1" x14ac:dyDescent="0.25">
      <c r="A22" s="5" t="s">
        <v>77</v>
      </c>
      <c r="B22" s="23">
        <v>1</v>
      </c>
      <c r="C22" s="21">
        <v>1</v>
      </c>
      <c r="D22" s="18">
        <v>1</v>
      </c>
      <c r="E22" s="63"/>
      <c r="I22" s="76" t="s">
        <v>75</v>
      </c>
    </row>
    <row r="23" spans="1:9" ht="15.75" outlineLevel="1" x14ac:dyDescent="0.25">
      <c r="A23" s="19" t="s">
        <v>10</v>
      </c>
      <c r="B23" s="87" t="s">
        <v>36</v>
      </c>
      <c r="C23" s="88"/>
      <c r="D23" s="88"/>
      <c r="E23" s="89"/>
    </row>
    <row r="24" spans="1:9" outlineLevel="1" x14ac:dyDescent="0.25">
      <c r="A24" s="3"/>
      <c r="B24" s="22" t="s">
        <v>8</v>
      </c>
      <c r="C24" s="20" t="s">
        <v>7</v>
      </c>
      <c r="D24" s="24" t="s">
        <v>6</v>
      </c>
      <c r="E24" s="1" t="s">
        <v>21</v>
      </c>
    </row>
    <row r="25" spans="1:9" outlineLevel="1" x14ac:dyDescent="0.25">
      <c r="A25" s="79" t="s">
        <v>4</v>
      </c>
      <c r="B25" s="23">
        <v>27</v>
      </c>
      <c r="C25" s="21">
        <v>26.5</v>
      </c>
      <c r="D25" s="18">
        <v>26</v>
      </c>
      <c r="E25" s="9"/>
      <c r="I25" s="74" t="s">
        <v>79</v>
      </c>
    </row>
    <row r="26" spans="1:9" outlineLevel="1" x14ac:dyDescent="0.25">
      <c r="A26" s="79" t="s">
        <v>5</v>
      </c>
      <c r="B26" s="23">
        <v>27</v>
      </c>
      <c r="C26" s="21">
        <v>26.5</v>
      </c>
      <c r="D26" s="18">
        <v>26</v>
      </c>
      <c r="E26" s="55"/>
      <c r="I26" s="74" t="s">
        <v>79</v>
      </c>
    </row>
    <row r="27" spans="1:9" outlineLevel="1" x14ac:dyDescent="0.25">
      <c r="A27" s="79" t="s">
        <v>72</v>
      </c>
      <c r="B27" s="23">
        <v>27</v>
      </c>
      <c r="C27" s="21">
        <v>26.5</v>
      </c>
      <c r="D27" s="18">
        <v>26</v>
      </c>
      <c r="E27" s="73"/>
      <c r="I27" s="74" t="s">
        <v>79</v>
      </c>
    </row>
    <row r="28" spans="1:9" x14ac:dyDescent="0.25">
      <c r="A28" s="105"/>
      <c r="B28" s="105"/>
      <c r="C28" s="105"/>
      <c r="D28" s="105"/>
      <c r="E28" s="105"/>
    </row>
    <row r="29" spans="1:9" x14ac:dyDescent="0.25">
      <c r="A29" s="106"/>
      <c r="B29" s="106"/>
      <c r="C29" s="106"/>
      <c r="D29" s="106"/>
      <c r="E29" s="106"/>
    </row>
    <row r="30" spans="1:9" x14ac:dyDescent="0.25">
      <c r="A30" s="106"/>
      <c r="B30" s="106"/>
      <c r="C30" s="106"/>
      <c r="D30" s="106"/>
      <c r="E30" s="106"/>
    </row>
    <row r="31" spans="1:9" ht="15" customHeight="1" x14ac:dyDescent="0.25">
      <c r="A31" s="106"/>
      <c r="B31" s="106"/>
      <c r="C31" s="106"/>
      <c r="D31" s="106"/>
      <c r="E31" s="106"/>
    </row>
    <row r="32" spans="1:9" ht="15" customHeight="1" x14ac:dyDescent="0.25">
      <c r="A32" s="106"/>
      <c r="B32" s="106"/>
      <c r="C32" s="106"/>
      <c r="D32" s="106"/>
      <c r="E32" s="106"/>
    </row>
    <row r="33" spans="1:9" x14ac:dyDescent="0.25">
      <c r="A33" s="106"/>
      <c r="B33" s="106"/>
      <c r="C33" s="106"/>
      <c r="D33" s="106"/>
      <c r="E33" s="106"/>
    </row>
    <row r="34" spans="1:9" ht="15" customHeight="1" x14ac:dyDescent="0.25">
      <c r="A34" s="104" t="s">
        <v>19</v>
      </c>
      <c r="B34" s="104"/>
      <c r="C34" s="104"/>
      <c r="D34" s="104"/>
      <c r="E34" s="104"/>
    </row>
    <row r="35" spans="1:9" ht="15.75" customHeight="1" outlineLevel="1" x14ac:dyDescent="0.25">
      <c r="A35" s="19" t="s">
        <v>10</v>
      </c>
      <c r="B35" s="87" t="s">
        <v>35</v>
      </c>
      <c r="C35" s="88"/>
      <c r="D35" s="88"/>
      <c r="E35" s="89"/>
    </row>
    <row r="36" spans="1:9" ht="15" customHeight="1" outlineLevel="1" x14ac:dyDescent="0.25">
      <c r="A36" s="4"/>
      <c r="B36" s="22" t="s">
        <v>8</v>
      </c>
      <c r="C36" s="20" t="s">
        <v>7</v>
      </c>
      <c r="D36" s="24" t="s">
        <v>6</v>
      </c>
      <c r="E36" s="1" t="s">
        <v>21</v>
      </c>
    </row>
    <row r="37" spans="1:9" outlineLevel="1" x14ac:dyDescent="0.25">
      <c r="A37" s="79" t="s">
        <v>63</v>
      </c>
      <c r="B37" s="38">
        <v>25.5</v>
      </c>
      <c r="C37" s="39">
        <v>25</v>
      </c>
      <c r="D37" s="40">
        <v>24.5</v>
      </c>
      <c r="E37" s="31"/>
      <c r="F37" s="84"/>
      <c r="G37" s="85"/>
      <c r="I37" s="74" t="s">
        <v>79</v>
      </c>
    </row>
    <row r="38" spans="1:9" outlineLevel="1" x14ac:dyDescent="0.25">
      <c r="A38" s="79" t="s">
        <v>64</v>
      </c>
      <c r="B38" s="38">
        <v>25.5</v>
      </c>
      <c r="C38" s="39">
        <v>25</v>
      </c>
      <c r="D38" s="40">
        <v>24.5</v>
      </c>
      <c r="E38" s="58"/>
      <c r="F38" s="86"/>
      <c r="G38" s="85"/>
      <c r="I38" s="74" t="s">
        <v>79</v>
      </c>
    </row>
    <row r="39" spans="1:9" outlineLevel="1" x14ac:dyDescent="0.25">
      <c r="A39" s="79" t="s">
        <v>9</v>
      </c>
      <c r="B39" s="38">
        <v>25.5</v>
      </c>
      <c r="C39" s="39">
        <v>25</v>
      </c>
      <c r="D39" s="40">
        <v>24.5</v>
      </c>
      <c r="E39" s="58"/>
      <c r="I39" s="74" t="s">
        <v>79</v>
      </c>
    </row>
    <row r="40" spans="1:9" ht="15" customHeight="1" outlineLevel="1" x14ac:dyDescent="0.25">
      <c r="A40" s="79" t="s">
        <v>23</v>
      </c>
      <c r="B40" s="38">
        <v>25.5</v>
      </c>
      <c r="C40" s="39">
        <v>25</v>
      </c>
      <c r="D40" s="40">
        <v>24.5</v>
      </c>
      <c r="E40" s="58"/>
      <c r="I40" s="74" t="s">
        <v>79</v>
      </c>
    </row>
    <row r="41" spans="1:9" x14ac:dyDescent="0.25">
      <c r="A41" s="106"/>
      <c r="B41" s="106"/>
      <c r="C41" s="106"/>
      <c r="D41" s="106"/>
      <c r="E41" s="106"/>
    </row>
    <row r="42" spans="1:9" x14ac:dyDescent="0.25">
      <c r="A42" s="106"/>
      <c r="B42" s="106"/>
      <c r="C42" s="106"/>
      <c r="D42" s="106"/>
      <c r="E42" s="106"/>
    </row>
    <row r="43" spans="1:9" x14ac:dyDescent="0.25">
      <c r="A43" s="106"/>
      <c r="B43" s="106"/>
      <c r="C43" s="106"/>
      <c r="D43" s="106"/>
      <c r="E43" s="106"/>
    </row>
    <row r="44" spans="1:9" x14ac:dyDescent="0.25">
      <c r="A44" s="106"/>
      <c r="B44" s="106"/>
      <c r="C44" s="106"/>
      <c r="D44" s="106"/>
      <c r="E44" s="106"/>
    </row>
    <row r="45" spans="1:9" x14ac:dyDescent="0.25">
      <c r="A45" s="106"/>
      <c r="B45" s="106"/>
      <c r="C45" s="106"/>
      <c r="D45" s="106"/>
      <c r="E45" s="106"/>
    </row>
    <row r="46" spans="1:9" ht="15.75" outlineLevel="1" x14ac:dyDescent="0.25">
      <c r="A46" s="19" t="s">
        <v>10</v>
      </c>
      <c r="B46" s="87" t="s">
        <v>80</v>
      </c>
      <c r="C46" s="88"/>
      <c r="D46" s="88"/>
      <c r="E46" s="89"/>
    </row>
    <row r="47" spans="1:9" outlineLevel="1" x14ac:dyDescent="0.25">
      <c r="A47" s="4"/>
      <c r="B47" s="22" t="s">
        <v>8</v>
      </c>
      <c r="C47" s="20" t="s">
        <v>7</v>
      </c>
      <c r="D47" s="24" t="s">
        <v>6</v>
      </c>
      <c r="E47" s="1" t="s">
        <v>21</v>
      </c>
    </row>
    <row r="48" spans="1:9" outlineLevel="1" x14ac:dyDescent="0.25">
      <c r="A48" s="80" t="s">
        <v>81</v>
      </c>
      <c r="B48" s="22">
        <v>27</v>
      </c>
      <c r="C48" s="20">
        <v>26.5</v>
      </c>
      <c r="D48" s="24">
        <v>26</v>
      </c>
      <c r="E48" s="31"/>
      <c r="I48" s="74" t="s">
        <v>79</v>
      </c>
    </row>
    <row r="49" spans="1:9" outlineLevel="1" x14ac:dyDescent="0.25">
      <c r="A49" s="80" t="s">
        <v>82</v>
      </c>
      <c r="B49" s="22">
        <v>27</v>
      </c>
      <c r="C49" s="20">
        <v>26.5</v>
      </c>
      <c r="D49" s="24">
        <v>26</v>
      </c>
      <c r="E49" s="31"/>
      <c r="I49" s="74" t="s">
        <v>79</v>
      </c>
    </row>
    <row r="50" spans="1:9" outlineLevel="1" x14ac:dyDescent="0.25">
      <c r="A50" s="80" t="s">
        <v>83</v>
      </c>
      <c r="B50" s="22">
        <v>27</v>
      </c>
      <c r="C50" s="20">
        <v>26.5</v>
      </c>
      <c r="D50" s="24">
        <v>26</v>
      </c>
      <c r="E50" s="31"/>
      <c r="I50" s="74" t="s">
        <v>79</v>
      </c>
    </row>
    <row r="51" spans="1:9" outlineLevel="1" x14ac:dyDescent="0.25">
      <c r="A51" s="80" t="s">
        <v>84</v>
      </c>
      <c r="B51" s="22">
        <v>27</v>
      </c>
      <c r="C51" s="20">
        <v>26.5</v>
      </c>
      <c r="D51" s="24">
        <v>26</v>
      </c>
      <c r="E51" s="31"/>
      <c r="I51" s="74" t="s">
        <v>79</v>
      </c>
    </row>
    <row r="52" spans="1:9" outlineLevel="1" x14ac:dyDescent="0.25">
      <c r="A52" s="80" t="s">
        <v>85</v>
      </c>
      <c r="B52" s="22">
        <v>23</v>
      </c>
      <c r="C52" s="20">
        <v>22.5</v>
      </c>
      <c r="D52" s="24">
        <v>22</v>
      </c>
      <c r="E52" s="31"/>
      <c r="I52" s="76" t="s">
        <v>75</v>
      </c>
    </row>
    <row r="53" spans="1:9" outlineLevel="1" x14ac:dyDescent="0.25">
      <c r="A53" s="81" t="s">
        <v>86</v>
      </c>
      <c r="B53" s="22">
        <v>24</v>
      </c>
      <c r="C53" s="20">
        <v>23.5</v>
      </c>
      <c r="D53" s="24">
        <v>23</v>
      </c>
      <c r="E53" s="31"/>
      <c r="I53" s="76" t="s">
        <v>75</v>
      </c>
    </row>
    <row r="54" spans="1:9" outlineLevel="1" x14ac:dyDescent="0.25">
      <c r="A54" s="81" t="s">
        <v>87</v>
      </c>
      <c r="B54" s="22">
        <v>28</v>
      </c>
      <c r="C54" s="20">
        <v>27.5</v>
      </c>
      <c r="D54" s="24">
        <v>27</v>
      </c>
      <c r="E54" s="31"/>
      <c r="I54" s="76" t="s">
        <v>75</v>
      </c>
    </row>
    <row r="55" spans="1:9" outlineLevel="1" x14ac:dyDescent="0.25">
      <c r="A55" s="65" t="s">
        <v>74</v>
      </c>
      <c r="B55" s="22">
        <v>22</v>
      </c>
      <c r="C55" s="20">
        <v>21.5</v>
      </c>
      <c r="D55" s="24">
        <v>21</v>
      </c>
      <c r="E55" s="31"/>
      <c r="I55" s="76" t="s">
        <v>75</v>
      </c>
    </row>
    <row r="56" spans="1:9" outlineLevel="1" x14ac:dyDescent="0.25">
      <c r="A56" s="81" t="s">
        <v>88</v>
      </c>
      <c r="B56" s="22">
        <v>27</v>
      </c>
      <c r="C56" s="20">
        <v>26.5</v>
      </c>
      <c r="D56" s="24">
        <v>26</v>
      </c>
      <c r="E56" s="31"/>
      <c r="I56" s="76" t="s">
        <v>75</v>
      </c>
    </row>
    <row r="57" spans="1:9" x14ac:dyDescent="0.25">
      <c r="A57" s="105"/>
      <c r="B57" s="105"/>
      <c r="C57" s="105"/>
      <c r="D57" s="105"/>
      <c r="E57" s="105"/>
    </row>
    <row r="58" spans="1:9" x14ac:dyDescent="0.25">
      <c r="A58" s="106"/>
      <c r="B58" s="106"/>
      <c r="C58" s="106"/>
      <c r="D58" s="106"/>
      <c r="E58" s="106"/>
    </row>
    <row r="59" spans="1:9" x14ac:dyDescent="0.25">
      <c r="A59" s="106"/>
      <c r="B59" s="106"/>
      <c r="C59" s="106"/>
      <c r="D59" s="106"/>
      <c r="E59" s="106"/>
    </row>
    <row r="60" spans="1:9" x14ac:dyDescent="0.25">
      <c r="A60" s="106"/>
      <c r="B60" s="106"/>
      <c r="C60" s="106"/>
      <c r="D60" s="106"/>
      <c r="E60" s="106"/>
    </row>
    <row r="61" spans="1:9" x14ac:dyDescent="0.25">
      <c r="A61" s="106"/>
      <c r="B61" s="106"/>
      <c r="C61" s="106"/>
      <c r="D61" s="106"/>
      <c r="E61" s="106"/>
    </row>
    <row r="62" spans="1:9" x14ac:dyDescent="0.25">
      <c r="A62" s="106"/>
      <c r="B62" s="106"/>
      <c r="C62" s="106"/>
      <c r="D62" s="106"/>
      <c r="E62" s="106"/>
    </row>
    <row r="63" spans="1:9" ht="15.75" outlineLevel="1" x14ac:dyDescent="0.25">
      <c r="A63" s="19" t="s">
        <v>10</v>
      </c>
      <c r="B63" s="87" t="s">
        <v>80</v>
      </c>
      <c r="C63" s="88"/>
      <c r="D63" s="88"/>
      <c r="E63" s="89"/>
    </row>
    <row r="64" spans="1:9" outlineLevel="1" x14ac:dyDescent="0.25">
      <c r="A64" s="4"/>
      <c r="B64" s="22" t="s">
        <v>8</v>
      </c>
      <c r="C64" s="20" t="s">
        <v>7</v>
      </c>
      <c r="D64" s="24" t="s">
        <v>6</v>
      </c>
      <c r="E64" s="1" t="s">
        <v>21</v>
      </c>
    </row>
    <row r="65" spans="1:9" ht="21.75" customHeight="1" outlineLevel="1" x14ac:dyDescent="0.25">
      <c r="A65" s="81" t="s">
        <v>90</v>
      </c>
      <c r="B65" s="35">
        <v>18.5</v>
      </c>
      <c r="C65" s="36">
        <v>18</v>
      </c>
      <c r="D65" s="37">
        <v>17.5</v>
      </c>
      <c r="E65" s="1"/>
      <c r="I65" s="76" t="s">
        <v>75</v>
      </c>
    </row>
    <row r="66" spans="1:9" ht="25.5" customHeight="1" outlineLevel="1" x14ac:dyDescent="0.25">
      <c r="A66" s="34" t="s">
        <v>89</v>
      </c>
      <c r="B66" s="35">
        <v>25</v>
      </c>
      <c r="C66" s="36">
        <v>24.5</v>
      </c>
      <c r="D66" s="37">
        <v>24</v>
      </c>
      <c r="E66" s="59"/>
      <c r="I66" s="74" t="s">
        <v>79</v>
      </c>
    </row>
    <row r="67" spans="1:9" ht="25.5" customHeight="1" outlineLevel="1" x14ac:dyDescent="0.25">
      <c r="A67" s="34" t="s">
        <v>92</v>
      </c>
      <c r="B67" s="35">
        <v>25</v>
      </c>
      <c r="C67" s="36">
        <v>24.5</v>
      </c>
      <c r="D67" s="37">
        <v>24</v>
      </c>
      <c r="E67" s="59"/>
      <c r="I67" s="76" t="s">
        <v>75</v>
      </c>
    </row>
    <row r="68" spans="1:9" ht="25.5" customHeight="1" outlineLevel="1" x14ac:dyDescent="0.25">
      <c r="A68" s="34" t="s">
        <v>91</v>
      </c>
      <c r="B68" s="35">
        <v>17</v>
      </c>
      <c r="C68" s="36">
        <v>16.5</v>
      </c>
      <c r="D68" s="37">
        <v>16</v>
      </c>
      <c r="E68" s="59"/>
      <c r="I68" s="76" t="s">
        <v>75</v>
      </c>
    </row>
    <row r="69" spans="1:9" ht="25.5" customHeight="1" outlineLevel="1" x14ac:dyDescent="0.25">
      <c r="A69" s="34" t="s">
        <v>93</v>
      </c>
      <c r="B69" s="35">
        <v>21</v>
      </c>
      <c r="C69" s="36">
        <v>20.5</v>
      </c>
      <c r="D69" s="37">
        <v>20</v>
      </c>
      <c r="E69" s="59"/>
      <c r="I69" s="76" t="s">
        <v>75</v>
      </c>
    </row>
    <row r="70" spans="1:9" ht="28.5" customHeight="1" outlineLevel="1" x14ac:dyDescent="0.25">
      <c r="A70" s="34" t="s">
        <v>94</v>
      </c>
      <c r="B70" s="35">
        <v>18.5</v>
      </c>
      <c r="C70" s="36">
        <v>18</v>
      </c>
      <c r="D70" s="37">
        <v>17.5</v>
      </c>
      <c r="E70" s="59"/>
      <c r="I70" s="76" t="s">
        <v>75</v>
      </c>
    </row>
    <row r="71" spans="1:9" x14ac:dyDescent="0.25">
      <c r="A71" s="105"/>
      <c r="B71" s="105"/>
      <c r="C71" s="105"/>
      <c r="D71" s="105"/>
      <c r="E71" s="105"/>
    </row>
    <row r="72" spans="1:9" x14ac:dyDescent="0.25">
      <c r="A72" s="106"/>
      <c r="B72" s="106"/>
      <c r="C72" s="106"/>
      <c r="D72" s="106"/>
      <c r="E72" s="106"/>
    </row>
    <row r="73" spans="1:9" x14ac:dyDescent="0.25">
      <c r="A73" s="106"/>
      <c r="B73" s="106"/>
      <c r="C73" s="106"/>
      <c r="D73" s="106"/>
      <c r="E73" s="106"/>
    </row>
    <row r="74" spans="1:9" x14ac:dyDescent="0.25">
      <c r="A74" s="106"/>
      <c r="B74" s="106"/>
      <c r="C74" s="106"/>
      <c r="D74" s="106"/>
      <c r="E74" s="106"/>
    </row>
    <row r="75" spans="1:9" x14ac:dyDescent="0.25">
      <c r="A75" s="106"/>
      <c r="B75" s="106"/>
      <c r="C75" s="106"/>
      <c r="D75" s="106"/>
      <c r="E75" s="106"/>
    </row>
    <row r="76" spans="1:9" x14ac:dyDescent="0.25">
      <c r="A76" s="106"/>
      <c r="B76" s="106"/>
      <c r="C76" s="106"/>
      <c r="D76" s="106"/>
      <c r="E76" s="106"/>
    </row>
    <row r="77" spans="1:9" outlineLevel="1" x14ac:dyDescent="0.25">
      <c r="A77" s="97" t="s">
        <v>41</v>
      </c>
      <c r="B77" s="97"/>
      <c r="C77" s="97"/>
      <c r="D77" s="97"/>
      <c r="E77" s="97"/>
    </row>
    <row r="78" spans="1:9" ht="15.75" outlineLevel="1" x14ac:dyDescent="0.25">
      <c r="A78" s="19" t="s">
        <v>10</v>
      </c>
      <c r="B78" s="87" t="s">
        <v>35</v>
      </c>
      <c r="C78" s="88"/>
      <c r="D78" s="88"/>
      <c r="E78" s="89"/>
    </row>
    <row r="79" spans="1:9" outlineLevel="1" x14ac:dyDescent="0.25">
      <c r="A79" s="4"/>
      <c r="B79" s="22" t="s">
        <v>8</v>
      </c>
      <c r="C79" s="20" t="s">
        <v>7</v>
      </c>
      <c r="D79" s="24" t="s">
        <v>6</v>
      </c>
      <c r="E79" s="1" t="s">
        <v>21</v>
      </c>
      <c r="I79" s="76"/>
    </row>
    <row r="80" spans="1:9" outlineLevel="1" x14ac:dyDescent="0.25">
      <c r="A80" s="2" t="s">
        <v>58</v>
      </c>
      <c r="B80" s="32">
        <v>31</v>
      </c>
      <c r="C80" s="21">
        <v>30</v>
      </c>
      <c r="D80" s="18">
        <v>29</v>
      </c>
      <c r="E80" s="31"/>
      <c r="I80" s="77"/>
    </row>
    <row r="81" spans="1:9" ht="15.75" outlineLevel="1" x14ac:dyDescent="0.25">
      <c r="A81" s="33" t="s">
        <v>71</v>
      </c>
      <c r="B81" s="60">
        <v>31</v>
      </c>
      <c r="C81" s="61">
        <v>30</v>
      </c>
      <c r="D81" s="62">
        <v>29</v>
      </c>
      <c r="E81" s="31"/>
      <c r="I81" s="77"/>
    </row>
    <row r="82" spans="1:9" ht="15.75" outlineLevel="1" x14ac:dyDescent="0.25">
      <c r="A82" s="33" t="s">
        <v>53</v>
      </c>
      <c r="B82" s="60">
        <v>31</v>
      </c>
      <c r="C82" s="61">
        <v>30</v>
      </c>
      <c r="D82" s="62">
        <v>29</v>
      </c>
      <c r="E82" s="31"/>
    </row>
    <row r="83" spans="1:9" ht="15.75" outlineLevel="1" x14ac:dyDescent="0.25">
      <c r="A83" s="33" t="s">
        <v>51</v>
      </c>
      <c r="B83" s="32">
        <v>32</v>
      </c>
      <c r="C83" s="21">
        <v>31</v>
      </c>
      <c r="D83" s="18">
        <v>30</v>
      </c>
      <c r="E83" s="58"/>
    </row>
    <row r="84" spans="1:9" outlineLevel="1" x14ac:dyDescent="0.25">
      <c r="A84" s="2" t="s">
        <v>55</v>
      </c>
      <c r="B84" s="32">
        <v>32</v>
      </c>
      <c r="C84" s="21">
        <v>31</v>
      </c>
      <c r="D84" s="18">
        <v>30</v>
      </c>
      <c r="E84" s="31"/>
    </row>
    <row r="85" spans="1:9" outlineLevel="1" x14ac:dyDescent="0.25">
      <c r="A85" s="2" t="s">
        <v>57</v>
      </c>
      <c r="B85" s="32">
        <v>32</v>
      </c>
      <c r="C85" s="21">
        <v>31</v>
      </c>
      <c r="D85" s="18">
        <v>30</v>
      </c>
      <c r="E85" s="31"/>
    </row>
    <row r="86" spans="1:9" ht="15.75" outlineLevel="1" x14ac:dyDescent="0.25">
      <c r="A86" s="33" t="s">
        <v>52</v>
      </c>
      <c r="B86" s="60">
        <v>35</v>
      </c>
      <c r="C86" s="61">
        <v>34</v>
      </c>
      <c r="D86" s="62">
        <v>33</v>
      </c>
      <c r="E86" s="31"/>
    </row>
    <row r="87" spans="1:9" ht="15.75" outlineLevel="1" x14ac:dyDescent="0.25">
      <c r="A87" s="33" t="s">
        <v>70</v>
      </c>
      <c r="B87" s="60">
        <v>35</v>
      </c>
      <c r="C87" s="61">
        <v>34</v>
      </c>
      <c r="D87" s="62">
        <v>33</v>
      </c>
      <c r="E87" s="31"/>
    </row>
    <row r="88" spans="1:9" ht="15.75" outlineLevel="1" x14ac:dyDescent="0.25">
      <c r="A88" s="33" t="s">
        <v>54</v>
      </c>
      <c r="B88" s="60">
        <v>35</v>
      </c>
      <c r="C88" s="61">
        <v>34</v>
      </c>
      <c r="D88" s="62">
        <v>33</v>
      </c>
      <c r="E88" s="31"/>
    </row>
    <row r="89" spans="1:9" outlineLevel="1" x14ac:dyDescent="0.25">
      <c r="A89" s="2" t="s">
        <v>56</v>
      </c>
      <c r="B89" s="32">
        <v>36</v>
      </c>
      <c r="C89" s="21">
        <v>35</v>
      </c>
      <c r="D89" s="18">
        <v>34</v>
      </c>
      <c r="E89" s="31"/>
      <c r="I89" s="77"/>
    </row>
    <row r="90" spans="1:9" x14ac:dyDescent="0.25">
      <c r="A90" s="47"/>
      <c r="B90" s="47"/>
      <c r="C90" s="47"/>
      <c r="D90" s="47"/>
      <c r="E90" s="47"/>
    </row>
    <row r="91" spans="1:9" hidden="1" x14ac:dyDescent="0.25">
      <c r="A91" s="48"/>
      <c r="B91" s="48"/>
      <c r="C91" s="48"/>
      <c r="D91" s="48"/>
      <c r="E91" s="48"/>
    </row>
    <row r="92" spans="1:9" hidden="1" x14ac:dyDescent="0.25">
      <c r="A92" s="48"/>
      <c r="B92" s="48"/>
      <c r="C92" s="48"/>
      <c r="D92" s="48"/>
      <c r="E92" s="48"/>
    </row>
    <row r="93" spans="1:9" ht="26.25" hidden="1" customHeight="1" x14ac:dyDescent="0.25">
      <c r="A93" s="49"/>
      <c r="B93" s="49"/>
      <c r="C93" s="49"/>
      <c r="D93" s="49"/>
      <c r="E93" s="49"/>
    </row>
    <row r="94" spans="1:9" ht="15.75" hidden="1" x14ac:dyDescent="0.25">
      <c r="A94" s="19" t="s">
        <v>10</v>
      </c>
      <c r="B94" s="44" t="s">
        <v>35</v>
      </c>
      <c r="C94" s="45"/>
      <c r="D94" s="45"/>
      <c r="E94" s="46"/>
    </row>
    <row r="95" spans="1:9" hidden="1" x14ac:dyDescent="0.25">
      <c r="A95" s="4"/>
      <c r="B95" s="22" t="s">
        <v>8</v>
      </c>
      <c r="C95" s="20" t="s">
        <v>7</v>
      </c>
      <c r="D95" s="24" t="s">
        <v>6</v>
      </c>
      <c r="E95" s="1" t="s">
        <v>21</v>
      </c>
    </row>
    <row r="96" spans="1:9" hidden="1" x14ac:dyDescent="0.25">
      <c r="A96" s="67" t="s">
        <v>24</v>
      </c>
      <c r="B96" s="68">
        <v>33</v>
      </c>
      <c r="C96" s="69">
        <v>32</v>
      </c>
      <c r="D96" s="70">
        <v>31</v>
      </c>
      <c r="E96" s="71"/>
    </row>
    <row r="97" spans="1:9" x14ac:dyDescent="0.25">
      <c r="A97" s="64"/>
      <c r="B97" s="64"/>
      <c r="C97" s="64"/>
      <c r="D97" s="64"/>
      <c r="E97" s="64"/>
    </row>
    <row r="98" spans="1:9" x14ac:dyDescent="0.25">
      <c r="A98" s="48"/>
      <c r="B98" s="48"/>
      <c r="C98" s="48"/>
      <c r="D98" s="48"/>
      <c r="E98" s="48"/>
    </row>
    <row r="99" spans="1:9" x14ac:dyDescent="0.25">
      <c r="A99" s="48"/>
      <c r="B99" s="48"/>
      <c r="C99" s="48"/>
      <c r="D99" s="48"/>
      <c r="E99" s="48"/>
    </row>
    <row r="100" spans="1:9" x14ac:dyDescent="0.25">
      <c r="A100" s="66"/>
      <c r="B100" s="66"/>
      <c r="C100" s="66"/>
      <c r="D100" s="66"/>
      <c r="E100" s="66"/>
    </row>
    <row r="101" spans="1:9" ht="18" customHeight="1" x14ac:dyDescent="0.25">
      <c r="A101" s="49"/>
      <c r="B101" s="49"/>
      <c r="C101" s="49"/>
      <c r="D101" s="49"/>
      <c r="E101" s="49"/>
    </row>
    <row r="102" spans="1:9" ht="15.75" outlineLevel="1" x14ac:dyDescent="0.25">
      <c r="A102" s="19" t="s">
        <v>10</v>
      </c>
      <c r="B102" s="44" t="s">
        <v>35</v>
      </c>
      <c r="C102" s="45"/>
      <c r="D102" s="45"/>
      <c r="E102" s="46"/>
    </row>
    <row r="103" spans="1:9" outlineLevel="1" x14ac:dyDescent="0.25">
      <c r="A103" s="4"/>
      <c r="B103" s="22" t="s">
        <v>8</v>
      </c>
      <c r="C103" s="20" t="s">
        <v>7</v>
      </c>
      <c r="D103" s="24" t="s">
        <v>6</v>
      </c>
      <c r="E103" s="1" t="s">
        <v>21</v>
      </c>
    </row>
    <row r="104" spans="1:9" outlineLevel="1" x14ac:dyDescent="0.25">
      <c r="A104" s="5" t="s">
        <v>59</v>
      </c>
      <c r="B104" s="28">
        <v>30</v>
      </c>
      <c r="C104" s="29">
        <v>29</v>
      </c>
      <c r="D104" s="30">
        <v>28</v>
      </c>
      <c r="E104" s="31"/>
    </row>
    <row r="105" spans="1:9" ht="15" customHeight="1" x14ac:dyDescent="0.25">
      <c r="A105" s="94" t="s">
        <v>42</v>
      </c>
      <c r="B105" s="94"/>
      <c r="C105" s="94"/>
      <c r="D105" s="94"/>
      <c r="E105" s="94"/>
    </row>
    <row r="106" spans="1:9" ht="15" customHeight="1" x14ac:dyDescent="0.25">
      <c r="A106" s="95"/>
      <c r="B106" s="95"/>
      <c r="C106" s="95"/>
      <c r="D106" s="95"/>
      <c r="E106" s="95"/>
    </row>
    <row r="107" spans="1:9" ht="15" customHeight="1" x14ac:dyDescent="0.25">
      <c r="A107" s="95"/>
      <c r="B107" s="95"/>
      <c r="C107" s="95"/>
      <c r="D107" s="95"/>
      <c r="E107" s="95"/>
    </row>
    <row r="108" spans="1:9" ht="26.25" customHeight="1" x14ac:dyDescent="0.25">
      <c r="A108" s="96"/>
      <c r="B108" s="96"/>
      <c r="C108" s="96"/>
      <c r="D108" s="96"/>
      <c r="E108" s="96"/>
    </row>
    <row r="109" spans="1:9" ht="15.75" outlineLevel="1" x14ac:dyDescent="0.25">
      <c r="A109" s="19" t="s">
        <v>10</v>
      </c>
      <c r="B109" s="87" t="s">
        <v>80</v>
      </c>
      <c r="C109" s="88"/>
      <c r="D109" s="88"/>
      <c r="E109" s="89"/>
    </row>
    <row r="110" spans="1:9" outlineLevel="1" x14ac:dyDescent="0.25">
      <c r="A110" s="4"/>
      <c r="B110" s="22" t="s">
        <v>8</v>
      </c>
      <c r="C110" s="20" t="s">
        <v>7</v>
      </c>
      <c r="D110" s="24" t="s">
        <v>6</v>
      </c>
      <c r="E110" s="1" t="s">
        <v>21</v>
      </c>
    </row>
    <row r="111" spans="1:9" ht="25.5" customHeight="1" outlineLevel="1" x14ac:dyDescent="0.25">
      <c r="A111" s="34" t="s">
        <v>49</v>
      </c>
      <c r="B111" s="35">
        <v>32</v>
      </c>
      <c r="C111" s="36">
        <v>31</v>
      </c>
      <c r="D111" s="37">
        <v>30</v>
      </c>
      <c r="E111" s="59"/>
      <c r="I111" s="76" t="s">
        <v>76</v>
      </c>
    </row>
    <row r="112" spans="1:9" ht="25.5" customHeight="1" outlineLevel="1" x14ac:dyDescent="0.25">
      <c r="A112" s="34" t="s">
        <v>47</v>
      </c>
      <c r="B112" s="35">
        <v>31</v>
      </c>
      <c r="C112" s="36">
        <v>30</v>
      </c>
      <c r="D112" s="37">
        <v>29</v>
      </c>
      <c r="E112" s="59"/>
      <c r="I112" s="76" t="s">
        <v>76</v>
      </c>
    </row>
    <row r="113" spans="1:9" ht="25.5" customHeight="1" outlineLevel="1" x14ac:dyDescent="0.25">
      <c r="A113" s="34" t="s">
        <v>46</v>
      </c>
      <c r="B113" s="35">
        <v>33</v>
      </c>
      <c r="C113" s="36">
        <v>32</v>
      </c>
      <c r="D113" s="37">
        <v>31</v>
      </c>
      <c r="E113" s="59"/>
      <c r="I113" s="76" t="s">
        <v>76</v>
      </c>
    </row>
    <row r="114" spans="1:9" ht="25.5" customHeight="1" outlineLevel="1" x14ac:dyDescent="0.25">
      <c r="A114" s="34" t="s">
        <v>73</v>
      </c>
      <c r="B114" s="35">
        <v>34</v>
      </c>
      <c r="C114" s="36">
        <v>33</v>
      </c>
      <c r="D114" s="37">
        <v>32</v>
      </c>
      <c r="E114" s="59"/>
      <c r="I114" s="76" t="s">
        <v>76</v>
      </c>
    </row>
    <row r="115" spans="1:9" ht="25.5" customHeight="1" outlineLevel="1" x14ac:dyDescent="0.25">
      <c r="A115" s="34" t="s">
        <v>44</v>
      </c>
      <c r="B115" s="35">
        <v>38</v>
      </c>
      <c r="C115" s="36">
        <v>37</v>
      </c>
      <c r="D115" s="37">
        <v>36</v>
      </c>
      <c r="E115" s="59"/>
      <c r="I115" s="76" t="s">
        <v>76</v>
      </c>
    </row>
    <row r="116" spans="1:9" ht="25.5" customHeight="1" outlineLevel="1" x14ac:dyDescent="0.25">
      <c r="A116" s="34" t="s">
        <v>45</v>
      </c>
      <c r="B116" s="35">
        <v>35</v>
      </c>
      <c r="C116" s="36">
        <v>34</v>
      </c>
      <c r="D116" s="37">
        <v>33</v>
      </c>
      <c r="E116" s="59"/>
      <c r="I116" s="76" t="s">
        <v>76</v>
      </c>
    </row>
    <row r="117" spans="1:9" ht="25.5" customHeight="1" outlineLevel="1" x14ac:dyDescent="0.25">
      <c r="A117" s="34" t="s">
        <v>43</v>
      </c>
      <c r="B117" s="35">
        <v>34</v>
      </c>
      <c r="C117" s="36">
        <v>33</v>
      </c>
      <c r="D117" s="37">
        <v>32</v>
      </c>
      <c r="E117" s="1"/>
      <c r="I117" s="76" t="s">
        <v>76</v>
      </c>
    </row>
    <row r="118" spans="1:9" ht="25.5" customHeight="1" outlineLevel="1" x14ac:dyDescent="0.25">
      <c r="A118" s="5" t="s">
        <v>48</v>
      </c>
      <c r="B118" s="35">
        <v>34</v>
      </c>
      <c r="C118" s="36">
        <v>33</v>
      </c>
      <c r="D118" s="37">
        <v>32</v>
      </c>
      <c r="E118" s="31"/>
      <c r="I118" s="83" t="s">
        <v>95</v>
      </c>
    </row>
    <row r="119" spans="1:9" ht="18.75" customHeight="1" x14ac:dyDescent="0.25">
      <c r="A119" s="94" t="s">
        <v>65</v>
      </c>
      <c r="B119" s="94"/>
      <c r="C119" s="94"/>
      <c r="D119" s="94"/>
      <c r="E119" s="94"/>
    </row>
    <row r="120" spans="1:9" ht="19.5" customHeight="1" x14ac:dyDescent="0.25">
      <c r="A120" s="95"/>
      <c r="B120" s="95"/>
      <c r="C120" s="95"/>
      <c r="D120" s="95"/>
      <c r="E120" s="95"/>
    </row>
    <row r="121" spans="1:9" ht="19.5" customHeight="1" x14ac:dyDescent="0.25">
      <c r="A121" s="95"/>
      <c r="B121" s="95"/>
      <c r="C121" s="95"/>
      <c r="D121" s="95"/>
      <c r="E121" s="95"/>
    </row>
    <row r="122" spans="1:9" ht="18" customHeight="1" x14ac:dyDescent="0.25">
      <c r="A122" s="96"/>
      <c r="B122" s="96"/>
      <c r="C122" s="96"/>
      <c r="D122" s="96"/>
      <c r="E122" s="96"/>
    </row>
    <row r="123" spans="1:9" ht="25.5" customHeight="1" outlineLevel="1" x14ac:dyDescent="0.25">
      <c r="A123" s="19" t="s">
        <v>10</v>
      </c>
      <c r="B123" s="51" t="s">
        <v>35</v>
      </c>
      <c r="C123" s="52"/>
      <c r="D123" s="52"/>
      <c r="E123" s="53"/>
    </row>
    <row r="124" spans="1:9" ht="15" customHeight="1" outlineLevel="1" x14ac:dyDescent="0.25">
      <c r="A124" s="4"/>
      <c r="B124" s="22" t="s">
        <v>8</v>
      </c>
      <c r="C124" s="20" t="s">
        <v>7</v>
      </c>
      <c r="D124" s="24" t="s">
        <v>6</v>
      </c>
      <c r="E124" s="1" t="s">
        <v>21</v>
      </c>
    </row>
    <row r="125" spans="1:9" ht="25.5" customHeight="1" outlineLevel="1" x14ac:dyDescent="0.25">
      <c r="A125" s="34" t="s">
        <v>66</v>
      </c>
      <c r="B125" s="22">
        <v>16</v>
      </c>
      <c r="C125" s="20">
        <v>15.5</v>
      </c>
      <c r="D125" s="24">
        <v>15</v>
      </c>
      <c r="E125" s="1"/>
      <c r="I125" s="74" t="s">
        <v>79</v>
      </c>
    </row>
    <row r="126" spans="1:9" ht="25.5" customHeight="1" outlineLevel="1" x14ac:dyDescent="0.25">
      <c r="A126" s="34" t="s">
        <v>69</v>
      </c>
      <c r="B126" s="22">
        <v>19</v>
      </c>
      <c r="C126" s="20">
        <v>18.5</v>
      </c>
      <c r="D126" s="24">
        <v>18</v>
      </c>
      <c r="E126" s="1"/>
      <c r="I126" s="74" t="s">
        <v>79</v>
      </c>
    </row>
    <row r="127" spans="1:9" x14ac:dyDescent="0.25">
      <c r="A127" s="7"/>
      <c r="B127" s="25"/>
      <c r="C127" s="25"/>
      <c r="D127" s="25"/>
      <c r="E127" s="8"/>
    </row>
    <row r="128" spans="1:9" ht="23.25" x14ac:dyDescent="0.35">
      <c r="A128" s="92" t="s">
        <v>22</v>
      </c>
      <c r="B128" s="92"/>
      <c r="C128" s="92"/>
      <c r="D128" s="92"/>
      <c r="E128" s="16">
        <f>SUM(E15:E22,E25:E27,E37:E40,E48:E56,E65:E70,E80:E89,E104,E111:E118,E125:E126)</f>
        <v>0</v>
      </c>
      <c r="F128" s="2">
        <f>IF((AND(E128&gt;=20,E128&lt;=49)),1,0)</f>
        <v>0</v>
      </c>
      <c r="G128" s="2">
        <f>IF((AND(E128&gt;=50,E128&lt;=99)),1,0)</f>
        <v>0</v>
      </c>
      <c r="H128" s="2">
        <f>IF((E128&gt;=100),1,0)</f>
        <v>0</v>
      </c>
    </row>
    <row r="129" spans="1:5" ht="15.75" customHeight="1" x14ac:dyDescent="0.25">
      <c r="A129" s="42"/>
      <c r="B129" s="42"/>
      <c r="C129" s="42"/>
      <c r="D129" s="42"/>
      <c r="E129" s="42"/>
    </row>
    <row r="130" spans="1:5" x14ac:dyDescent="0.25">
      <c r="A130" s="100" t="str">
        <f>IF(VALUE(E128)&gt;19,"Достаточно для оформления заказа","Для заказа нужно выбрать более 20 банок (различных наименований)")</f>
        <v>Для заказа нужно выбрать более 20 банок (различных наименований)</v>
      </c>
      <c r="B130" s="100"/>
      <c r="C130" s="100"/>
      <c r="D130" s="100"/>
      <c r="E130" s="100"/>
    </row>
    <row r="131" spans="1:5" x14ac:dyDescent="0.25">
      <c r="A131" s="43"/>
      <c r="B131" s="43"/>
      <c r="C131" s="43"/>
      <c r="D131" s="43"/>
      <c r="E131" s="43"/>
    </row>
    <row r="132" spans="1:5" x14ac:dyDescent="0.25">
      <c r="A132" s="91" t="s">
        <v>33</v>
      </c>
      <c r="B132" s="91"/>
      <c r="C132" s="91"/>
      <c r="D132" s="91"/>
      <c r="E132" s="8"/>
    </row>
    <row r="133" spans="1:5" outlineLevel="1" x14ac:dyDescent="0.25">
      <c r="A133" s="92" t="s">
        <v>26</v>
      </c>
      <c r="B133" s="92"/>
      <c r="C133" s="92"/>
      <c r="D133" s="92"/>
      <c r="E133" s="109">
        <f>((SUM(E15:E21))*$B$15*$F$128+(SUM(E15:E21))*$C$15*$G$128+(SUM(E15:E21))*$D$15*$H$128)</f>
        <v>0</v>
      </c>
    </row>
    <row r="134" spans="1:5" outlineLevel="1" x14ac:dyDescent="0.25">
      <c r="A134" s="92" t="s">
        <v>27</v>
      </c>
      <c r="B134" s="92"/>
      <c r="C134" s="92"/>
      <c r="D134" s="92"/>
      <c r="E134" s="109">
        <f>(SUM(E25:E27))*$B$25*$F$128+(SUM(E25:E27))*$C$25*$G$128+(SUM(E25:E27))*$D$25*$H$128</f>
        <v>0</v>
      </c>
    </row>
    <row r="135" spans="1:5" outlineLevel="1" x14ac:dyDescent="0.25">
      <c r="A135" s="93" t="s">
        <v>28</v>
      </c>
      <c r="B135" s="93"/>
      <c r="C135" s="93"/>
      <c r="D135" s="93"/>
      <c r="E135" s="109">
        <f>(SUM(E37:E40))*$B$37*$F$128+(SUM(E37:E40))*$C$37*$G$128+(SUM(E37:E40))*$D$37*$H$128</f>
        <v>0</v>
      </c>
    </row>
    <row r="136" spans="1:5" outlineLevel="1" x14ac:dyDescent="0.25">
      <c r="A136" s="93" t="s">
        <v>29</v>
      </c>
      <c r="B136" s="93"/>
      <c r="C136" s="93"/>
      <c r="D136" s="93"/>
      <c r="E136" s="109">
        <f>(SUM(E96))*$B$96*$F$128+(SUM(E96))*$C$96*$G$128+(SUM(E96))*$D$96*$H$128</f>
        <v>0</v>
      </c>
    </row>
    <row r="137" spans="1:5" outlineLevel="1" x14ac:dyDescent="0.25">
      <c r="A137" s="92" t="s">
        <v>78</v>
      </c>
      <c r="B137" s="92"/>
      <c r="C137" s="92"/>
      <c r="D137" s="92"/>
      <c r="E137" s="110">
        <f>(SUM(E48:E51))*$B$48*$F$128+(SUM(E48:E51))*$C$48*$G$128+(SUM(E48:E51))*$D$48*$H$128+(SUM(E52))*$B$52*$F$128+(SUM(E52))*$C$52*$G$128+(SUM(E52))*$D$52*$H$128+(SUM(E53))*$B$53*$F$128+(SUM(E53))*$C$53*$G$128+(SUM(E53))*$D$53*$H$128+(SUM(E54))*$B$54*$F$128+(SUM(E54))*$C$54*$G$128+(SUM(E54))*$D$54*$H$128+(SUM(E55))*$B$55*$F$128+(SUM(E55))*$C$55*$G$128+(SUM(E55))*$D$55*$H$128+(SUM(E56))*$B$56*$F$128+(SUM(E56))*$C$56*$G$128+(SUM(E56))*$D$56*$H$128</f>
        <v>0</v>
      </c>
    </row>
    <row r="138" spans="1:5" outlineLevel="1" x14ac:dyDescent="0.25">
      <c r="A138" s="92" t="s">
        <v>60</v>
      </c>
      <c r="B138" s="92"/>
      <c r="C138" s="92"/>
      <c r="D138" s="92"/>
      <c r="E138" s="109">
        <f>(SUM(E80:E82))*$B$80*$F$128+(SUM(E80:E82))*$C$80*$G$128+(SUM(E80:E82))*$D$80*$H$128+(SUM(E83:E85))*$B$83*$F$128+(SUM(E83:E85))*$C$83*$G$128+(SUM(E83:E85))*$D$83*$H$128+(SUM(E86:E88))*$B$86*$F$128+(SUM(E86:E88))*$C$86*$G$128+(SUM(E86:E88))*$D$86*$H$128+SUM(E89)*$D$89*$H$128+SUM(E89)*$C$89*$G$128+SUM(E89)*$B$89*$F$128</f>
        <v>0</v>
      </c>
    </row>
    <row r="139" spans="1:5" outlineLevel="1" x14ac:dyDescent="0.25">
      <c r="A139" s="93" t="s">
        <v>61</v>
      </c>
      <c r="B139" s="93"/>
      <c r="C139" s="93"/>
      <c r="D139" s="93"/>
      <c r="E139" s="109">
        <f>(SUM(E104))*$B$104*$F$128+(SUM(E104))*$C$104*$G$128+(SUM(E104))*$D$104*$H$128</f>
        <v>0</v>
      </c>
    </row>
    <row r="140" spans="1:5" outlineLevel="1" x14ac:dyDescent="0.25">
      <c r="A140" s="93" t="s">
        <v>62</v>
      </c>
      <c r="B140" s="93"/>
      <c r="C140" s="93"/>
      <c r="D140" s="93"/>
      <c r="E140" s="109">
        <f>(SUM(E65))*B65*$F$128+(SUM(E65))*C65*$G$128+(SUM(E65))*D65*$H$128+(SUM(E68))*B68*$F$128+(SUM(E68))*C68*$G$128+(SUM(E68))*D68*$H$128+E69*B69*F128+E69*C69*G128+E69*D69*H128+E70*B70*F128+E70*C70*G128+E70*D70*H128+(SUM(E66:E67))*B66*F128+(SUM(E66:E67))*C66*G128+(SUM(E66:E67))*D66*H128+E111*B111*F128+E111*C111*G128+E111*D111*H128+E112*B112*F128+E112*C112*G128+E112*D112*H128+E113*B113*F128+E113*C113*G128+E113*D113*H128+E114*B114*F128+E114*C114*G128+E114*D114*H128+E115*B115*F128+E115*C115*G128+E115*D115*H128+E116*B116*F128+E116*C116*G128+E116*D116*H128+E117*B117*F128+E117*C117*G128+E117*D117*H128+E118*B118*F128+E118*C118*G128+E118*D118*H128</f>
        <v>0</v>
      </c>
    </row>
    <row r="141" spans="1:5" outlineLevel="1" x14ac:dyDescent="0.25">
      <c r="A141" s="54"/>
      <c r="B141" s="54"/>
      <c r="C141" s="54"/>
      <c r="D141" s="54" t="s">
        <v>67</v>
      </c>
      <c r="E141" s="109">
        <f>(SUM(E125))*$B$125*$F$128+(SUM(E125))*$C$125*$G$128+(SUM(E125))*$D$125*$H$128+(SUM(E126))*$B$126*$F$128+(SUM(E126))*$C$126*$G$128+(SUM(E126))*$D$126*$H$128</f>
        <v>0</v>
      </c>
    </row>
    <row r="142" spans="1:5" outlineLevel="1" x14ac:dyDescent="0.25">
      <c r="A142" s="54"/>
      <c r="B142" s="54"/>
      <c r="C142" s="54"/>
      <c r="D142" s="82" t="s">
        <v>77</v>
      </c>
      <c r="E142" s="109">
        <f>E22*B22</f>
        <v>0</v>
      </c>
    </row>
    <row r="143" spans="1:5" outlineLevel="1" x14ac:dyDescent="0.25">
      <c r="A143" s="10"/>
      <c r="B143" s="10"/>
      <c r="C143" s="10"/>
      <c r="D143" s="12"/>
      <c r="E143" s="8"/>
    </row>
    <row r="144" spans="1:5" x14ac:dyDescent="0.25">
      <c r="A144" s="91" t="s">
        <v>39</v>
      </c>
      <c r="B144" s="91"/>
      <c r="C144" s="91"/>
      <c r="D144" s="91"/>
      <c r="E144" s="8"/>
    </row>
    <row r="145" spans="1:9" x14ac:dyDescent="0.25">
      <c r="A145" s="27"/>
      <c r="B145" s="27"/>
      <c r="C145" s="27"/>
      <c r="D145" s="27"/>
      <c r="E145" s="8"/>
    </row>
    <row r="146" spans="1:9" x14ac:dyDescent="0.25">
      <c r="A146" s="107" t="s">
        <v>38</v>
      </c>
      <c r="B146" s="107"/>
      <c r="C146" s="107"/>
      <c r="D146" s="107"/>
      <c r="E146" s="8">
        <f>0.17*(SUM(E15:E21))+0.15*(SUM(E37:E40))+0.3*(SUM(E25:E27))+0.1*E96+(SUM(E48:E56))*0.15+(SUM(E65:E118))*0.4+0.1*E104+(SUM(E80:E89))*0.15</f>
        <v>0</v>
      </c>
    </row>
    <row r="147" spans="1:9" x14ac:dyDescent="0.25">
      <c r="A147" s="27"/>
      <c r="B147" s="27"/>
      <c r="C147" s="27"/>
      <c r="D147" s="27"/>
      <c r="E147" s="8"/>
    </row>
    <row r="148" spans="1:9" x14ac:dyDescent="0.25">
      <c r="A148" s="7"/>
      <c r="B148" s="8"/>
      <c r="C148" s="8"/>
      <c r="D148" s="11"/>
      <c r="E148" s="8"/>
    </row>
    <row r="149" spans="1:9" ht="28.5" x14ac:dyDescent="0.45">
      <c r="A149" s="90" t="s">
        <v>30</v>
      </c>
      <c r="B149" s="90"/>
      <c r="C149" s="90"/>
      <c r="D149" s="90"/>
      <c r="E149" s="72">
        <f>(SUM(E133:E140))*E132+E144</f>
        <v>0</v>
      </c>
    </row>
    <row r="150" spans="1:9" ht="18.75" x14ac:dyDescent="0.3">
      <c r="A150" s="17"/>
      <c r="B150" s="17"/>
      <c r="C150" s="17"/>
      <c r="D150" s="17"/>
      <c r="E150" s="15"/>
    </row>
    <row r="151" spans="1:9" ht="15.75" customHeight="1" x14ac:dyDescent="0.25">
      <c r="A151" s="108" t="s">
        <v>34</v>
      </c>
      <c r="B151" s="108"/>
      <c r="C151" s="108"/>
      <c r="D151" s="108"/>
      <c r="E151" s="108"/>
    </row>
    <row r="152" spans="1:9" ht="56.25" customHeight="1" x14ac:dyDescent="0.25">
      <c r="A152" s="103" t="s">
        <v>18</v>
      </c>
      <c r="B152" s="103"/>
      <c r="C152" s="103"/>
      <c r="D152" s="103"/>
      <c r="E152" s="103"/>
    </row>
    <row r="153" spans="1:9" s="6" customFormat="1" ht="15.75" x14ac:dyDescent="0.25">
      <c r="A153" s="50"/>
      <c r="B153" s="50"/>
      <c r="C153" s="50"/>
      <c r="D153" s="50"/>
      <c r="E153" s="50"/>
      <c r="I153" s="78"/>
    </row>
    <row r="154" spans="1:9" ht="38.25" x14ac:dyDescent="0.25">
      <c r="A154" s="13" t="s">
        <v>15</v>
      </c>
      <c r="B154" s="13" t="s">
        <v>16</v>
      </c>
      <c r="C154" s="13" t="s">
        <v>37</v>
      </c>
      <c r="D154" s="13" t="s">
        <v>17</v>
      </c>
      <c r="E154" s="14" t="s">
        <v>31</v>
      </c>
    </row>
    <row r="155" spans="1:9" x14ac:dyDescent="0.25">
      <c r="A155" s="10"/>
      <c r="B155" s="10"/>
      <c r="C155" s="10"/>
      <c r="D155" s="10"/>
      <c r="E155" s="11"/>
    </row>
    <row r="156" spans="1:9" ht="15" hidden="1" customHeight="1" x14ac:dyDescent="0.25">
      <c r="A156" s="41">
        <v>42064</v>
      </c>
      <c r="B156" s="42"/>
      <c r="C156" s="42"/>
      <c r="D156" s="42"/>
      <c r="E156" s="42"/>
    </row>
  </sheetData>
  <mergeCells count="40">
    <mergeCell ref="A152:E152"/>
    <mergeCell ref="A12:E12"/>
    <mergeCell ref="A28:E33"/>
    <mergeCell ref="A34:E34"/>
    <mergeCell ref="A146:D146"/>
    <mergeCell ref="A41:E45"/>
    <mergeCell ref="B46:E46"/>
    <mergeCell ref="A71:E76"/>
    <mergeCell ref="A137:D137"/>
    <mergeCell ref="A138:D138"/>
    <mergeCell ref="A139:D139"/>
    <mergeCell ref="A140:D140"/>
    <mergeCell ref="A57:E62"/>
    <mergeCell ref="B63:E63"/>
    <mergeCell ref="B78:E78"/>
    <mergeCell ref="A151:E151"/>
    <mergeCell ref="B1:E1"/>
    <mergeCell ref="B2:E2"/>
    <mergeCell ref="B3:E3"/>
    <mergeCell ref="B4:E4"/>
    <mergeCell ref="B5:E5"/>
    <mergeCell ref="A7:E7"/>
    <mergeCell ref="B35:E35"/>
    <mergeCell ref="A9:E11"/>
    <mergeCell ref="A130:E130"/>
    <mergeCell ref="A119:E122"/>
    <mergeCell ref="B109:E109"/>
    <mergeCell ref="F37:G38"/>
    <mergeCell ref="B13:E13"/>
    <mergeCell ref="B23:E23"/>
    <mergeCell ref="A149:D149"/>
    <mergeCell ref="A132:D132"/>
    <mergeCell ref="A133:D133"/>
    <mergeCell ref="A134:D134"/>
    <mergeCell ref="A135:D135"/>
    <mergeCell ref="A136:D136"/>
    <mergeCell ref="A144:D144"/>
    <mergeCell ref="A128:D128"/>
    <mergeCell ref="A105:E108"/>
    <mergeCell ref="A77:E77"/>
  </mergeCells>
  <conditionalFormatting sqref="E128">
    <cfRule type="cellIs" dxfId="4" priority="6" operator="between">
      <formula>20</formula>
      <formula>49</formula>
    </cfRule>
    <cfRule type="cellIs" dxfId="3" priority="7" operator="between">
      <formula>50</formula>
      <formula>99</formula>
    </cfRule>
    <cfRule type="cellIs" dxfId="2" priority="8" operator="greaterThanOrEqual">
      <formula>100</formula>
    </cfRule>
  </conditionalFormatting>
  <conditionalFormatting sqref="A130:A131">
    <cfRule type="cellIs" dxfId="1" priority="3" operator="equal">
      <formula>"Достаточно для оформления заказа"</formula>
    </cfRule>
    <cfRule type="cellIs" dxfId="0" priority="5" operator="equal">
      <formula>"Для заказа нужно выбрать более 20 банок (различных наименований)"</formula>
    </cfRule>
  </conditionalFormatting>
  <hyperlinks>
    <hyperlink ref="A12" r:id="rId1"/>
    <hyperlink ref="E154" r:id="rId2" display="Рассчитывается на калькуляторе EMS http://www.emspost.ru/ru/calc/ "/>
    <hyperlink ref="A132:D132" r:id="rId3" display="Курс на день оплаты http://www.sberbank.ru/moscow/ru/quotes/currencies/"/>
    <hyperlink ref="A144:D144" r:id="rId4" display="Доставка (с учетом вашего адреса)"/>
    <hyperlink ref="A34" r:id="rId5"/>
    <hyperlink ref="A152" r:id="rId6"/>
    <hyperlink ref="A15" r:id="rId7"/>
    <hyperlink ref="A16" r:id="rId8"/>
    <hyperlink ref="A17" r:id="rId9"/>
    <hyperlink ref="A18" r:id="rId10"/>
    <hyperlink ref="A19" r:id="rId11"/>
    <hyperlink ref="A20" r:id="rId12"/>
    <hyperlink ref="A21" r:id="rId13"/>
    <hyperlink ref="A25" r:id="rId14"/>
    <hyperlink ref="A26" r:id="rId15"/>
    <hyperlink ref="A27" r:id="rId16"/>
    <hyperlink ref="A37" r:id="rId17"/>
    <hyperlink ref="A38" r:id="rId18"/>
    <hyperlink ref="A39" r:id="rId19"/>
    <hyperlink ref="A40" r:id="rId20"/>
  </hyperlinks>
  <pageMargins left="0.7" right="0.7" top="0.75" bottom="0.75" header="0.3" footer="0.3"/>
  <pageSetup paperSize="9" scale="77" orientation="portrait" r:id="rId21"/>
  <drawing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2016-04-20T13:27:24Z</dcterms:modified>
</cp:coreProperties>
</file>