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1280" windowHeight="5610" activeTab="0"/>
  </bookViews>
  <sheets>
    <sheet name="зерновые" sheetId="1" r:id="rId1"/>
    <sheet name="Сах свекла " sheetId="2" r:id="rId2"/>
    <sheet name="прочие овощи пары" sheetId="3" r:id="rId3"/>
    <sheet name="Общее Коммерческое предложение" sheetId="4" r:id="rId4"/>
  </sheets>
  <definedNames/>
  <calcPr fullCalcOnLoad="1" refMode="R1C1"/>
</workbook>
</file>

<file path=xl/sharedStrings.xml><?xml version="1.0" encoding="utf-8"?>
<sst xmlns="http://schemas.openxmlformats.org/spreadsheetml/2006/main" count="2511" uniqueCount="997">
  <si>
    <t>Наименование
 препаратов</t>
  </si>
  <si>
    <t>содержание Д.В.</t>
  </si>
  <si>
    <t>норма</t>
  </si>
  <si>
    <t>против 
какаих сорняков</t>
  </si>
  <si>
    <t xml:space="preserve">на каких культурах </t>
  </si>
  <si>
    <t>Агритокс, ВК (500г/л)</t>
  </si>
  <si>
    <t>МЦПА (диметиламинная+
калиевая+натриевая соли,смесь)</t>
  </si>
  <si>
    <t>0,5-1,5</t>
  </si>
  <si>
    <t>одн двуд</t>
  </si>
  <si>
    <t>пш,яч,рож,ов,просо,горох,карт</t>
  </si>
  <si>
    <t>Трибенурон-метил</t>
  </si>
  <si>
    <t>0,01-0,025</t>
  </si>
  <si>
    <t>Бентазон</t>
  </si>
  <si>
    <t>2,0-4,0</t>
  </si>
  <si>
    <t>Банвел, ВР(480г/л)</t>
  </si>
  <si>
    <t>Дикамба</t>
  </si>
  <si>
    <t>0,15-0,3</t>
  </si>
  <si>
    <t>одн двуд ,мн,осот</t>
  </si>
  <si>
    <t>пш,яч,рож,ов,просо,кук</t>
  </si>
  <si>
    <t>пшен</t>
  </si>
  <si>
    <t>0,6-1,0</t>
  </si>
  <si>
    <t>одн двуд и злак</t>
  </si>
  <si>
    <t>Гербитокс, ВРК (500г/л)</t>
  </si>
  <si>
    <t>пш,яч,рож,ов,горох,боб тр</t>
  </si>
  <si>
    <t>Диален Супер, ВР(344+120г/л)</t>
  </si>
  <si>
    <t xml:space="preserve">2,4-Д+ дикамба
 (диметиламминые соли) </t>
  </si>
  <si>
    <t>сист послевсх, одн. двуд,мн</t>
  </si>
  <si>
    <t>пш,яч,ов,кук</t>
  </si>
  <si>
    <t>0,14-0,2мл</t>
  </si>
  <si>
    <t>одн двуд,мн.двуд</t>
  </si>
  <si>
    <t>Зерномакс,КЭ (500г/л)</t>
  </si>
  <si>
    <t>2,4-Д (сложный 2-этилгексиловый эфир)</t>
  </si>
  <si>
    <t>одн и мн двуд</t>
  </si>
  <si>
    <t>пш,яч</t>
  </si>
  <si>
    <t>одн двуд и мн двуд</t>
  </si>
  <si>
    <t>Каллисто, СК (480г/л)</t>
  </si>
  <si>
    <t>Мезотрион</t>
  </si>
  <si>
    <t>0,15-0,25+
0,5% корвета</t>
  </si>
  <si>
    <t>кукуруза</t>
  </si>
  <si>
    <t>Клопиралид</t>
  </si>
  <si>
    <t>Корсар, ВРК (480г/л)</t>
  </si>
  <si>
    <t>пш,яч,ов,рожь,
яр с подсевом клевера 
и люцерны,кук,горох,боб тр</t>
  </si>
  <si>
    <t>Логран, ВДГ (750г/кг)</t>
  </si>
  <si>
    <t>Триасульфурон</t>
  </si>
  <si>
    <t>6,5-10гр</t>
  </si>
  <si>
    <t>пш,ячм,овес,рожь</t>
  </si>
  <si>
    <t>Лонтрел-300, ВР (300г/л)</t>
  </si>
  <si>
    <t>0,16-0,66</t>
  </si>
  <si>
    <t>осот,ромаш,горец</t>
  </si>
  <si>
    <t>с/св, пш,яч,ов, рапс</t>
  </si>
  <si>
    <t>Лорнет, ВР (300г/л)</t>
  </si>
  <si>
    <t>0,16-0,55</t>
  </si>
  <si>
    <t>ромаш,осот,горец,бодяк</t>
  </si>
  <si>
    <t>сах/св, пш,яч,ов,
землян,райгр,рапс</t>
  </si>
  <si>
    <t>Магнум, ВДГ (600г/кг)</t>
  </si>
  <si>
    <t>Метсульфурон-метил</t>
  </si>
  <si>
    <t>8-10,0гр</t>
  </si>
  <si>
    <t>пш,ячм,овес,рожь,просо</t>
  </si>
  <si>
    <t>Милагро, КС (40г/л)</t>
  </si>
  <si>
    <t>Никосульфурон</t>
  </si>
  <si>
    <t>1,0-1,5</t>
  </si>
  <si>
    <t>одн и мног злак,одн двуд</t>
  </si>
  <si>
    <t>0,3-0,5</t>
  </si>
  <si>
    <t>пш</t>
  </si>
  <si>
    <t>Октапон экстра, КЭ (500г/л)</t>
  </si>
  <si>
    <t>2,4-Д (2-этилгексиловый эфир)</t>
  </si>
  <si>
    <t>0,6-0,8</t>
  </si>
  <si>
    <t>пш,яч,ов,просо,кук</t>
  </si>
  <si>
    <t>0,6-0,9</t>
  </si>
  <si>
    <t>одн двуд,мн двуд</t>
  </si>
  <si>
    <t>пш,ячм</t>
  </si>
  <si>
    <t>Имазамокс</t>
  </si>
  <si>
    <t>0,75-1,0</t>
  </si>
  <si>
    <t>Пума супер 7.5, ЭМВ (69+75г/л)</t>
  </si>
  <si>
    <t>Феноксапроп-П-Этил+ 
антидот мефенпир-диэтила</t>
  </si>
  <si>
    <t>Байер КропСайенс АГ</t>
  </si>
  <si>
    <t>Пума-супер 100, КЭ (100+27г/л)</t>
  </si>
  <si>
    <t>0,4-0,9</t>
  </si>
  <si>
    <t>Мефенпир-диэтил+амидо-
сульфурон+йодосульфурон
-метил-натрий</t>
  </si>
  <si>
    <t>пшен,ячм,кук</t>
  </si>
  <si>
    <t>Секатор Турбо, 
МД (250+100+25г/кг)</t>
  </si>
  <si>
    <t>0,05-0,075</t>
  </si>
  <si>
    <t>пш,яч,кук</t>
  </si>
  <si>
    <t>пшен,ячм</t>
  </si>
  <si>
    <t>Пендиметалин</t>
  </si>
  <si>
    <t>одн злак и двуд</t>
  </si>
  <si>
    <t>Титус, СТС (250г/кг)</t>
  </si>
  <si>
    <t>Римсульфурон</t>
  </si>
  <si>
    <t>40-50 гр</t>
  </si>
  <si>
    <t>мног (пырей) одн злак и двуд</t>
  </si>
  <si>
    <t>кук, картоф</t>
  </si>
  <si>
    <t>Фенизан, ВР(360+22,2г/л)</t>
  </si>
  <si>
    <t>Дикамба+хлорсульфурон 
(диэтилэтаноламинные соли)</t>
  </si>
  <si>
    <t>пш,ячм,ов,рожь</t>
  </si>
  <si>
    <t>2,0-3,0</t>
  </si>
  <si>
    <t>2015 г</t>
  </si>
  <si>
    <t>Гербициды на зерновые культуры   2015г</t>
  </si>
  <si>
    <t>Наименование препаратов</t>
  </si>
  <si>
    <t>против какаих сорняков</t>
  </si>
  <si>
    <t>1,0-2,0</t>
  </si>
  <si>
    <t>одн злак</t>
  </si>
  <si>
    <t>с/св</t>
  </si>
  <si>
    <t>Фенмедифам+десмедифам</t>
  </si>
  <si>
    <t>1,0-3,0</t>
  </si>
  <si>
    <t>одн двуд(щирица)</t>
  </si>
  <si>
    <t>с/св,к/св,стол/св</t>
  </si>
  <si>
    <t>Этофумезат+фенмедифам
+десмедифам</t>
  </si>
  <si>
    <t>сах/св</t>
  </si>
  <si>
    <t>Бетанал 22, КЭ (160+160г/л)</t>
  </si>
  <si>
    <t>Десмедифам+фенмедифам</t>
  </si>
  <si>
    <t>Бетанал Прогресс ОФ, КЭ (112+91+71 г/л)</t>
  </si>
  <si>
    <t>сах/св,к/св,ст/св</t>
  </si>
  <si>
    <t>Бетанал Эксперт ОФ, 
КЭ(112+91+71г/л)</t>
  </si>
  <si>
    <t>одн двуд (щирица) одн злак</t>
  </si>
  <si>
    <t>Бетарен ФД-11, КЭ(80+80г/л)</t>
  </si>
  <si>
    <t>одн двуд (щирица)</t>
  </si>
  <si>
    <t>Бетарен экспресс АМ, 
КЭ(60+60+60г/л)</t>
  </si>
  <si>
    <t>2,0-5,0</t>
  </si>
  <si>
    <t>с/св,ст/св</t>
  </si>
  <si>
    <t>Бицепс Гарант, КЭ (110+90+70г/л)</t>
  </si>
  <si>
    <t>с/св,к/св</t>
  </si>
  <si>
    <t>Галоксифоп-Р-метил</t>
  </si>
  <si>
    <t>0,5-1,0</t>
  </si>
  <si>
    <t>Дуал голд, КЭ(960г/л)</t>
  </si>
  <si>
    <t>С-Метолахлор</t>
  </si>
  <si>
    <t>1,3-1,6</t>
  </si>
  <si>
    <t>с/св,ст/св,кук, подсол</t>
  </si>
  <si>
    <t>Зеллек - супер,КЭ (104г/л)</t>
  </si>
  <si>
    <r>
      <t>одн злак просо.щетин,мн злак,</t>
    </r>
    <r>
      <rPr>
        <b/>
        <sz val="8"/>
        <rFont val="Arial Cyr"/>
        <family val="0"/>
      </rPr>
      <t>пырей.</t>
    </r>
  </si>
  <si>
    <t>с/св,к/св,подсол</t>
  </si>
  <si>
    <t>Клетодим</t>
  </si>
  <si>
    <t>0,2-1,0</t>
  </si>
  <si>
    <t>Карибу, СП (500г/кг)</t>
  </si>
  <si>
    <t>Трифлусульфурон-метил</t>
  </si>
  <si>
    <t>30,0гр</t>
  </si>
  <si>
    <t>одн двуд,марь,щирица</t>
  </si>
  <si>
    <t>сах/св, пш,яч,ов,землян,райгр,рапс</t>
  </si>
  <si>
    <t>0,06-0,12</t>
  </si>
  <si>
    <t>Миура, КЭ (125 г/л)</t>
  </si>
  <si>
    <t>Хизалофоп-П-этил</t>
  </si>
  <si>
    <t>0,4-1,2</t>
  </si>
  <si>
    <t>одн злак, мног злак (пырей)</t>
  </si>
  <si>
    <t>сах/с, ст/с,к/с, 
кап, лук, морк,подс,карт,рапс</t>
  </si>
  <si>
    <t>Пантера, КЭ(40г/л)</t>
  </si>
  <si>
    <t>Квизалофоп-П-тефурил</t>
  </si>
  <si>
    <t>0,75-1,5</t>
  </si>
  <si>
    <t>одн злак(просо,сорго,щет),мн злак(пырей)</t>
  </si>
  <si>
    <t>с/св,ст/св,к/св,карт,лук,морк</t>
  </si>
  <si>
    <t>Пилот, ВСК (700г/л)</t>
  </si>
  <si>
    <t>Метамитрон</t>
  </si>
  <si>
    <t>1,5-6,0</t>
  </si>
  <si>
    <t xml:space="preserve">одн двуд </t>
  </si>
  <si>
    <t>сах/св, корм /св</t>
  </si>
  <si>
    <t>3,0-5,0</t>
  </si>
  <si>
    <t>Феноксапроп-П-Этил</t>
  </si>
  <si>
    <r>
      <t>одн злак (</t>
    </r>
    <r>
      <rPr>
        <b/>
        <sz val="8"/>
        <rFont val="Arial Cyr"/>
        <family val="0"/>
      </rPr>
      <t>овсюг</t>
    </r>
    <r>
      <rPr>
        <sz val="8"/>
        <rFont val="Arial Cyr"/>
        <family val="0"/>
      </rPr>
      <t>,щетин,просо)</t>
    </r>
  </si>
  <si>
    <t>Фуроре Ультра, ЭМВ (110г/л)</t>
  </si>
  <si>
    <t>0,5-0,75</t>
  </si>
  <si>
    <t>с/с,к/св,морк,подс,кап,лук</t>
  </si>
  <si>
    <t>Фурэкс, КЭ (90г/л)</t>
  </si>
  <si>
    <t>сах/св, ст/св, к/св. подсол,
 горох на зерно</t>
  </si>
  <si>
    <t>Флуазифоп-П-бутил</t>
  </si>
  <si>
    <t>Фюзилад Форте, КЭ (150г/л)</t>
  </si>
  <si>
    <t>0,75-2,0</t>
  </si>
  <si>
    <r>
      <t>одн мн злак(</t>
    </r>
    <r>
      <rPr>
        <b/>
        <sz val="8"/>
        <rFont val="Arial Cyr"/>
        <family val="0"/>
      </rPr>
      <t>пырей</t>
    </r>
    <r>
      <rPr>
        <sz val="8"/>
        <rFont val="Arial Cyr"/>
        <family val="0"/>
      </rPr>
      <t>)</t>
    </r>
  </si>
  <si>
    <t>с/св,к/св,подсолн,карт,кап,лук</t>
  </si>
  <si>
    <t xml:space="preserve">ГЕРБИЦИДЫ на сахарной свекле  2015г </t>
  </si>
  <si>
    <t>поставщик</t>
  </si>
  <si>
    <t>Цены 
2015г</t>
  </si>
  <si>
    <t>Глифосат (изопропиламинная соль)</t>
  </si>
  <si>
    <t>2,0-8,0</t>
  </si>
  <si>
    <t>сплошн действ все виды сорняков</t>
  </si>
  <si>
    <t>пары до посева, до всходов к-ры</t>
  </si>
  <si>
    <t>Глидер, ВР (360г/л)</t>
  </si>
  <si>
    <t>Торнадо 500, ВР (500г/л)</t>
  </si>
  <si>
    <t>1,5-4,0</t>
  </si>
  <si>
    <t>Ураган Форте, ВР (500г/л)</t>
  </si>
  <si>
    <t>Глифосат (калийная соль)</t>
  </si>
  <si>
    <t>1,5-3,5</t>
  </si>
  <si>
    <t>Метрибузин</t>
  </si>
  <si>
    <t>0,7-1,4гр</t>
  </si>
  <si>
    <t>томаты,карт</t>
  </si>
  <si>
    <t>Лазурит, СП (700 г/кг)</t>
  </si>
  <si>
    <t>томаты,картоф,кук</t>
  </si>
  <si>
    <t>Оксифлуорфен</t>
  </si>
  <si>
    <t>Гоал 2Е, КЭ(240г/л)</t>
  </si>
  <si>
    <t>лук,яблони</t>
  </si>
  <si>
    <t>Гезагард, КС (500г/л)</t>
  </si>
  <si>
    <t>Прометрин</t>
  </si>
  <si>
    <t>1,5-3,0</t>
  </si>
  <si>
    <t>Трифлуралин</t>
  </si>
  <si>
    <t xml:space="preserve">Гербициды на овощные культуры (прочие) и пары по  2015г </t>
  </si>
  <si>
    <t xml:space="preserve">горох,карт,морк, кук </t>
  </si>
  <si>
    <t>Балерина, СЭ (410 г/л 2,4-Д к-ты +7,4 г/л )</t>
  </si>
  <si>
    <t>2,4 (сложный 2-этилгексиловый эфир) + флорасулам</t>
  </si>
  <si>
    <t>одн  и нек мног двуд</t>
  </si>
  <si>
    <t>пш,ячм,кук,просо,сорго</t>
  </si>
  <si>
    <t>Балерина Микс</t>
  </si>
  <si>
    <t xml:space="preserve">Балерина 4,2 л+Мортира 230гр </t>
  </si>
  <si>
    <t>тара</t>
  </si>
  <si>
    <t>5,0 л</t>
  </si>
  <si>
    <t>бинар 
комплект</t>
  </si>
  <si>
    <t>15-20 га</t>
  </si>
  <si>
    <t>Бицепс 22, КЭ (110+90+70г/л)</t>
  </si>
  <si>
    <t xml:space="preserve">десмедифам + фенмедифам
</t>
  </si>
  <si>
    <t xml:space="preserve">10,0л </t>
  </si>
  <si>
    <t xml:space="preserve">Бомба, ВДГ (563+187 г/кг) </t>
  </si>
  <si>
    <t>Трибенурон-метил +флорасулам</t>
  </si>
  <si>
    <t>0,02-0,03</t>
  </si>
  <si>
    <t xml:space="preserve">одн двуд и нек мн двуд </t>
  </si>
  <si>
    <t>пш, ячм</t>
  </si>
  <si>
    <t xml:space="preserve">Бомба, ВДГ (563+187 г/кг) +Адью </t>
  </si>
  <si>
    <t>Бомба 300 гр+Адью=2,4 л</t>
  </si>
  <si>
    <t>на 10-15 га</t>
  </si>
  <si>
    <t>на 15-20 га</t>
  </si>
  <si>
    <t>на 15-17 га</t>
  </si>
  <si>
    <t>Бомба Микс</t>
  </si>
  <si>
    <t>Бомба Супер Микс</t>
  </si>
  <si>
    <t>Бомба 300 гр+ Деметра =4,0  л</t>
  </si>
  <si>
    <t>Бомба 250 гр+ Балерина = 4,2  л</t>
  </si>
  <si>
    <t>100 гр</t>
  </si>
  <si>
    <t xml:space="preserve">Галион, ВР  (300+75 г/л) </t>
  </si>
  <si>
    <t>Клопиралид +пиклорам</t>
  </si>
  <si>
    <t>0,27-0,31</t>
  </si>
  <si>
    <t xml:space="preserve">одн и мног двуд </t>
  </si>
  <si>
    <t>рапс</t>
  </si>
  <si>
    <t>10,0 л</t>
  </si>
  <si>
    <t>Гербитокс-Л, ВРК (300г/л)</t>
  </si>
  <si>
    <t>МЦПА (калиевая+натриевая соли,смесь)</t>
  </si>
  <si>
    <t>0,5-1,7</t>
  </si>
  <si>
    <t>лен-долгунец</t>
  </si>
  <si>
    <t xml:space="preserve">МЦПА +пиклорам(диметилэтаноламинные соли) </t>
  </si>
  <si>
    <t>1,5-2,0</t>
  </si>
  <si>
    <t>горчак и др злостные сор.</t>
  </si>
  <si>
    <t xml:space="preserve">пары  и зерновые через сезон </t>
  </si>
  <si>
    <t xml:space="preserve">Горгон, ВРК (350 г/л МЦПА к-ты +150 г/л) </t>
  </si>
  <si>
    <t>Горгон + Магнум Супер</t>
  </si>
  <si>
    <t>Горгон =4,2 л+Магнум супер=300, гр</t>
  </si>
  <si>
    <t>на 25-30га</t>
  </si>
  <si>
    <t xml:space="preserve">Граминион, КЭ (150 г/л) </t>
  </si>
  <si>
    <t>сах/св, подс, карт,лук, морк</t>
  </si>
  <si>
    <t>0,4-0,6;
1-1,5</t>
  </si>
  <si>
    <r>
      <t xml:space="preserve">одн злак; мн. злак.  </t>
    </r>
    <r>
      <rPr>
        <b/>
        <sz val="8"/>
        <rFont val="Arial Cyr"/>
        <family val="0"/>
      </rPr>
      <t>(Пырей полз)</t>
    </r>
  </si>
  <si>
    <t xml:space="preserve">Деметра, КЭ (350г/л) </t>
  </si>
  <si>
    <t>Флуроксипир</t>
  </si>
  <si>
    <t>0,43-0,57</t>
  </si>
  <si>
    <t>пш,ячм, лук</t>
  </si>
  <si>
    <t>Деметра (Флуроксипир)+ 4,2 л
+  Мортира (трибенурон-метил) 300 гр</t>
  </si>
  <si>
    <t>Деметра Микс, КЭ+ВДГ (350г/л + 750 г/кг)</t>
  </si>
  <si>
    <t xml:space="preserve">ДУБЛОН, СК (40г/л) </t>
  </si>
  <si>
    <t>10,0л</t>
  </si>
  <si>
    <t xml:space="preserve">одн и мног злак и нек двуд </t>
  </si>
  <si>
    <t>кук (на зерно</t>
  </si>
  <si>
    <t xml:space="preserve">ДУБЛОН Голд, ВДГ  (600+150г/кг) </t>
  </si>
  <si>
    <t>Никосульфурон + тифенсульфурон-метил</t>
  </si>
  <si>
    <t>0,05-0,07</t>
  </si>
  <si>
    <t>флакон 
0,75 кг</t>
  </si>
  <si>
    <t>одн и мног злак и одн двуд</t>
  </si>
  <si>
    <t xml:space="preserve">кук (кроме на масло) </t>
  </si>
  <si>
    <t>ДУБЛОН Супер, ВДГ (425г/л +125г/кг)</t>
  </si>
  <si>
    <t>Дикмба (натриевая соль) + никосульфурон</t>
  </si>
  <si>
    <t>флакон 
0,80 кг</t>
  </si>
  <si>
    <t>одн и мног двуд и злак</t>
  </si>
  <si>
    <t>кук</t>
  </si>
  <si>
    <t>5,0л</t>
  </si>
  <si>
    <t>Зерномакс Микс</t>
  </si>
  <si>
    <t>Зерномакс Супер</t>
  </si>
  <si>
    <t>зерномакс=4,0л+мортира=150 гр</t>
  </si>
  <si>
    <t>на 10-12 га</t>
  </si>
  <si>
    <t>зерномакс=4,0л+ Магнум Супер=100 гр</t>
  </si>
  <si>
    <t>Квикстеп, МКЭ (130+80г/л)</t>
  </si>
  <si>
    <t>Клетодим + галоксифоп-Р-метил</t>
  </si>
  <si>
    <t>0,4-0,8</t>
  </si>
  <si>
    <r>
      <t>одн злак и мн злак (</t>
    </r>
    <r>
      <rPr>
        <b/>
        <sz val="8"/>
        <rFont val="Arial Cyr"/>
        <family val="0"/>
      </rPr>
      <t>пырей полз</t>
    </r>
    <r>
      <rPr>
        <sz val="8"/>
        <rFont val="Arial Cyr"/>
        <family val="0"/>
      </rPr>
      <t xml:space="preserve">) </t>
    </r>
  </si>
  <si>
    <t>сах/св, рапс,соя</t>
  </si>
  <si>
    <t>мешок=10кгкоробка=0,5кг  ВРП (по 0,5кг =6,0шт)</t>
  </si>
  <si>
    <t>0,5-1,4</t>
  </si>
  <si>
    <t xml:space="preserve">Лазурит Супер, КНЭ (270г/л) </t>
  </si>
  <si>
    <t>0,9-1,6</t>
  </si>
  <si>
    <t>Лазурит Дуо</t>
  </si>
  <si>
    <t>Метрибузин= 4,0 л+ Эскудо,=200 гр</t>
  </si>
  <si>
    <t>бинар компл</t>
  </si>
  <si>
    <t>на 10 га</t>
  </si>
  <si>
    <t>Ластик 100, ЭМВ (100+20 г/л)</t>
  </si>
  <si>
    <t>Финоксапроп-П-этил+антидот клоквинтосет-мексил</t>
  </si>
  <si>
    <t>Ластик Топ, МКЭ (90+60+40 г/л)</t>
  </si>
  <si>
    <t>Финоксапроп-П-этил+клодинафоп-пропаргил+
антидот клоквинтосет-мексил</t>
  </si>
  <si>
    <t>0,4-0,5</t>
  </si>
  <si>
    <t xml:space="preserve">Ластик Экстра, КЭ (70+40 г/л) </t>
  </si>
  <si>
    <t>пшен, ячмень</t>
  </si>
  <si>
    <t>0,8-1,0</t>
  </si>
  <si>
    <t>флакон
 100 гр</t>
  </si>
  <si>
    <t>Магнум Супер, ВДГ (450+300 г/кг)</t>
  </si>
  <si>
    <t>Трибенурон-метил+Метсульфурон-метил</t>
  </si>
  <si>
    <t>0,009-0,012</t>
  </si>
  <si>
    <t xml:space="preserve">Магнум  Супер Микс </t>
  </si>
  <si>
    <t>Трибенурон-метил+Метсульфурон-метил
=180гр+ Балерина=4,2 л</t>
  </si>
  <si>
    <t>на 18-20га</t>
  </si>
  <si>
    <t xml:space="preserve">Морион, СК (500+100 г/л) </t>
  </si>
  <si>
    <t>Изопротурон+дифлюфеникан</t>
  </si>
  <si>
    <t>пшен,рожь</t>
  </si>
  <si>
    <t>Мортира, ВДГ (750 г/кг)</t>
  </si>
  <si>
    <t>0,015-0,025</t>
  </si>
  <si>
    <t xml:space="preserve">одн двуд Бодяк полевой </t>
  </si>
  <si>
    <t>Парадокс, ВРК (120 г/л)</t>
  </si>
  <si>
    <t>0,25-0,4</t>
  </si>
  <si>
    <t>соя, горох, рапс</t>
  </si>
  <si>
    <t xml:space="preserve">Плуггер Микс </t>
  </si>
  <si>
    <t>Плуггер, ВДГ (625+125 г/кг)</t>
  </si>
  <si>
    <t>Трибенурон-метил+метсульфурон-метил</t>
  </si>
  <si>
    <t>0,015-0,02</t>
  </si>
  <si>
    <t xml:space="preserve">пшен, ячм </t>
  </si>
  <si>
    <t>Трибенурон-метил+метсульфурон-метил=225гр
+Балерина=4,2л</t>
  </si>
  <si>
    <t>на 15-20га</t>
  </si>
  <si>
    <t>Прима, СЭ (300г/л+6,25 г/л)</t>
  </si>
  <si>
    <t>2,4-Д (2-этилгексиловый эфир)+флорасулам</t>
  </si>
  <si>
    <t>0,4-0,6</t>
  </si>
  <si>
    <t>пш,ячм, кук</t>
  </si>
  <si>
    <t xml:space="preserve">Пропонит, КЭ (720 г/л) </t>
  </si>
  <si>
    <t>Пропизохлор</t>
  </si>
  <si>
    <t>кук,подс,рапс</t>
  </si>
  <si>
    <t>20,0л</t>
  </si>
  <si>
    <t xml:space="preserve">Суховей, ВР (150 г/л) </t>
  </si>
  <si>
    <t>Дикват</t>
  </si>
  <si>
    <t>поля перед посевом злак пр минобр</t>
  </si>
  <si>
    <t>Трефлан, КЭ (480 г/л)</t>
  </si>
  <si>
    <t>1,2-2,5</t>
  </si>
  <si>
    <t>соя, подс, лук, рапс</t>
  </si>
  <si>
    <t xml:space="preserve">Трицепс, ВДГ (750 г/кг) </t>
  </si>
  <si>
    <t>флакон 
100гр</t>
  </si>
  <si>
    <t>Хакер, ВРГ (750 г/кг)</t>
  </si>
  <si>
    <t>0,04-0,2</t>
  </si>
  <si>
    <t>флакон 
1,0 кг</t>
  </si>
  <si>
    <t>ромаш, осот, бодяк</t>
  </si>
  <si>
    <t>Сах/св, корм/св, Лен, рапс, капуста, газоны</t>
  </si>
  <si>
    <t xml:space="preserve">Эскудо, ВДГ (500 г/кг) </t>
  </si>
  <si>
    <t>0,02-0,025</t>
  </si>
  <si>
    <t>одн злак и двуд , мног (пырей)</t>
  </si>
  <si>
    <t>кук, карт, томаты</t>
  </si>
  <si>
    <t>флакон 
100 гр</t>
  </si>
  <si>
    <t>Эскудо Микс</t>
  </si>
  <si>
    <t xml:space="preserve">Римсульфурон=250гр+ Балерина =4,2 л </t>
  </si>
  <si>
    <t xml:space="preserve">Эверест, КЭ (700 г/кг) </t>
  </si>
  <si>
    <t>Флукарбазан натрия</t>
  </si>
  <si>
    <t>0,042-0,07</t>
  </si>
  <si>
    <t>флакон
 500гр</t>
  </si>
  <si>
    <t xml:space="preserve">одн злак (овсюг) и двудольн </t>
  </si>
  <si>
    <t xml:space="preserve">Этоксилат изодецилового спирта </t>
  </si>
  <si>
    <t xml:space="preserve">Адью, Ж , (900 г/л) </t>
  </si>
  <si>
    <t>адьювант!!!!</t>
  </si>
  <si>
    <t xml:space="preserve">Аксиал, КЭ (45+11,25 г/л) </t>
  </si>
  <si>
    <t>Пиноксаден+антидотклоквинтосет-мексил</t>
  </si>
  <si>
    <t>0,7-1,3</t>
  </si>
  <si>
    <t>S=</t>
  </si>
  <si>
    <t>одн злак (просо,овсюг,щетин)</t>
  </si>
  <si>
    <t>Боксер, КЭ (800г/л)</t>
  </si>
  <si>
    <t>Просульфокарб</t>
  </si>
  <si>
    <t xml:space="preserve">одн двуд и злак </t>
  </si>
  <si>
    <t>картофель</t>
  </si>
  <si>
    <t>Виктор, СК (200+100+100+80 г/л)</t>
  </si>
  <si>
    <t>Метамитрон+этофумезат+фенмедифам+десмедифам</t>
  </si>
  <si>
    <t>10,0л
5,0л</t>
  </si>
  <si>
    <t>одн двуд и нек злак</t>
  </si>
  <si>
    <t xml:space="preserve">Галера 334, ВР (267+67г/л) </t>
  </si>
  <si>
    <t>0,3-0,35</t>
  </si>
  <si>
    <t>Галера Супер, ВР (17г/л+267 г/л+80г/л)</t>
  </si>
  <si>
    <t>Гардо Голд, КС (312,5+187,5 г/л)</t>
  </si>
  <si>
    <t>С-Метолахлор+тербутилазин</t>
  </si>
  <si>
    <t>3,0-4,0</t>
  </si>
  <si>
    <t xml:space="preserve">одн злак и двуд </t>
  </si>
  <si>
    <t>подсолнечник</t>
  </si>
  <si>
    <t>Дерби 175, СК (100г/л+75г/л)</t>
  </si>
  <si>
    <t>Флуметсулам+флорасулам</t>
  </si>
  <si>
    <t>одн и мног двуд (осот,бодяк)</t>
  </si>
  <si>
    <t>1,0л</t>
  </si>
  <si>
    <t xml:space="preserve">Евро-Лайтнинг, ВРК (33+15 г/л) </t>
  </si>
  <si>
    <t>Имазамокс +имазапир</t>
  </si>
  <si>
    <t>1,0-1,2</t>
  </si>
  <si>
    <t>Корвет,Ж (127г/л+436г/л)</t>
  </si>
  <si>
    <t>Ланцелот 450, ВДГ (300+150 г/кг)</t>
  </si>
  <si>
    <t>Аминопиралид + флорасулам</t>
  </si>
  <si>
    <t>0,5 кг</t>
  </si>
  <si>
    <t>одн и мног двуд (осот, бодяк,горчак)</t>
  </si>
  <si>
    <t>пшен, ячм</t>
  </si>
  <si>
    <t>Линтур, ВДГ (659г/кг+41 г/кг)</t>
  </si>
  <si>
    <t>Дикамба (натриевая соль) + триасульфурон</t>
  </si>
  <si>
    <t>0,12-0,18</t>
  </si>
  <si>
    <t>1,0кг</t>
  </si>
  <si>
    <t xml:space="preserve">одн и нек мн </t>
  </si>
  <si>
    <t>0,12кг</t>
  </si>
  <si>
    <t>Лонтрел гранд, ВДГ (750 г/кг)</t>
  </si>
  <si>
    <t>2,0кг</t>
  </si>
  <si>
    <t>ромашка, осот,бодяк,горец</t>
  </si>
  <si>
    <t>пшен,ячм,рапс, сах/св,газоны,лен</t>
  </si>
  <si>
    <t>Люмакс, СЭ (375+125+37,5г/л)</t>
  </si>
  <si>
    <t>С-Метолахлор+тербутилазин +мезотрион</t>
  </si>
  <si>
    <t>Паллас 45, МД (45+90 г/л)</t>
  </si>
  <si>
    <t>Пироксулам+клоквинтосет-мексил</t>
  </si>
  <si>
    <t>Старане Премиум 330, КЭ (330 г/л)</t>
  </si>
  <si>
    <t>пшен,ячм, тритик, рожь,кук, лук</t>
  </si>
  <si>
    <t>0,3-0,6</t>
  </si>
  <si>
    <t xml:space="preserve">Траксос, КЭ (22,5+22,5+5,63 г/л) </t>
  </si>
  <si>
    <t>Пиноксаден+клодинафоп-пропаргил+клоквинтосет-мексил</t>
  </si>
  <si>
    <t>1,0-1,3</t>
  </si>
  <si>
    <t>Элюмис, МД (75+30г/л)</t>
  </si>
  <si>
    <t>Мезотрион +никосульфурон</t>
  </si>
  <si>
    <t>одн и нек мног двуд и злак</t>
  </si>
  <si>
    <t>Эстерон, КЭ (564 г/л)</t>
  </si>
  <si>
    <t>одн и нек мног двуд (бодяк)</t>
  </si>
  <si>
    <t>пшен, кук</t>
  </si>
  <si>
    <t xml:space="preserve">Реглон Супер, ВР (150г/л) </t>
  </si>
  <si>
    <t>морк,карт</t>
  </si>
  <si>
    <t xml:space="preserve">Актион, КС (500 г/л) </t>
  </si>
  <si>
    <t>Этофумизат</t>
  </si>
  <si>
    <t>одн двуд (ширица) и нек  одн злак</t>
  </si>
  <si>
    <t xml:space="preserve">Бетарен 22, МКЭ (110+100 г/л) </t>
  </si>
  <si>
    <t xml:space="preserve">Бетарен Супер МД, МКЭ (126+63+21 г/л) </t>
  </si>
  <si>
    <t>Сах/св, корм /св</t>
  </si>
  <si>
    <t>0,9-3,6</t>
  </si>
  <si>
    <t xml:space="preserve">5,0л </t>
  </si>
  <si>
    <t>Гермес, МД (50г/л+38 г/л)</t>
  </si>
  <si>
    <t>Хизалофоп-П-этил+имазамокс</t>
  </si>
  <si>
    <t>0,7-1,0</t>
  </si>
  <si>
    <t>селек послевсх, одн двуд 
и одн и мн злак</t>
  </si>
  <si>
    <t>подсолнечник ,горох</t>
  </si>
  <si>
    <t xml:space="preserve">Гранат, ВДГ (750 г/кг) </t>
  </si>
  <si>
    <t>одн двуд (бодяк)</t>
  </si>
  <si>
    <t>пшен, ячм, овес</t>
  </si>
  <si>
    <t>Дротик, ККР (400 г/л )</t>
  </si>
  <si>
    <t>2,4-Д (этилгексиловый эфир)</t>
  </si>
  <si>
    <t>0,5-0,9</t>
  </si>
  <si>
    <t xml:space="preserve">одн и нек мног двуд </t>
  </si>
  <si>
    <t>пшен, ячм, рожь, кук</t>
  </si>
  <si>
    <t xml:space="preserve">Зингер, СП (600 г/кг) </t>
  </si>
  <si>
    <t>Метилсульфурон-метил</t>
  </si>
  <si>
    <t>0,008-0,01</t>
  </si>
  <si>
    <t>пшен,ячм,лен, овес</t>
  </si>
  <si>
    <t>1кг;500 гр 250 гр</t>
  </si>
  <si>
    <t xml:space="preserve">Зонтран, ККР (250г/л) </t>
  </si>
  <si>
    <t>1,1-1,7</t>
  </si>
  <si>
    <t>томат, картоф</t>
  </si>
  <si>
    <t>Кассиус, ВРП (250г/кг)</t>
  </si>
  <si>
    <t>0,5кг</t>
  </si>
  <si>
    <t>0,04-0,05</t>
  </si>
  <si>
    <t xml:space="preserve">Кондор, ВДГ (500г/кг) </t>
  </si>
  <si>
    <t>одн двуд (марь, щирица)</t>
  </si>
  <si>
    <t>0,6кг</t>
  </si>
  <si>
    <t xml:space="preserve">Линтаплант, ВК (500г/л) </t>
  </si>
  <si>
    <t>МЦПА(диметиламинная+калиевая+натриевая соли,смесь)</t>
  </si>
  <si>
    <t>0,03-0,033</t>
  </si>
  <si>
    <t xml:space="preserve">одн двуд ,вредные двуд </t>
  </si>
  <si>
    <t>пшен,ячм,рожь,просо,горох,карт,лен,клевер,кострец,тимоф,сенокосы</t>
  </si>
  <si>
    <t>0,1-0,66</t>
  </si>
  <si>
    <t>Митрон, КС (700 г/л)</t>
  </si>
  <si>
    <t>Сах/св,корм/св, стол/св</t>
  </si>
  <si>
    <t xml:space="preserve">Овсюген Супер, КЭ (140+47г/л) </t>
  </si>
  <si>
    <t xml:space="preserve">Овсюген Экспресс, КЭ (140+35г/л) </t>
  </si>
  <si>
    <t>Феноксапрп-П-этил+ антидот</t>
  </si>
  <si>
    <t>Феноксапрп-П - этил+ антидот</t>
  </si>
  <si>
    <t>ячм</t>
  </si>
  <si>
    <t>одн злак (щетинник, просо)</t>
  </si>
  <si>
    <t>ОКТАВА, МД (60+3,6г/л)</t>
  </si>
  <si>
    <t>Никосульфурон+флорасулам</t>
  </si>
  <si>
    <t>одн и мн</t>
  </si>
  <si>
    <t>Примадонна, СЭ (200г/л+3,7г/л)</t>
  </si>
  <si>
    <t xml:space="preserve">одн и нек мн двуд </t>
  </si>
  <si>
    <t>Примадонна Супер , ККР (200 +5,0г/л)</t>
  </si>
  <si>
    <t>0,4-0,75</t>
  </si>
  <si>
    <t>Репер, ККР (100+15г/л)</t>
  </si>
  <si>
    <t>Клопиралид+ флуроксипира</t>
  </si>
  <si>
    <t>0,7-1,1</t>
  </si>
  <si>
    <t>одн и мног двуд</t>
  </si>
  <si>
    <t>Спрут Экстра, ВР (540г/л)</t>
  </si>
  <si>
    <t>1,4-4,0</t>
  </si>
  <si>
    <t>одн и мн злак двуд</t>
  </si>
  <si>
    <t>Форвард, МКЭ (60г/л)</t>
  </si>
  <si>
    <t>0,9-2,0</t>
  </si>
  <si>
    <t>одн и мног злак (пырей)</t>
  </si>
  <si>
    <t>ссв, подс, рапс,стол/св</t>
  </si>
  <si>
    <t>Хилер, МКЭ (40 г/л)</t>
  </si>
  <si>
    <t>сах/св, рапс, подсолн</t>
  </si>
  <si>
    <t xml:space="preserve">Цензор, КЭ (240 г/л) </t>
  </si>
  <si>
    <t>сах/св, лук, соя</t>
  </si>
  <si>
    <t>Шквал, ВК (250г/л)</t>
  </si>
  <si>
    <t>Имазапир</t>
  </si>
  <si>
    <t>все сорняки</t>
  </si>
  <si>
    <t>земли несельхозназначения</t>
  </si>
  <si>
    <r>
      <t>одн двуд 
и злак мног  (</t>
    </r>
    <r>
      <rPr>
        <b/>
        <sz val="8"/>
        <rFont val="Arial"/>
        <family val="2"/>
      </rPr>
      <t>пырей)</t>
    </r>
    <r>
      <rPr>
        <sz val="8"/>
        <rFont val="Arial"/>
        <family val="2"/>
      </rPr>
      <t xml:space="preserve"> </t>
    </r>
  </si>
  <si>
    <r>
      <t xml:space="preserve">одн и мног двуд
 (подмар,гречишка, </t>
    </r>
    <r>
      <rPr>
        <b/>
        <sz val="8"/>
        <rFont val="Arial"/>
        <family val="2"/>
      </rPr>
      <t>вьюнок полевой)</t>
    </r>
  </si>
  <si>
    <r>
      <t xml:space="preserve">одн и мног двуд бодяк, осот, 
 (подмар,гречишка, </t>
    </r>
    <r>
      <rPr>
        <b/>
        <sz val="8"/>
        <rFont val="Arial"/>
        <family val="2"/>
      </rPr>
      <t>вьюнок полевой)</t>
    </r>
  </si>
  <si>
    <r>
      <t>одн злак (</t>
    </r>
    <r>
      <rPr>
        <b/>
        <sz val="8"/>
        <rFont val="Arial"/>
        <family val="2"/>
      </rPr>
      <t xml:space="preserve">овсюг, </t>
    </r>
    <r>
      <rPr>
        <sz val="8"/>
        <rFont val="Arial"/>
        <family val="2"/>
      </rPr>
      <t>просо)</t>
    </r>
  </si>
  <si>
    <r>
      <t>одн злак (</t>
    </r>
    <r>
      <rPr>
        <b/>
        <sz val="8"/>
        <rFont val="Arial"/>
        <family val="2"/>
      </rPr>
      <t>овсю</t>
    </r>
    <r>
      <rPr>
        <sz val="8"/>
        <rFont val="Arial"/>
        <family val="2"/>
      </rPr>
      <t>г, просо, щетин)</t>
    </r>
  </si>
  <si>
    <r>
      <t xml:space="preserve">пшен,ячм, овес, </t>
    </r>
    <r>
      <rPr>
        <b/>
        <sz val="8"/>
        <rFont val="Arial"/>
        <family val="2"/>
      </rPr>
      <t xml:space="preserve">газоны </t>
    </r>
  </si>
  <si>
    <r>
      <t>одн злак(</t>
    </r>
    <r>
      <rPr>
        <b/>
        <i/>
        <sz val="8"/>
        <rFont val="Arial"/>
        <family val="2"/>
      </rPr>
      <t>овсюг</t>
    </r>
    <r>
      <rPr>
        <sz val="8"/>
        <rFont val="Arial"/>
        <family val="2"/>
      </rPr>
      <t>,щетин,просо)</t>
    </r>
  </si>
  <si>
    <r>
      <t>одн злак(</t>
    </r>
    <r>
      <rPr>
        <b/>
        <sz val="8"/>
        <rFont val="Arial"/>
        <family val="2"/>
      </rPr>
      <t>овсюг</t>
    </r>
    <r>
      <rPr>
        <sz val="8"/>
        <rFont val="Arial"/>
        <family val="2"/>
      </rPr>
      <t>,щетин,просо)</t>
    </r>
  </si>
  <si>
    <t>Эстамп, КЭ (330г/л)</t>
  </si>
  <si>
    <t>2,3-4,5</t>
  </si>
  <si>
    <t>лук</t>
  </si>
  <si>
    <t>10,0л 15,0л</t>
  </si>
  <si>
    <t>Аденго, КС (225+90+150г/л)</t>
  </si>
  <si>
    <t>Изоксафлютол+тиенкарбазон-метил+антидот ципросульфамид</t>
  </si>
  <si>
    <t>одн злак двуд</t>
  </si>
  <si>
    <t>Алистер Гранд, МД (6+4,5+180+27г/л)</t>
  </si>
  <si>
    <t>пшен,рожь,тритикале озимые</t>
  </si>
  <si>
    <t>Мезосульфурон-метил+йодосульфурон-метил-натрий+дифлюфеникан+мефенпир-диэтил</t>
  </si>
  <si>
    <t>Пума Голд, КЭ</t>
  </si>
  <si>
    <t>Феноксапроп-П-этил+йодосульфурон-метил-натрия+антидот мефенпирдиэтил</t>
  </si>
  <si>
    <t>1,0-1,25</t>
  </si>
  <si>
    <t>пшеница</t>
  </si>
  <si>
    <t>одн.и мн. Двудольные и однолетние злаковые сорняки</t>
  </si>
  <si>
    <t>10л</t>
  </si>
  <si>
    <t>5 л</t>
  </si>
  <si>
    <t>Пума Плюс, КЭ</t>
  </si>
  <si>
    <t>Феноксапроп-П-Этил+ МЦПА+
антидот мефенпир-диэтила</t>
  </si>
  <si>
    <t>1,25-1,5</t>
  </si>
  <si>
    <t>10 л</t>
  </si>
  <si>
    <t>1 л</t>
  </si>
  <si>
    <t>Эстет, КЭ</t>
  </si>
  <si>
    <t>2,4-Д кислоты</t>
  </si>
  <si>
    <t>Бетанал Макс про, МД</t>
  </si>
  <si>
    <t>Этофумезат+фенмедифам
+десмедифам+ленацил</t>
  </si>
  <si>
    <t xml:space="preserve">одн двуд (щирица) </t>
  </si>
  <si>
    <t>одн.двуд,щирица</t>
  </si>
  <si>
    <t>0,6 кг</t>
  </si>
  <si>
    <t>21,5 л</t>
  </si>
  <si>
    <t xml:space="preserve">Зенкор Ультра, КС </t>
  </si>
  <si>
    <t>20 л</t>
  </si>
  <si>
    <t>Глифоголд, ВР (360 г/л)</t>
  </si>
  <si>
    <t xml:space="preserve">Гербициды на овощные культуры (прочие) и пары </t>
  </si>
  <si>
    <t xml:space="preserve">Гербициды на зерновые культуры </t>
  </si>
  <si>
    <t>Действует гибкая система скидок</t>
  </si>
  <si>
    <t>Организуем доставку</t>
  </si>
  <si>
    <t>Цена, руб.</t>
  </si>
  <si>
    <t>Вредный объект</t>
  </si>
  <si>
    <t>Культура</t>
  </si>
  <si>
    <t>цена, руб.</t>
  </si>
  <si>
    <t xml:space="preserve">пары  </t>
  </si>
  <si>
    <t>сах/св, пш,яч,ов,землян, райгр,рапс</t>
  </si>
  <si>
    <t>с/св,ст/св,карт,лук,морк</t>
  </si>
  <si>
    <t>с/св,ст/с,карт,лук,морк</t>
  </si>
  <si>
    <t>с/св,подс,карт,кап,лук</t>
  </si>
  <si>
    <t>культура</t>
  </si>
  <si>
    <t xml:space="preserve"> препаратов</t>
  </si>
  <si>
    <t>Поставщик</t>
  </si>
  <si>
    <t>Актара, ВДГ (250г/кг)</t>
  </si>
  <si>
    <t>Тиаметоксам</t>
  </si>
  <si>
    <t>0,06-0,08</t>
  </si>
  <si>
    <t>клоп.череп,пьяв,кол.жук,зерн,тля,трипс</t>
  </si>
  <si>
    <t>пш,яч,кар,горох,томат,огу,карт</t>
  </si>
  <si>
    <t>0,004кг</t>
  </si>
  <si>
    <t>0,250кг</t>
  </si>
  <si>
    <t>Актеллик, КЭ (500г/л)</t>
  </si>
  <si>
    <t>Пиримифос-метил</t>
  </si>
  <si>
    <t>0,3-1,5</t>
  </si>
  <si>
    <t>трипсы,тля,долгоносик,кол жук,листоед</t>
  </si>
  <si>
    <t>пшен,карт,горох,овощи, сах/ св</t>
  </si>
  <si>
    <t>5л</t>
  </si>
  <si>
    <t>Вертимек,КЭ (18г/л)</t>
  </si>
  <si>
    <t>Абамектин</t>
  </si>
  <si>
    <t>клещ,трипс</t>
  </si>
  <si>
    <t>цветы,огур,перец,бакл,томат</t>
  </si>
  <si>
    <t>1л</t>
  </si>
  <si>
    <t>Брейк,МЭ(100г/л)</t>
  </si>
  <si>
    <t>лямбда-цигалотрин</t>
  </si>
  <si>
    <t>0.05-0,25</t>
  </si>
  <si>
    <t xml:space="preserve">пшеница, ячмень, рапс, горох, лен, люцерна, свекла сах, горчица, вишня, земляника, малина, смородина, крыжовник, пастбища                       </t>
  </si>
  <si>
    <t>Каратэ Зеон, МКС(50г/л)</t>
  </si>
  <si>
    <t>Лямбда-цигалотрин</t>
  </si>
  <si>
    <t>0,1-0,2</t>
  </si>
  <si>
    <t>клоп,тля,мотыл,клещ,цикадки</t>
  </si>
  <si>
    <t>пш,яч,кук,горох,зем,смор,карт</t>
  </si>
  <si>
    <t>Карачар, КЭ(50г/л)</t>
  </si>
  <si>
    <t>0,1-0,48</t>
  </si>
  <si>
    <t>хлебные жуки, трипсы, блошки, цикадки, клоп вредная черепашка, тли, пьявица, мухи, стеблевые пилильщики, рапсовый цветоед, свекловичные блошки, долгоносики, колорадский жук., плодожорки, листовертки, паутинный клещ, саранчовые</t>
  </si>
  <si>
    <t>пшеница, ячмень, рапс, горчица, свекла сахарная, картофель, яблоня, виноград, вишня,малина, земляника, смородина, крыжовник, пастбища,</t>
  </si>
  <si>
    <t>Эфория,КС(106+141 г/л)</t>
  </si>
  <si>
    <t>лямбда-цигалотрин+тиаметоксам</t>
  </si>
  <si>
    <t>0,1-0,3</t>
  </si>
  <si>
    <t xml:space="preserve">хл. жужел, вр. череп, тли, горох. тля, гор. плодожор,зерновка гор, пшеничный трипс, пьявица, капустная моль, внутристебл. мухи  </t>
  </si>
  <si>
    <t>пшен, ячмень, овес, горох. Капуста</t>
  </si>
  <si>
    <t>Форс,Г (15г/кг)</t>
  </si>
  <si>
    <t>тефлутрин</t>
  </si>
  <si>
    <t>10,0-15,0</t>
  </si>
  <si>
    <t>проволочник, луковая муха</t>
  </si>
  <si>
    <t>картофель, лук</t>
  </si>
  <si>
    <t>20кг</t>
  </si>
  <si>
    <t>Спинтор 240,СК(240 г/л)</t>
  </si>
  <si>
    <t>спиносад</t>
  </si>
  <si>
    <t>0,125-0,75</t>
  </si>
  <si>
    <t>кол.жук, трипсы</t>
  </si>
  <si>
    <t>карт, огурец, перец, цвет. культ</t>
  </si>
  <si>
    <t>0,5л</t>
  </si>
  <si>
    <t>Проклэйм,ВРГ(50г/кг)</t>
  </si>
  <si>
    <t>эмамектин бензоат</t>
  </si>
  <si>
    <t>0,2-0,4</t>
  </si>
  <si>
    <t>моль, совка, белянка, плодожорка, листовертка</t>
  </si>
  <si>
    <t>капуста, томат,виногр, яблоня</t>
  </si>
  <si>
    <t>Матч, КЭ(50г/л)</t>
  </si>
  <si>
    <t>люфенурон</t>
  </si>
  <si>
    <t>0,3-1,0</t>
  </si>
  <si>
    <t>кол. жук, саранчовые, плодожорки, совки</t>
  </si>
  <si>
    <t>карт. томат.пастбища, яблоня</t>
  </si>
  <si>
    <t>Люфокс, КЭ(30+75 г/л)</t>
  </si>
  <si>
    <t>люфенурон+феноксикарб</t>
  </si>
  <si>
    <t>0,8-1,2</t>
  </si>
  <si>
    <t>плодожорка, листовертка</t>
  </si>
  <si>
    <t>виноград, яблоня</t>
  </si>
  <si>
    <t>Дурсбан,КЭ(480г/л)</t>
  </si>
  <si>
    <t>хлорпирифос</t>
  </si>
  <si>
    <t>0,8-2,5</t>
  </si>
  <si>
    <t>луг.мот, тли, блошки. щитовки. совки. клещи</t>
  </si>
  <si>
    <t>сах.св. яблоня</t>
  </si>
  <si>
    <t>Волиам Флекси,СК(200+100г/л)</t>
  </si>
  <si>
    <t>Тиаметоксам+ хларантранилипрол</t>
  </si>
  <si>
    <t>0,2-0,8</t>
  </si>
  <si>
    <t>провол, кол. жук. тли, трипсы. цикадки</t>
  </si>
  <si>
    <t>карт,вин, пл и ов. культ</t>
  </si>
  <si>
    <t>Биская,МД(240 г/л)</t>
  </si>
  <si>
    <t>тиаклоприд</t>
  </si>
  <si>
    <t>0,2-0,3</t>
  </si>
  <si>
    <t>кол. жук,тли, рапсовый цветоед,стручковая галлица</t>
  </si>
  <si>
    <t>карт.рапс</t>
  </si>
  <si>
    <t>Калипсо, КС (480 г/л)</t>
  </si>
  <si>
    <t>0,1-0,45</t>
  </si>
  <si>
    <t>плодожорка, ,цветоед,листовертка, щитовка</t>
  </si>
  <si>
    <t>рапс, яблоня, виноград</t>
  </si>
  <si>
    <t xml:space="preserve">Децис Профи, ВДГ(250г/кг) </t>
  </si>
  <si>
    <t>дельтаметрин</t>
  </si>
  <si>
    <t>0,02-0,1</t>
  </si>
  <si>
    <t xml:space="preserve">клоп вр. чер, тли, трипсы, жуки, совки, пьявица, луговой мотылек, свекловичные блошки, долгоносик,колорадский жук, плодожорки. саранчовые </t>
  </si>
  <si>
    <t xml:space="preserve">пшеница, кукур, ячмень,подсолн, карт, свек. сах., рапс, капус, томат, лен, яблоня, груша, виногр, пастбиша </t>
  </si>
  <si>
    <t>Конфидор Экстра, ВДГ(700 г/кг)</t>
  </si>
  <si>
    <t>имидаклоприд</t>
  </si>
  <si>
    <t>0,03-0,45</t>
  </si>
  <si>
    <t>кол.жук. белокрылка, тля. табачный трипс</t>
  </si>
  <si>
    <t>карт. огурец, томат</t>
  </si>
  <si>
    <t>0,4 кг</t>
  </si>
  <si>
    <t>Имидор, ВРК(200 г/л)</t>
  </si>
  <si>
    <t>0,06-1,5</t>
  </si>
  <si>
    <t>белокрылка, тли, колорадский жук, клоп вредная черепашка, внутристеблевые мухи, пьявица, саранчовые</t>
  </si>
  <si>
    <t>ячмень, овес, пшеница, картофель, томаты, огурцы</t>
  </si>
  <si>
    <t>Танрек, ВРК (200 г/л)</t>
  </si>
  <si>
    <t>0,05-1,5</t>
  </si>
  <si>
    <t>колорадский жук. Клоп вредная черепашка, хлебная жужелица, тли, цикадки, трипсы, белокрылки, саранчовые</t>
  </si>
  <si>
    <t>картофель, пшеница, огурцы, цветочные культуры. пастбища</t>
  </si>
  <si>
    <t>малатион</t>
  </si>
  <si>
    <t>0,5-1,2</t>
  </si>
  <si>
    <t>тли, трипсы, плодожорки, листовертки, медяница, клещи, капустная совка, белянка, моль. Мухи, вредители запасов</t>
  </si>
  <si>
    <t>пшеница, яблоня. виноград. томаты, капуста, незагруженные складские помещения</t>
  </si>
  <si>
    <t>Борей, СК( 150 г/л+50г/л)</t>
  </si>
  <si>
    <t>имидаклоприд+ лямбда-цигалотрин</t>
  </si>
  <si>
    <t>0,08-0,1</t>
  </si>
  <si>
    <t xml:space="preserve">саранчовые, луговой мотылек, свекл. блошки, тли, долгоносики, хл.жуки, клоп вред.чер, шведские мухи </t>
  </si>
  <si>
    <t>пшеница, ячмень, рапс. свекла, пастбища</t>
  </si>
  <si>
    <t>Герольд, ВСК(240г/л)</t>
  </si>
  <si>
    <t>дифлубензурон</t>
  </si>
  <si>
    <t>0,05-1</t>
  </si>
  <si>
    <t>саранчовые, капустная совка, белянка, кап. моль, плодожорка, шелкопряд, златогузка</t>
  </si>
  <si>
    <t>яблоня, капуста. Пастбища. Луга</t>
  </si>
  <si>
    <t>Тагор, КЭ</t>
  </si>
  <si>
    <t>диметоат</t>
  </si>
  <si>
    <t>0,5-2,25</t>
  </si>
  <si>
    <t>клоп вредная черепашка, пьявица, злаковые мухи, тли, трипсы, клещи, червецы, листовертки, картофельная моль, галлицы</t>
  </si>
  <si>
    <t>пшеница, рожь, ячмень, овес, виноград, картофель, овощные культуры, лен. Люцерна, смородина</t>
  </si>
  <si>
    <t>Сирокко, КЭ (400г/л)</t>
  </si>
  <si>
    <t>клоп вредная черепашка, злаковые мухи, пьявица, тли, трипсы, гороховая плодожорка, гороховая зерновка, клопы, листовая тля, минирующая муха, минирующая моль, клещи, щитовки, листовертки, яблонная медяница, луковая муха</t>
  </si>
  <si>
    <t>пшеница, ячмень, горох, свекла сахарная и кормовая, яблоня, виноград, томаты, картофель, лук</t>
  </si>
  <si>
    <t>Сэмпай, КЭ (50 г/л)</t>
  </si>
  <si>
    <t>Эсфенвалерат</t>
  </si>
  <si>
    <t>плодожорка, листовертки, капустная белянка, совка, моль, льняные блошки</t>
  </si>
  <si>
    <t>яблоня, капуста, лен долгунец</t>
  </si>
  <si>
    <t>Энлиль, КЭ (600 г/л)</t>
  </si>
  <si>
    <t>Диазинон</t>
  </si>
  <si>
    <t>0,5-3</t>
  </si>
  <si>
    <t>Шарпей, МЭ (250 г/л)</t>
  </si>
  <si>
    <t>циперметрин</t>
  </si>
  <si>
    <t>0,1-0,5</t>
  </si>
  <si>
    <t>клоп вредная черепашка, галлицы, мухи, жужелицы, пьявицы, злаковая тля, трипсы, совки, тли, луговой мотылек, огневки, саранчовые, колорадский жук, листовертки, цикадки, белянки, цветоеды, моль</t>
  </si>
  <si>
    <t>пшеница,ячмень, кукуруза, свекла сахарная, подсолнечник, лен, соя, горох, люцерна, пастбища, картофель, капуста, рапс, виноград</t>
  </si>
  <si>
    <t>Залп, КЭ(250 г/л)</t>
  </si>
  <si>
    <t>0,04-1,6</t>
  </si>
  <si>
    <t>колорадский жук,картофельная коровка, картофельная моль, луговой мотылек, соевая плодожорка, многоядный листоед, фитономус, рапсовый цветоед,белянки, совки, моли, злаковая тля, хлебный клопик, пьявица, блошки, хлебные трипсы, клоп вредная черепашка, подгрызающие совки, саранчовые</t>
  </si>
  <si>
    <t>кукуруза, пшеница, свекла сахарная, картофель, соя, люцерна, капуста, огурцы, яблоня, виноград, арбуз, дыня, томаты, пастбища</t>
  </si>
  <si>
    <t>Диазинон Экспресс,КЭ (600 г/л)</t>
  </si>
  <si>
    <t>диазинон</t>
  </si>
  <si>
    <t>0,5-2,0</t>
  </si>
  <si>
    <t>хлебная жужелица, злаковые мухи, капустная и репная белянки,долгоносики, тли, клопы, совки, огневки, луговой мотылек, толстножки, колосовые мухи</t>
  </si>
  <si>
    <t>пшеница, ячмень, капуста, клевер, люцерна, тимофеевка</t>
  </si>
  <si>
    <t>Кинфос, КЭ(300+40 г/л)</t>
  </si>
  <si>
    <t>диметоат+бета-циперметрин</t>
  </si>
  <si>
    <t>0,15-0,5</t>
  </si>
  <si>
    <t>хлебная жужелица, клоп вредная черепашка, пьявица, колорадский жук</t>
  </si>
  <si>
    <t>пшеница, ячмень, овес, картофель</t>
  </si>
  <si>
    <t>Тарзан, КЭ(100 г/л)</t>
  </si>
  <si>
    <t>зета-циперметрин</t>
  </si>
  <si>
    <t>0,07-0,2</t>
  </si>
  <si>
    <t>клоп вредная черепашка, пьявица, тли, хлебные жуки трипсы, рапсовый цветоед, гороховая плодожорка, гороховая зерновка, луговой мотылек, свекловичные блошки, колорадский жук, листовертки, саранчовые</t>
  </si>
  <si>
    <t>пшеница. Ячмень, рапс, горох, свекла сахарная, люцерна, картофель, яблоня, виноград,пастбища</t>
  </si>
  <si>
    <t>Фаскорд, КЭ(100 г/л)</t>
  </si>
  <si>
    <t>альфа-циперметрин</t>
  </si>
  <si>
    <t>0.07-0,3</t>
  </si>
  <si>
    <t>пьявица, рапсовый цветоед, крестоцветгые блошки, колорадский жук, свекловичная листовая тля, гороховая зерновка, гороховая плодожорка, саранчовые</t>
  </si>
  <si>
    <t>ячмень, рапс. Горчица, картофель. Свекла сахарная, горох, люцерна, пастбища</t>
  </si>
  <si>
    <t xml:space="preserve">Фунгициды  </t>
  </si>
  <si>
    <t>Наименование</t>
  </si>
  <si>
    <t>Обрабатываемая культура</t>
  </si>
  <si>
    <t>Тебуконазол+биксафен</t>
  </si>
  <si>
    <t>рж бур,стеб,жел,муч роса,септориоз</t>
  </si>
  <si>
    <t>Инфинито, КС (62,5+625 г/л)</t>
  </si>
  <si>
    <t>Флуопиколид+пропамокарб гидрохлорид</t>
  </si>
  <si>
    <t>1,2-1,6</t>
  </si>
  <si>
    <t>фитофтороз</t>
  </si>
  <si>
    <t>Ламадор, КС (250+150 г/л)</t>
  </si>
  <si>
    <t>Протиоконазол+тебуконазол</t>
  </si>
  <si>
    <t>0,15-0,2</t>
  </si>
  <si>
    <t>снеж пл,корн гн,головня,пятнист</t>
  </si>
  <si>
    <t>пш,ячм,рожь,овес</t>
  </si>
  <si>
    <t>Ламадор Про, КС (20+100+60г/л)</t>
  </si>
  <si>
    <t>Флуопирам+Протиоконазол+тебуконазол</t>
  </si>
  <si>
    <t>камен голов,корн гниль,плес,пятнис</t>
  </si>
  <si>
    <t>ячмень</t>
  </si>
  <si>
    <t>Пеннкоцеб, СП (800г/кг)</t>
  </si>
  <si>
    <t>Манкоцеб</t>
  </si>
  <si>
    <t>фитофтороз, макроспориоз</t>
  </si>
  <si>
    <t>карт,томат</t>
  </si>
  <si>
    <t>25кг</t>
  </si>
  <si>
    <t>Баритон, КС (37,5+37,5г/л)</t>
  </si>
  <si>
    <t>Протиконазол+флуоксастробин</t>
  </si>
  <si>
    <t>твер,пыл гол,корн гниль,плеснев,снеж</t>
  </si>
  <si>
    <t>Байлетон, СП (250г/кг)</t>
  </si>
  <si>
    <t>Триадимефон</t>
  </si>
  <si>
    <t>муч р,рж,септор-з,пятн,сер гн</t>
  </si>
  <si>
    <t>Превикур, ВК (607г/л)</t>
  </si>
  <si>
    <t>Пропамокарб гидрохлорид</t>
  </si>
  <si>
    <t>корн гн,пероноспороз</t>
  </si>
  <si>
    <t>огурцы</t>
  </si>
  <si>
    <t>1,0л фл</t>
  </si>
  <si>
    <t xml:space="preserve">Превикур Энерджи, ВК (530+310г/л) </t>
  </si>
  <si>
    <t>Пропамокарб +фосэтил</t>
  </si>
  <si>
    <t>огурцы томаты</t>
  </si>
  <si>
    <t>1,0 л флак</t>
  </si>
  <si>
    <t>Престиж, КС (140+150 г/л)</t>
  </si>
  <si>
    <t>Имидаклоприд + пенцикурон</t>
  </si>
  <si>
    <t>проволочник,кол жук,парша,вирусы,тля</t>
  </si>
  <si>
    <t>1,0 л</t>
  </si>
  <si>
    <t>Прозаро, КЭ (125+125 г/л)</t>
  </si>
  <si>
    <t>Протиконазол+тебуконазол</t>
  </si>
  <si>
    <t>0,6-0,8-</t>
  </si>
  <si>
    <t>рж,септориоз,пятнист,муч роса</t>
  </si>
  <si>
    <t>пш,ячм,рапс</t>
  </si>
  <si>
    <t>Раксил Ультра, КС (120г/л)</t>
  </si>
  <si>
    <t>Тебуконазол</t>
  </si>
  <si>
    <t>0,2-0,25</t>
  </si>
  <si>
    <t>гол,гн,плес,пятн</t>
  </si>
  <si>
    <t>пш,яч,рож,ов</t>
  </si>
  <si>
    <t>Ровраль, СП (500г/кг)</t>
  </si>
  <si>
    <t>Ипродион</t>
  </si>
  <si>
    <t>бел и сер гниль всходов,фомопсис</t>
  </si>
  <si>
    <t>подсол, огурц и томат</t>
  </si>
  <si>
    <t>1,0кг короб</t>
  </si>
  <si>
    <t>Фалькон, КЭ (250+167+43г/л)</t>
  </si>
  <si>
    <t>пш,ячм, рожь</t>
  </si>
  <si>
    <t>Фоликур КЭ (250г/л)</t>
  </si>
  <si>
    <t>пш,ячм,рожь,ов,рапс</t>
  </si>
  <si>
    <t>Эупарен Мульти, ВДГ (500г/кг)</t>
  </si>
  <si>
    <t>Толилфлуанид</t>
  </si>
  <si>
    <t>парша,серая гниль,муч р</t>
  </si>
  <si>
    <t>яблони,земл, том,огур</t>
  </si>
  <si>
    <t>Сектин Феномен,ВДГ(500+100г/кг)</t>
  </si>
  <si>
    <t>Манкоцеб+фенамидон</t>
  </si>
  <si>
    <t>фитоф-з,альтернариоз</t>
  </si>
  <si>
    <t>картоф, томаты</t>
  </si>
  <si>
    <t>10,0 кг короб</t>
  </si>
  <si>
    <t>Сценик Комби, КС (250+37,5+37,5+5,0г/л)</t>
  </si>
  <si>
    <t>клотианидин+флуоксастробин+протиконазол+тебуконазол</t>
  </si>
  <si>
    <t>гол,фузариоз,гнили,снеж плес,пятнист</t>
  </si>
  <si>
    <t xml:space="preserve">Раёк, КЭ (250г/л) </t>
  </si>
  <si>
    <t>Дифеноконазол</t>
  </si>
  <si>
    <t>0,15-0,4</t>
  </si>
  <si>
    <t>парша, муч роса, церокоспроиоз, альтернариоз</t>
  </si>
  <si>
    <t>ябл, груша, томат, картоф</t>
  </si>
  <si>
    <t>флакон1л</t>
  </si>
  <si>
    <t>Ракурс, СК (160+240г/л)</t>
  </si>
  <si>
    <t>ципроконазол+эпоксиконазол</t>
  </si>
  <si>
    <t>Табу, ВСК (500г/л)</t>
  </si>
  <si>
    <t>Имидаклоприд</t>
  </si>
  <si>
    <t>хл блош,жуж,проволоч, крестоцв блош</t>
  </si>
  <si>
    <t>Спирит, СК (160+240г/л)</t>
  </si>
  <si>
    <t>Эпоксиконазол+азоксистробин</t>
  </si>
  <si>
    <t>0,2-0,7</t>
  </si>
  <si>
    <t>Виал ТрасТ, ВСК (80+600+антистрес)</t>
  </si>
  <si>
    <t>Тиабендазол+тебуконазол+антисртес</t>
  </si>
  <si>
    <t>гол,гн,рж,плес</t>
  </si>
  <si>
    <t>пш,яч,ов, подс, рожь</t>
  </si>
  <si>
    <t>Виал Трио, ВСК (5+30+120г/л)</t>
  </si>
  <si>
    <t>Ципроконазол+тиабендазол+прохлораз</t>
  </si>
  <si>
    <t>0,8-1,25</t>
  </si>
  <si>
    <t>Витарос, ВСК (198+198г/л)</t>
  </si>
  <si>
    <t>Карбоксин+тирам</t>
  </si>
  <si>
    <t>т.п.гол, гельм-з,фуз.корн.гнили,плес</t>
  </si>
  <si>
    <t>пш,ячм, цветы</t>
  </si>
  <si>
    <t>Витарос Квадро</t>
  </si>
  <si>
    <t>Витарос(2,5л)+Виал ТрасТ(0,45л)</t>
  </si>
  <si>
    <t xml:space="preserve">Бенорад, СП (500г/кг) </t>
  </si>
  <si>
    <t>Беномил</t>
  </si>
  <si>
    <t>пш,ячм,с/св, карт</t>
  </si>
  <si>
    <t xml:space="preserve">12кг </t>
  </si>
  <si>
    <t xml:space="preserve">Бункер,К (60г/л) </t>
  </si>
  <si>
    <t>пш,яч,рожь, ов</t>
  </si>
  <si>
    <t>Колосаль, КЭ (250г/л)</t>
  </si>
  <si>
    <t>рж,муч.р,пятн,септориоз,фузариоз</t>
  </si>
  <si>
    <t>пш,яч,рожь,рапс</t>
  </si>
  <si>
    <t>Колосаль Про, КМЭ (300+200г/л)</t>
  </si>
  <si>
    <t>Пропиконазол+тебуконазол</t>
  </si>
  <si>
    <t>0,3-0,4</t>
  </si>
  <si>
    <t>рж,муч.р,пятн,септориоз,фузар, муч.р., карл рж</t>
  </si>
  <si>
    <t>пш,яч,сах/св, рапс</t>
  </si>
  <si>
    <t>ТМТД,ВСК (400г/л)</t>
  </si>
  <si>
    <t>Тирам</t>
  </si>
  <si>
    <t>3,0-10,0</t>
  </si>
  <si>
    <t>плес,гн,пероноспороз,корнеед всх,фомоз,аскохитоз</t>
  </si>
  <si>
    <t>Скарлет, МЭ (100+60г/л)</t>
  </si>
  <si>
    <t>Имазалил+тебуконазол</t>
  </si>
  <si>
    <t>гол,гн,муч,р,плес,пятн</t>
  </si>
  <si>
    <t>Тебу 60, МЭ (60 г/л)</t>
  </si>
  <si>
    <t>гол,гн,септориоз,плес</t>
  </si>
  <si>
    <t>пш,яч,ов,рожь</t>
  </si>
  <si>
    <t>Титул 390, ККР (390 г/л)</t>
  </si>
  <si>
    <t>Пропиконазол</t>
  </si>
  <si>
    <t>0,25-0,78</t>
  </si>
  <si>
    <t>ржав,муч.р,пятнист,септориоз,фузариоз</t>
  </si>
  <si>
    <t>пш,яч,рожь,ов</t>
  </si>
  <si>
    <t>Титул Дуо,ККР (200+200г/л)</t>
  </si>
  <si>
    <t>ржав,муч.р,пятнист,септориоз,пятнистость</t>
  </si>
  <si>
    <t>пш,ячм,рожь</t>
  </si>
  <si>
    <t>Беназол, СП (500 г/кг)</t>
  </si>
  <si>
    <t>0,3-0,5; 0,6</t>
  </si>
  <si>
    <t>фузариоз,снеж плесень,муч роса</t>
  </si>
  <si>
    <t>пшен,сах.св</t>
  </si>
  <si>
    <t>10кг, 15кг</t>
  </si>
  <si>
    <t>Альто супер,КЭ (250+80 г/л)</t>
  </si>
  <si>
    <t>Пропиконазол+ципроконазол</t>
  </si>
  <si>
    <t>пш,яч,рожь,ов,сах/св</t>
  </si>
  <si>
    <t>Амистар Трио, КЭ (125+100+30г/л)</t>
  </si>
  <si>
    <t>Пропиконазол+азоксистробин+ципроконазол</t>
  </si>
  <si>
    <t>рж,муч р,септориоз,пузариоз колоса, пятн</t>
  </si>
  <si>
    <t>Амистар Экстра, СК (200+80г/л)</t>
  </si>
  <si>
    <t>Азоксистробин+ципроконазол</t>
  </si>
  <si>
    <t>муч.роса, ржав,фузар,септориоз,плесень</t>
  </si>
  <si>
    <t>пш,яч,рожь</t>
  </si>
  <si>
    <t xml:space="preserve">Браво, КС (500г/л) </t>
  </si>
  <si>
    <t>Хлороталонил</t>
  </si>
  <si>
    <t>2,5-3,0</t>
  </si>
  <si>
    <t xml:space="preserve">бур. Жел. Стеб. рж, муч роса,фитофтороз </t>
  </si>
  <si>
    <t>пш,ячм,картоф, лук,томат</t>
  </si>
  <si>
    <t>Дивиденд Стар, КС (30+6,3г/л)</t>
  </si>
  <si>
    <t>Дифеноконазол+ципроконазол</t>
  </si>
  <si>
    <t>гол,гн,пятн,плес</t>
  </si>
  <si>
    <t>пш,яч,ов, рожь</t>
  </si>
  <si>
    <t>Дивиденд Экстрим, КС (92+23 г/л)</t>
  </si>
  <si>
    <t>Дифеноконазол+ мефеноксам</t>
  </si>
  <si>
    <t>0,5-0,8</t>
  </si>
  <si>
    <t>Дитан М-45, СП (800 г/кг)</t>
  </si>
  <si>
    <t>фитофториоз,альтернариоз</t>
  </si>
  <si>
    <t>картоф, томат</t>
  </si>
  <si>
    <t>25 кг</t>
  </si>
  <si>
    <t>Квадрис, СК (250г/л)</t>
  </si>
  <si>
    <t>Азоксистробин</t>
  </si>
  <si>
    <t>фитофтороз,муч.р,альтернариоз,пероноспориоз</t>
  </si>
  <si>
    <t>огурцы,томаты</t>
  </si>
  <si>
    <t xml:space="preserve">Моддус, КЭ (250г/кг) </t>
  </si>
  <si>
    <t>Тринексапак-этил</t>
  </si>
  <si>
    <t>полегание,повыш урож и кач-ва</t>
  </si>
  <si>
    <t>Ревус, КС (250 г/л)</t>
  </si>
  <si>
    <t>Мандипропамид</t>
  </si>
  <si>
    <t>0,5-0,6</t>
  </si>
  <si>
    <t>фитофтороз,пероноспророз</t>
  </si>
  <si>
    <t>картоф,томат, лук</t>
  </si>
  <si>
    <t>Риас, КЭ (150+150 г/л)</t>
  </si>
  <si>
    <t>дифенаконазол+пропиконазол</t>
  </si>
  <si>
    <t>мучн роса, церкоспориоз</t>
  </si>
  <si>
    <t>Сах. Стол. свекла</t>
  </si>
  <si>
    <t>Ридомил Голд МЦ, СП(640+40г/кг)</t>
  </si>
  <si>
    <t>Манкоцеб+мефеноксам</t>
  </si>
  <si>
    <t>фитофтороз,альтернариоз,пероноспороз</t>
  </si>
  <si>
    <t>карт,томат,огур,лук</t>
  </si>
  <si>
    <t>1,0л; 5,0л</t>
  </si>
  <si>
    <t>Сертикор, КС (30+20г/л)</t>
  </si>
  <si>
    <t>Тебуконазол+мефеноксам</t>
  </si>
  <si>
    <t>твер,пыльн головня,гнили,пятнистость</t>
  </si>
  <si>
    <t>пшен,ячм,овес</t>
  </si>
  <si>
    <t>Скор, КЭ (250г/л)</t>
  </si>
  <si>
    <t>дифенаконазол</t>
  </si>
  <si>
    <t>парша,мучн роса,альтернариоз</t>
  </si>
  <si>
    <t>карт,томат,морк,ябл,сах/св</t>
  </si>
  <si>
    <t>Топаз, КЭ (100г/л)</t>
  </si>
  <si>
    <t>Пенконазол</t>
  </si>
  <si>
    <t>муч.роса</t>
  </si>
  <si>
    <t>огур,смород</t>
  </si>
  <si>
    <t xml:space="preserve">1,0л </t>
  </si>
  <si>
    <t>Хорус, ВДГ (750г/кг)</t>
  </si>
  <si>
    <t>Ципродинил</t>
  </si>
  <si>
    <t>0,2-0,35</t>
  </si>
  <si>
    <t>парша,гнили плодовые</t>
  </si>
  <si>
    <t>ябл,груша,виноград</t>
  </si>
  <si>
    <t>Ширлан, СК (500г/л)</t>
  </si>
  <si>
    <t>Флуазинам</t>
  </si>
  <si>
    <t>фитофтороз,альтернариоз</t>
  </si>
  <si>
    <t>Максим, КС (25 г/л)</t>
  </si>
  <si>
    <t>Флудиоксонил</t>
  </si>
  <si>
    <t>гол, гн, аскохитоз,плесе,фузариоз, фомоз, черн нож</t>
  </si>
  <si>
    <t>Максим XL, КC (25 +10 г/л)</t>
  </si>
  <si>
    <t>Флудиоксонил+мефеноксам</t>
  </si>
  <si>
    <t>корн,стебл гнили,пыльн гол</t>
  </si>
  <si>
    <t>Максим Экстрим, КС (18,7+6,25г/л)</t>
  </si>
  <si>
    <t>Флудиоксонил+ципроконазол</t>
  </si>
  <si>
    <t>1,5-1,75</t>
  </si>
  <si>
    <t>голов,фузариоз,гнили,снеж плес</t>
  </si>
  <si>
    <t>Раксон,КС</t>
  </si>
  <si>
    <t>Тебуканозол</t>
  </si>
  <si>
    <t xml:space="preserve">тв гол, пыль гол. гнили, плеснев сем. </t>
  </si>
  <si>
    <t>пшеница. яров. и озим, ячмень. просо</t>
  </si>
  <si>
    <t>Барьер Колор,кс</t>
  </si>
  <si>
    <t>тв гол, пыль гол. гнили, плеснев сем.</t>
  </si>
  <si>
    <t>Ячмень, пшеница озимая и чровая, овес</t>
  </si>
  <si>
    <t>Виталон</t>
  </si>
  <si>
    <t>Тирам+Тебуканозол</t>
  </si>
  <si>
    <t>тв гол, пыль гол. гнили, плеснев сем, снежная плесень</t>
  </si>
  <si>
    <t>Ячмень, пшеница озимая и чровая, рожь озимая</t>
  </si>
  <si>
    <t>5,0.л</t>
  </si>
  <si>
    <t>десикация</t>
  </si>
  <si>
    <t>Тара</t>
  </si>
  <si>
    <t>Инсектициды</t>
  </si>
  <si>
    <t>хл. жуки, трипсы, блошки, цикадки,клч, тли, пьявица, мухи, стеблевые пилильщики, свекловичные блошки, долгоносики, цветоеды, листоблошки, листовертки, cаранчовые</t>
  </si>
  <si>
    <t>Наименование препарата</t>
  </si>
  <si>
    <t>Алиот, КЭ(570г/л)</t>
  </si>
  <si>
    <t>сах/св, ст/св, к/св. подсол,горох на зерно</t>
  </si>
  <si>
    <t>сах/с, ст/с,к/с, кап, лук,морк,подс, карт,рапс</t>
  </si>
  <si>
    <t>пш,рож,ов,яч,огурц,томаты,смор,землян</t>
  </si>
  <si>
    <t>Спироксамин+тебуконазол+триадименол</t>
  </si>
  <si>
    <t>муч.р,рж,гн,пятн,фузариоз,септориоз</t>
  </si>
  <si>
    <t>рж,муч рос,септориоз, фузариоз,пятнист</t>
  </si>
  <si>
    <t>пш,картоф,кук,подс,рапс,сах/св</t>
  </si>
  <si>
    <t>на 1,5тн семян</t>
  </si>
  <si>
    <t>0,3-0,6; 2,0-3,0</t>
  </si>
  <si>
    <t>п.т.гол,фузариоз, корн.гн, плесн семян,мучнистая роса</t>
  </si>
  <si>
    <t>пш,кук,подс,сах/св,рожь,гречиха,горох</t>
  </si>
  <si>
    <t>0,2-2,0;       (5-10)</t>
  </si>
  <si>
    <t>пш,рожь,карт,горох,сах св(5-10),подсол</t>
  </si>
  <si>
    <t>Зантара, КЭ (166+50г/л)</t>
  </si>
  <si>
    <t>муч.роса, ржав,фузар,септориоз,церкоспороз,альтернариоз</t>
  </si>
  <si>
    <r>
      <t xml:space="preserve">одн и мног двуд
 (подмар,гречишка, </t>
    </r>
    <r>
      <rPr>
        <b/>
        <sz val="8"/>
        <rFont val="Times New Roman"/>
        <family val="1"/>
      </rPr>
      <t>вьюнок полевой)</t>
    </r>
  </si>
  <si>
    <r>
      <t xml:space="preserve">одн и мног двуд бодяк, осот, 
 (подмар,гречишка, </t>
    </r>
    <r>
      <rPr>
        <b/>
        <sz val="8"/>
        <rFont val="Times New Roman"/>
        <family val="1"/>
      </rPr>
      <t>вьюнок полевой)</t>
    </r>
  </si>
  <si>
    <r>
      <t>одн злак (</t>
    </r>
    <r>
      <rPr>
        <b/>
        <sz val="8"/>
        <rFont val="Times New Roman"/>
        <family val="1"/>
      </rPr>
      <t xml:space="preserve">овсюг, </t>
    </r>
    <r>
      <rPr>
        <sz val="8"/>
        <rFont val="Times New Roman"/>
        <family val="1"/>
      </rPr>
      <t>просо)</t>
    </r>
  </si>
  <si>
    <r>
      <t>одн злак (</t>
    </r>
    <r>
      <rPr>
        <b/>
        <sz val="8"/>
        <rFont val="Times New Roman"/>
        <family val="1"/>
      </rPr>
      <t>овсю</t>
    </r>
    <r>
      <rPr>
        <sz val="8"/>
        <rFont val="Times New Roman"/>
        <family val="1"/>
      </rPr>
      <t>г, просо, щетин)</t>
    </r>
  </si>
  <si>
    <r>
      <t xml:space="preserve">пшен,ячм, овес, </t>
    </r>
    <r>
      <rPr>
        <b/>
        <sz val="8"/>
        <rFont val="Times New Roman"/>
        <family val="1"/>
      </rPr>
      <t xml:space="preserve">газоны </t>
    </r>
  </si>
  <si>
    <r>
      <t>одн злак(</t>
    </r>
    <r>
      <rPr>
        <b/>
        <i/>
        <sz val="8"/>
        <rFont val="Times New Roman"/>
        <family val="1"/>
      </rPr>
      <t>овсюг</t>
    </r>
    <r>
      <rPr>
        <sz val="8"/>
        <rFont val="Times New Roman"/>
        <family val="1"/>
      </rPr>
      <t>,щетин,просо)</t>
    </r>
  </si>
  <si>
    <r>
      <t>одн злак(</t>
    </r>
    <r>
      <rPr>
        <b/>
        <sz val="8"/>
        <rFont val="Times New Roman"/>
        <family val="1"/>
      </rPr>
      <t>овсюг</t>
    </r>
    <r>
      <rPr>
        <sz val="8"/>
        <rFont val="Times New Roman"/>
        <family val="1"/>
      </rPr>
      <t>,щетин,просо)</t>
    </r>
  </si>
  <si>
    <r>
      <t xml:space="preserve">одн злак; мн. злак.  </t>
    </r>
    <r>
      <rPr>
        <b/>
        <sz val="8"/>
        <rFont val="Times New Roman"/>
        <family val="1"/>
      </rPr>
      <t>(Пырей полз)</t>
    </r>
  </si>
  <si>
    <r>
      <t>одн злак просо.щетин,мн злак,</t>
    </r>
    <r>
      <rPr>
        <b/>
        <sz val="8"/>
        <rFont val="Times New Roman"/>
        <family val="1"/>
      </rPr>
      <t>пырей.</t>
    </r>
  </si>
  <si>
    <r>
      <t>одн злак и мн злак (</t>
    </r>
    <r>
      <rPr>
        <b/>
        <sz val="8"/>
        <rFont val="Times New Roman"/>
        <family val="1"/>
      </rPr>
      <t>пырей полз</t>
    </r>
    <r>
      <rPr>
        <sz val="8"/>
        <rFont val="Times New Roman"/>
        <family val="1"/>
      </rPr>
      <t xml:space="preserve">) </t>
    </r>
  </si>
  <si>
    <r>
      <t>одн злак (</t>
    </r>
    <r>
      <rPr>
        <b/>
        <sz val="8"/>
        <rFont val="Times New Roman"/>
        <family val="1"/>
      </rPr>
      <t>овсюг</t>
    </r>
    <r>
      <rPr>
        <sz val="8"/>
        <rFont val="Times New Roman"/>
        <family val="1"/>
      </rPr>
      <t>,щетин,просо)</t>
    </r>
  </si>
  <si>
    <r>
      <t>одн злак (</t>
    </r>
    <r>
      <rPr>
        <b/>
        <sz val="8"/>
        <rFont val="Times New Roman"/>
        <family val="1"/>
      </rPr>
      <t>овсюг</t>
    </r>
    <r>
      <rPr>
        <sz val="8"/>
        <rFont val="Times New Roman"/>
        <family val="1"/>
      </rPr>
      <t>, щетин,просо)</t>
    </r>
  </si>
  <si>
    <r>
      <t>одн мн злак(</t>
    </r>
    <r>
      <rPr>
        <b/>
        <sz val="8"/>
        <rFont val="Times New Roman"/>
        <family val="1"/>
      </rPr>
      <t>пырей</t>
    </r>
    <r>
      <rPr>
        <sz val="8"/>
        <rFont val="Times New Roman"/>
        <family val="1"/>
      </rPr>
      <t>)</t>
    </r>
  </si>
  <si>
    <r>
      <t>одн двуд 
и злак мног  (</t>
    </r>
    <r>
      <rPr>
        <b/>
        <sz val="8"/>
        <rFont val="Times New Roman"/>
        <family val="1"/>
      </rPr>
      <t>пырей)</t>
    </r>
    <r>
      <rPr>
        <sz val="8"/>
        <rFont val="Times New Roman"/>
        <family val="1"/>
      </rPr>
      <t xml:space="preserve"> </t>
    </r>
  </si>
  <si>
    <t>Гербициды на сахарной свекле</t>
  </si>
  <si>
    <t>Реасил Гидро Микс</t>
  </si>
  <si>
    <t>N-8%, Cu-1%, Zn-1,7%, Mn-2,2%, Fe-1,6%, B-1,2%, Mg-0,8%, Mo-0,25%, Co-0,1%, углерод, аминокислоты. Полисахариды, витамины, и т.д.</t>
  </si>
  <si>
    <t>0,2-1,0 на 1 тн.</t>
  </si>
  <si>
    <t>Для предпосевной обработки посадочного материала</t>
  </si>
  <si>
    <t>1л/10л</t>
  </si>
  <si>
    <t>Изагри Форс</t>
  </si>
  <si>
    <t>Двухкомпоненентное удобрение с микроэлементами</t>
  </si>
  <si>
    <t>0,5-1,0+0,5-1,0</t>
  </si>
  <si>
    <t>Из двух компонентов: РОСТ и ПИТАНИЕ</t>
  </si>
  <si>
    <t>Для обработки семян</t>
  </si>
  <si>
    <t>10 л+10 л</t>
  </si>
  <si>
    <t>Изагри Вита</t>
  </si>
  <si>
    <t>Жидкое удобрение для некорневой подкормки</t>
  </si>
  <si>
    <t>0,2-0,4 на 1 га</t>
  </si>
  <si>
    <t>Комплекс микроэлементов в хелатной форме (ЭДТА)</t>
  </si>
  <si>
    <t>Для некорневой подкормки</t>
  </si>
  <si>
    <t>w</t>
  </si>
  <si>
    <t>ООО "Уфа-Хим"</t>
  </si>
  <si>
    <t>Почтовый адрес: 450104, Республика Башкортостан, г. Уфа, Уфимское шоссе, д.23/1,</t>
  </si>
  <si>
    <t>Тел/факс.:8(347)266-30-60 приемная</t>
  </si>
  <si>
    <t>е-mail:ufa-him@inbox.ru</t>
  </si>
  <si>
    <t>8-937-849-73-88 коммерческий отдел</t>
  </si>
  <si>
    <r>
      <t>ИНН</t>
    </r>
    <r>
      <rPr>
        <b/>
        <sz val="10"/>
        <color indexed="8"/>
        <rFont val="Times New Roman"/>
        <family val="1"/>
      </rPr>
      <t xml:space="preserve">  0277903362</t>
    </r>
  </si>
  <si>
    <t>Цены в прайсе не фиксированные</t>
  </si>
  <si>
    <t>ООО "Уфа-Хим" РБ</t>
  </si>
  <si>
    <t>Цены не фиксированные и обсуждаются на момент получения письменной заявки от покупателя</t>
  </si>
  <si>
    <t>БУДЕМ РАДЫ ВИДЕТЬ ВАС В ЧИСЛЕ НАШИХ ПАРТНЕРОВ!!!!</t>
  </si>
  <si>
    <t>Цены указаны без учета доставки до потребителя</t>
  </si>
  <si>
    <t>Уточняйте</t>
  </si>
  <si>
    <r>
      <rPr>
        <b/>
        <sz val="14"/>
        <color indexed="8"/>
        <rFont val="Times New Roman"/>
        <family val="1"/>
      </rPr>
      <t xml:space="preserve">ООО "УФА-ХИМ"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Тел/факс.:8(347)262-73-88 приемная</t>
    </r>
  </si>
  <si>
    <t xml:space="preserve"> тел.: 8-937-312-88-80 коммерческий отдел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</si>
</sst>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57"/>
      <name val="Times New Roman"/>
      <family val="1"/>
    </font>
    <font>
      <b/>
      <i/>
      <sz val="14"/>
      <name val="Calibri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6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5" fillId="0" borderId="1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33" borderId="10" xfId="52" applyFont="1" applyFill="1" applyBorder="1">
      <alignment/>
      <protection/>
    </xf>
    <xf numFmtId="0" fontId="0" fillId="0" borderId="0" xfId="0" applyFill="1" applyAlignment="1">
      <alignment/>
    </xf>
    <xf numFmtId="0" fontId="3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>
      <alignment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3" fillId="34" borderId="10" xfId="52" applyFont="1" applyFill="1" applyBorder="1" applyAlignment="1">
      <alignment wrapText="1"/>
      <protection/>
    </xf>
    <xf numFmtId="0" fontId="5" fillId="0" borderId="12" xfId="52" applyFont="1" applyFill="1" applyBorder="1" applyAlignment="1">
      <alignment wrapText="1"/>
      <protection/>
    </xf>
    <xf numFmtId="0" fontId="0" fillId="35" borderId="13" xfId="0" applyFill="1" applyBorder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3" fillId="34" borderId="10" xfId="52" applyFont="1" applyFill="1" applyBorder="1" applyAlignment="1">
      <alignment horizontal="center"/>
      <protection/>
    </xf>
    <xf numFmtId="0" fontId="3" fillId="34" borderId="10" xfId="52" applyFont="1" applyFill="1" applyBorder="1" applyAlignment="1">
      <alignment horizontal="center" wrapText="1"/>
      <protection/>
    </xf>
    <xf numFmtId="0" fontId="63" fillId="0" borderId="14" xfId="0" applyFont="1" applyBorder="1" applyAlignment="1">
      <alignment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3" fillId="36" borderId="10" xfId="52" applyFont="1" applyFill="1" applyBorder="1">
      <alignment/>
      <protection/>
    </xf>
    <xf numFmtId="0" fontId="3" fillId="36" borderId="10" xfId="52" applyFont="1" applyFill="1" applyBorder="1" applyAlignment="1">
      <alignment horizontal="center"/>
      <protection/>
    </xf>
    <xf numFmtId="0" fontId="3" fillId="36" borderId="10" xfId="52" applyFont="1" applyFill="1" applyBorder="1" applyAlignment="1">
      <alignment wrapText="1"/>
      <protection/>
    </xf>
    <xf numFmtId="2" fontId="3" fillId="36" borderId="10" xfId="52" applyNumberFormat="1" applyFont="1" applyFill="1" applyBorder="1" applyAlignment="1">
      <alignment horizontal="center"/>
      <protection/>
    </xf>
    <xf numFmtId="0" fontId="60" fillId="36" borderId="10" xfId="0" applyFont="1" applyFill="1" applyBorder="1" applyAlignment="1">
      <alignment horizontal="left"/>
    </xf>
    <xf numFmtId="0" fontId="60" fillId="36" borderId="10" xfId="0" applyFont="1" applyFill="1" applyBorder="1" applyAlignment="1">
      <alignment horizontal="left" wrapText="1"/>
    </xf>
    <xf numFmtId="0" fontId="60" fillId="36" borderId="12" xfId="0" applyFont="1" applyFill="1" applyBorder="1" applyAlignment="1">
      <alignment horizontal="left" wrapText="1"/>
    </xf>
    <xf numFmtId="0" fontId="3" fillId="36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>
      <alignment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0" fontId="7" fillId="34" borderId="10" xfId="52" applyFont="1" applyFill="1" applyBorder="1">
      <alignment/>
      <protection/>
    </xf>
    <xf numFmtId="0" fontId="7" fillId="34" borderId="10" xfId="52" applyFont="1" applyFill="1" applyBorder="1" applyAlignment="1">
      <alignment wrapText="1"/>
      <protection/>
    </xf>
    <xf numFmtId="0" fontId="7" fillId="34" borderId="10" xfId="52" applyFont="1" applyFill="1" applyBorder="1" applyAlignment="1">
      <alignment horizontal="center"/>
      <protection/>
    </xf>
    <xf numFmtId="2" fontId="7" fillId="34" borderId="10" xfId="52" applyNumberFormat="1" applyFont="1" applyFill="1" applyBorder="1" applyAlignment="1">
      <alignment horizontal="center"/>
      <protection/>
    </xf>
    <xf numFmtId="0" fontId="7" fillId="36" borderId="10" xfId="0" applyFont="1" applyFill="1" applyBorder="1" applyAlignment="1">
      <alignment/>
    </xf>
    <xf numFmtId="0" fontId="7" fillId="36" borderId="10" xfId="52" applyFont="1" applyFill="1" applyBorder="1">
      <alignment/>
      <protection/>
    </xf>
    <xf numFmtId="0" fontId="7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3" borderId="10" xfId="52" applyFon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2" fontId="7" fillId="33" borderId="10" xfId="52" applyNumberFormat="1" applyFont="1" applyFill="1" applyBorder="1" applyAlignment="1">
      <alignment horizontal="center"/>
      <protection/>
    </xf>
    <xf numFmtId="2" fontId="7" fillId="33" borderId="10" xfId="52" applyNumberFormat="1" applyFont="1" applyFill="1" applyBorder="1" applyAlignment="1">
      <alignment horizontal="center" wrapText="1"/>
      <protection/>
    </xf>
    <xf numFmtId="0" fontId="7" fillId="33" borderId="10" xfId="52" applyFont="1" applyFill="1" applyBorder="1" applyAlignment="1">
      <alignment wrapText="1"/>
      <protection/>
    </xf>
    <xf numFmtId="0" fontId="7" fillId="36" borderId="10" xfId="52" applyFont="1" applyFill="1" applyBorder="1" applyAlignment="1">
      <alignment horizontal="center"/>
      <protection/>
    </xf>
    <xf numFmtId="2" fontId="7" fillId="36" borderId="10" xfId="52" applyNumberFormat="1" applyFont="1" applyFill="1" applyBorder="1" applyAlignment="1">
      <alignment horizontal="center"/>
      <protection/>
    </xf>
    <xf numFmtId="0" fontId="60" fillId="36" borderId="10" xfId="0" applyFont="1" applyFill="1" applyBorder="1" applyAlignment="1">
      <alignment/>
    </xf>
    <xf numFmtId="0" fontId="60" fillId="0" borderId="0" xfId="0" applyFont="1" applyAlignment="1">
      <alignment/>
    </xf>
    <xf numFmtId="0" fontId="7" fillId="33" borderId="10" xfId="52" applyFont="1" applyFill="1" applyBorder="1" applyAlignment="1">
      <alignment horizontal="center" wrapText="1"/>
      <protection/>
    </xf>
    <xf numFmtId="0" fontId="7" fillId="34" borderId="10" xfId="52" applyFont="1" applyFill="1" applyBorder="1" applyAlignment="1">
      <alignment horizontal="center" wrapText="1"/>
      <protection/>
    </xf>
    <xf numFmtId="2" fontId="7" fillId="34" borderId="10" xfId="52" applyNumberFormat="1" applyFont="1" applyFill="1" applyBorder="1" applyAlignment="1">
      <alignment horizontal="center" wrapText="1"/>
      <protection/>
    </xf>
    <xf numFmtId="0" fontId="7" fillId="36" borderId="10" xfId="52" applyFont="1" applyFill="1" applyBorder="1" applyAlignment="1">
      <alignment wrapText="1"/>
      <protection/>
    </xf>
    <xf numFmtId="2" fontId="7" fillId="36" borderId="10" xfId="52" applyNumberFormat="1" applyFont="1" applyFill="1" applyBorder="1" applyAlignment="1">
      <alignment horizontal="center" wrapText="1"/>
      <protection/>
    </xf>
    <xf numFmtId="0" fontId="7" fillId="0" borderId="12" xfId="52" applyFont="1" applyFill="1" applyBorder="1">
      <alignment/>
      <protection/>
    </xf>
    <xf numFmtId="2" fontId="60" fillId="34" borderId="10" xfId="0" applyNumberFormat="1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7" fillId="37" borderId="10" xfId="52" applyFont="1" applyFill="1" applyBorder="1">
      <alignment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/>
      <protection/>
    </xf>
    <xf numFmtId="2" fontId="7" fillId="37" borderId="10" xfId="52" applyNumberFormat="1" applyFont="1" applyFill="1" applyBorder="1" applyAlignment="1">
      <alignment horizontal="center"/>
      <protection/>
    </xf>
    <xf numFmtId="0" fontId="60" fillId="37" borderId="10" xfId="0" applyFont="1" applyFill="1" applyBorder="1" applyAlignment="1">
      <alignment/>
    </xf>
    <xf numFmtId="0" fontId="60" fillId="37" borderId="10" xfId="0" applyFont="1" applyFill="1" applyBorder="1" applyAlignment="1">
      <alignment wrapText="1"/>
    </xf>
    <xf numFmtId="0" fontId="3" fillId="37" borderId="10" xfId="52" applyFont="1" applyFill="1" applyBorder="1">
      <alignment/>
      <protection/>
    </xf>
    <xf numFmtId="0" fontId="3" fillId="37" borderId="10" xfId="52" applyFont="1" applyFill="1" applyBorder="1" applyAlignment="1">
      <alignment horizontal="center"/>
      <protection/>
    </xf>
    <xf numFmtId="2" fontId="3" fillId="37" borderId="10" xfId="52" applyNumberFormat="1" applyFont="1" applyFill="1" applyBorder="1" applyAlignment="1">
      <alignment horizontal="center"/>
      <protection/>
    </xf>
    <xf numFmtId="0" fontId="3" fillId="37" borderId="10" xfId="52" applyFont="1" applyFill="1" applyBorder="1" applyAlignment="1">
      <alignment wrapText="1"/>
      <protection/>
    </xf>
    <xf numFmtId="16" fontId="3" fillId="37" borderId="10" xfId="52" applyNumberFormat="1" applyFont="1" applyFill="1" applyBorder="1" applyAlignment="1">
      <alignment horizontal="center"/>
      <protection/>
    </xf>
    <xf numFmtId="0" fontId="60" fillId="34" borderId="10" xfId="0" applyFont="1" applyFill="1" applyBorder="1" applyAlignment="1">
      <alignment wrapText="1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52" applyFont="1" applyFill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2" fontId="11" fillId="0" borderId="10" xfId="52" applyNumberFormat="1" applyFont="1" applyFill="1" applyBorder="1" applyAlignment="1">
      <alignment horizontal="right" vertical="center"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2" fontId="65" fillId="0" borderId="10" xfId="0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" fontId="11" fillId="0" borderId="10" xfId="52" applyNumberFormat="1" applyFont="1" applyFill="1" applyBorder="1" applyAlignment="1">
      <alignment horizontal="center" vertical="center"/>
      <protection/>
    </xf>
    <xf numFmtId="0" fontId="63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66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2" fontId="65" fillId="0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right" wrapText="1"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right" vertical="center" wrapText="1"/>
    </xf>
    <xf numFmtId="0" fontId="65" fillId="0" borderId="16" xfId="0" applyFont="1" applyBorder="1" applyAlignment="1">
      <alignment vertical="center" wrapText="1"/>
    </xf>
    <xf numFmtId="0" fontId="64" fillId="0" borderId="0" xfId="0" applyFont="1" applyFill="1" applyAlignment="1">
      <alignment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0" fillId="0" borderId="0" xfId="0" applyFill="1" applyAlignment="1">
      <alignment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center"/>
    </xf>
    <xf numFmtId="0" fontId="6" fillId="0" borderId="17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0" fontId="65" fillId="0" borderId="10" xfId="0" applyFont="1" applyFill="1" applyBorder="1" applyAlignment="1">
      <alignment horizontal="left" wrapText="1"/>
    </xf>
    <xf numFmtId="0" fontId="63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 wrapText="1"/>
    </xf>
    <xf numFmtId="0" fontId="42" fillId="0" borderId="17" xfId="52" applyFont="1" applyFill="1" applyBorder="1" applyAlignment="1">
      <alignment horizontal="center" vertical="center"/>
      <protection/>
    </xf>
    <xf numFmtId="0" fontId="42" fillId="0" borderId="14" xfId="52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100" sqref="A100"/>
    </sheetView>
  </sheetViews>
  <sheetFormatPr defaultColWidth="9.140625" defaultRowHeight="15"/>
  <cols>
    <col min="1" max="1" width="28.140625" style="0" customWidth="1"/>
    <col min="2" max="2" width="37.28125" style="0" customWidth="1"/>
    <col min="3" max="3" width="12.8515625" style="0" customWidth="1"/>
    <col min="6" max="6" width="16.140625" style="9" customWidth="1"/>
    <col min="7" max="7" width="23.00390625" style="0" customWidth="1"/>
    <col min="8" max="8" width="20.57421875" style="0" customWidth="1"/>
  </cols>
  <sheetData>
    <row r="1" spans="2:6" ht="30" customHeight="1">
      <c r="B1" s="146" t="s">
        <v>995</v>
      </c>
      <c r="C1" s="147"/>
      <c r="E1" s="148"/>
      <c r="F1" s="148"/>
    </row>
    <row r="2" spans="2:6" ht="15">
      <c r="B2" s="148" t="s">
        <v>996</v>
      </c>
      <c r="C2" s="148"/>
      <c r="E2" s="148"/>
      <c r="F2" s="148"/>
    </row>
    <row r="3" spans="2:6" ht="14.25" customHeight="1">
      <c r="B3" s="148" t="s">
        <v>986</v>
      </c>
      <c r="C3" s="148"/>
      <c r="E3" s="148"/>
      <c r="F3" s="148"/>
    </row>
    <row r="4" spans="1:8" ht="32.25" customHeight="1">
      <c r="A4" s="145" t="s">
        <v>96</v>
      </c>
      <c r="B4" s="145"/>
      <c r="C4" s="145"/>
      <c r="D4" s="145"/>
      <c r="E4" s="145"/>
      <c r="F4" s="145"/>
      <c r="G4" s="145"/>
      <c r="H4" s="145"/>
    </row>
    <row r="5" spans="4:5" ht="15.75" hidden="1" thickBot="1">
      <c r="D5" s="26" t="s">
        <v>353</v>
      </c>
      <c r="E5" s="25">
        <v>60</v>
      </c>
    </row>
    <row r="6" spans="1:7" ht="22.5">
      <c r="A6" s="2" t="s">
        <v>0</v>
      </c>
      <c r="B6" s="16" t="s">
        <v>1</v>
      </c>
      <c r="C6" s="2" t="s">
        <v>2</v>
      </c>
      <c r="D6" s="24" t="s">
        <v>95</v>
      </c>
      <c r="E6" s="2" t="s">
        <v>199</v>
      </c>
      <c r="F6" s="2" t="s">
        <v>3</v>
      </c>
      <c r="G6" s="1" t="s">
        <v>4</v>
      </c>
    </row>
    <row r="7" spans="1:7" s="8" customFormat="1" ht="23.25">
      <c r="A7" s="70" t="s">
        <v>5</v>
      </c>
      <c r="B7" s="71" t="s">
        <v>6</v>
      </c>
      <c r="C7" s="72" t="s">
        <v>7</v>
      </c>
      <c r="D7" s="73">
        <v>591</v>
      </c>
      <c r="E7" s="73" t="s">
        <v>498</v>
      </c>
      <c r="F7" s="71" t="s">
        <v>8</v>
      </c>
      <c r="G7" s="71" t="s">
        <v>9</v>
      </c>
    </row>
    <row r="8" spans="1:7" s="11" customFormat="1" ht="23.25">
      <c r="A8" s="70" t="s">
        <v>499</v>
      </c>
      <c r="B8" s="71" t="s">
        <v>500</v>
      </c>
      <c r="C8" s="72" t="s">
        <v>287</v>
      </c>
      <c r="D8" s="73">
        <v>7040</v>
      </c>
      <c r="E8" s="73" t="s">
        <v>264</v>
      </c>
      <c r="F8" s="71" t="s">
        <v>501</v>
      </c>
      <c r="G8" s="71" t="s">
        <v>38</v>
      </c>
    </row>
    <row r="9" spans="1:7" s="11" customFormat="1" ht="15">
      <c r="A9" s="53" t="s">
        <v>348</v>
      </c>
      <c r="B9" s="57" t="s">
        <v>347</v>
      </c>
      <c r="C9" s="54">
        <v>0.2</v>
      </c>
      <c r="D9" s="55">
        <v>548.7</v>
      </c>
      <c r="E9" s="55" t="s">
        <v>264</v>
      </c>
      <c r="F9" s="57" t="s">
        <v>349</v>
      </c>
      <c r="G9" s="57"/>
    </row>
    <row r="10" spans="1:7" s="11" customFormat="1" ht="34.5">
      <c r="A10" s="44" t="s">
        <v>350</v>
      </c>
      <c r="B10" s="45" t="s">
        <v>351</v>
      </c>
      <c r="C10" s="46" t="s">
        <v>352</v>
      </c>
      <c r="D10" s="47">
        <f>23.48*E5</f>
        <v>1408.8</v>
      </c>
      <c r="E10" s="47" t="s">
        <v>264</v>
      </c>
      <c r="F10" s="45" t="s">
        <v>354</v>
      </c>
      <c r="G10" s="45" t="s">
        <v>83</v>
      </c>
    </row>
    <row r="11" spans="1:7" s="11" customFormat="1" ht="23.25">
      <c r="A11" s="70" t="s">
        <v>502</v>
      </c>
      <c r="B11" s="71" t="s">
        <v>504</v>
      </c>
      <c r="C11" s="72" t="s">
        <v>20</v>
      </c>
      <c r="D11" s="73">
        <v>2625</v>
      </c>
      <c r="E11" s="73" t="s">
        <v>264</v>
      </c>
      <c r="F11" s="71" t="s">
        <v>362</v>
      </c>
      <c r="G11" s="71" t="s">
        <v>503</v>
      </c>
    </row>
    <row r="12" spans="1:7" s="8" customFormat="1" ht="15">
      <c r="A12" s="44" t="s">
        <v>14</v>
      </c>
      <c r="B12" s="44" t="s">
        <v>15</v>
      </c>
      <c r="C12" s="46" t="s">
        <v>16</v>
      </c>
      <c r="D12" s="47">
        <f>26.08*E5</f>
        <v>1564.8</v>
      </c>
      <c r="E12" s="47" t="s">
        <v>264</v>
      </c>
      <c r="F12" s="45" t="s">
        <v>17</v>
      </c>
      <c r="G12" s="45" t="s">
        <v>18</v>
      </c>
    </row>
    <row r="13" spans="1:7" s="11" customFormat="1" ht="15">
      <c r="A13" s="53" t="s">
        <v>193</v>
      </c>
      <c r="B13" s="53" t="s">
        <v>194</v>
      </c>
      <c r="C13" s="54" t="s">
        <v>62</v>
      </c>
      <c r="D13" s="55">
        <v>1191.8</v>
      </c>
      <c r="E13" s="55" t="s">
        <v>200</v>
      </c>
      <c r="F13" s="57" t="s">
        <v>195</v>
      </c>
      <c r="G13" s="57" t="s">
        <v>196</v>
      </c>
    </row>
    <row r="14" spans="1:7" s="11" customFormat="1" ht="23.25">
      <c r="A14" s="53" t="s">
        <v>197</v>
      </c>
      <c r="B14" s="53" t="s">
        <v>198</v>
      </c>
      <c r="C14" s="54" t="s">
        <v>202</v>
      </c>
      <c r="D14" s="55">
        <v>7540.2</v>
      </c>
      <c r="E14" s="56" t="s">
        <v>201</v>
      </c>
      <c r="F14" s="57" t="s">
        <v>195</v>
      </c>
      <c r="G14" s="57" t="s">
        <v>196</v>
      </c>
    </row>
    <row r="15" spans="1:7" s="11" customFormat="1" ht="23.25">
      <c r="A15" s="57" t="s">
        <v>206</v>
      </c>
      <c r="B15" s="57" t="s">
        <v>207</v>
      </c>
      <c r="C15" s="62" t="s">
        <v>208</v>
      </c>
      <c r="D15" s="55"/>
      <c r="E15" s="55" t="s">
        <v>220</v>
      </c>
      <c r="F15" s="57" t="s">
        <v>209</v>
      </c>
      <c r="G15" s="57" t="s">
        <v>210</v>
      </c>
    </row>
    <row r="16" spans="1:7" s="11" customFormat="1" ht="23.25">
      <c r="A16" s="57" t="s">
        <v>211</v>
      </c>
      <c r="B16" s="57" t="s">
        <v>212</v>
      </c>
      <c r="C16" s="62" t="s">
        <v>213</v>
      </c>
      <c r="D16" s="55">
        <v>5994.4</v>
      </c>
      <c r="E16" s="56" t="s">
        <v>201</v>
      </c>
      <c r="F16" s="57" t="s">
        <v>209</v>
      </c>
      <c r="G16" s="57" t="s">
        <v>210</v>
      </c>
    </row>
    <row r="17" spans="1:7" s="11" customFormat="1" ht="23.25">
      <c r="A17" s="57" t="s">
        <v>216</v>
      </c>
      <c r="B17" s="57" t="s">
        <v>219</v>
      </c>
      <c r="C17" s="62" t="s">
        <v>214</v>
      </c>
      <c r="D17" s="55">
        <v>8991.6</v>
      </c>
      <c r="E17" s="56" t="s">
        <v>201</v>
      </c>
      <c r="F17" s="57" t="s">
        <v>209</v>
      </c>
      <c r="G17" s="57" t="s">
        <v>210</v>
      </c>
    </row>
    <row r="18" spans="1:7" s="11" customFormat="1" ht="23.25">
      <c r="A18" s="57" t="s">
        <v>217</v>
      </c>
      <c r="B18" s="57" t="s">
        <v>218</v>
      </c>
      <c r="C18" s="62" t="s">
        <v>215</v>
      </c>
      <c r="D18" s="55">
        <v>13357.6</v>
      </c>
      <c r="E18" s="56" t="s">
        <v>201</v>
      </c>
      <c r="F18" s="57" t="s">
        <v>209</v>
      </c>
      <c r="G18" s="57" t="s">
        <v>210</v>
      </c>
    </row>
    <row r="19" spans="1:7" s="11" customFormat="1" ht="15">
      <c r="A19" s="45" t="s">
        <v>363</v>
      </c>
      <c r="B19" s="45" t="s">
        <v>222</v>
      </c>
      <c r="C19" s="63" t="s">
        <v>364</v>
      </c>
      <c r="D19" s="47">
        <f>126.61*E5</f>
        <v>7596.6</v>
      </c>
      <c r="E19" s="64" t="s">
        <v>264</v>
      </c>
      <c r="F19" s="45" t="s">
        <v>224</v>
      </c>
      <c r="G19" s="45" t="s">
        <v>225</v>
      </c>
    </row>
    <row r="20" spans="1:7" s="11" customFormat="1" ht="23.25">
      <c r="A20" s="45" t="s">
        <v>365</v>
      </c>
      <c r="B20" s="45"/>
      <c r="C20" s="63"/>
      <c r="D20" s="47"/>
      <c r="E20" s="64" t="s">
        <v>264</v>
      </c>
      <c r="F20" s="45"/>
      <c r="G20" s="45"/>
    </row>
    <row r="21" spans="1:7" s="11" customFormat="1" ht="15">
      <c r="A21" s="57" t="s">
        <v>221</v>
      </c>
      <c r="B21" s="57" t="s">
        <v>222</v>
      </c>
      <c r="C21" s="62" t="s">
        <v>223</v>
      </c>
      <c r="D21" s="55">
        <v>6277.6</v>
      </c>
      <c r="E21" s="56" t="s">
        <v>200</v>
      </c>
      <c r="F21" s="57" t="s">
        <v>224</v>
      </c>
      <c r="G21" s="57" t="s">
        <v>225</v>
      </c>
    </row>
    <row r="22" spans="1:7" s="11" customFormat="1" ht="15">
      <c r="A22" s="45" t="s">
        <v>366</v>
      </c>
      <c r="B22" s="45" t="s">
        <v>367</v>
      </c>
      <c r="C22" s="63" t="s">
        <v>368</v>
      </c>
      <c r="D22" s="47">
        <f>12.15*E5</f>
        <v>729</v>
      </c>
      <c r="E22" s="64" t="s">
        <v>250</v>
      </c>
      <c r="F22" s="45" t="s">
        <v>369</v>
      </c>
      <c r="G22" s="45" t="s">
        <v>370</v>
      </c>
    </row>
    <row r="23" spans="1:7" s="11" customFormat="1" ht="23.25">
      <c r="A23" s="53" t="s">
        <v>22</v>
      </c>
      <c r="B23" s="57" t="s">
        <v>6</v>
      </c>
      <c r="C23" s="54" t="s">
        <v>7</v>
      </c>
      <c r="D23" s="55">
        <v>625.4</v>
      </c>
      <c r="E23" s="55" t="s">
        <v>226</v>
      </c>
      <c r="F23" s="57" t="s">
        <v>8</v>
      </c>
      <c r="G23" s="57" t="s">
        <v>23</v>
      </c>
    </row>
    <row r="24" spans="1:7" s="11" customFormat="1" ht="15">
      <c r="A24" s="53" t="s">
        <v>227</v>
      </c>
      <c r="B24" s="57" t="s">
        <v>228</v>
      </c>
      <c r="C24" s="54" t="s">
        <v>229</v>
      </c>
      <c r="D24" s="55">
        <v>507.4</v>
      </c>
      <c r="E24" s="55" t="s">
        <v>226</v>
      </c>
      <c r="F24" s="57" t="s">
        <v>8</v>
      </c>
      <c r="G24" s="57" t="s">
        <v>230</v>
      </c>
    </row>
    <row r="25" spans="1:7" s="11" customFormat="1" ht="34.5">
      <c r="A25" s="49" t="s">
        <v>420</v>
      </c>
      <c r="B25" s="65" t="s">
        <v>421</v>
      </c>
      <c r="C25" s="58" t="s">
        <v>422</v>
      </c>
      <c r="D25" s="59">
        <v>2916.96</v>
      </c>
      <c r="E25" s="59" t="s">
        <v>205</v>
      </c>
      <c r="F25" s="65" t="s">
        <v>423</v>
      </c>
      <c r="G25" s="65" t="s">
        <v>424</v>
      </c>
    </row>
    <row r="26" spans="1:7" s="11" customFormat="1" ht="23.25">
      <c r="A26" s="53" t="s">
        <v>235</v>
      </c>
      <c r="B26" s="57" t="s">
        <v>231</v>
      </c>
      <c r="C26" s="54" t="s">
        <v>232</v>
      </c>
      <c r="D26" s="55">
        <v>1770</v>
      </c>
      <c r="E26" s="55" t="s">
        <v>200</v>
      </c>
      <c r="F26" s="57" t="s">
        <v>233</v>
      </c>
      <c r="G26" s="57" t="s">
        <v>234</v>
      </c>
    </row>
    <row r="27" spans="1:7" s="11" customFormat="1" ht="23.25">
      <c r="A27" s="53" t="s">
        <v>236</v>
      </c>
      <c r="B27" s="57" t="s">
        <v>237</v>
      </c>
      <c r="C27" s="54" t="s">
        <v>238</v>
      </c>
      <c r="D27" s="55">
        <v>7965</v>
      </c>
      <c r="E27" s="56" t="s">
        <v>201</v>
      </c>
      <c r="F27" s="57" t="s">
        <v>233</v>
      </c>
      <c r="G27" s="57" t="s">
        <v>234</v>
      </c>
    </row>
    <row r="28" spans="1:7" s="11" customFormat="1" ht="15">
      <c r="A28" s="49" t="s">
        <v>425</v>
      </c>
      <c r="B28" s="65" t="s">
        <v>10</v>
      </c>
      <c r="C28" s="58" t="s">
        <v>11</v>
      </c>
      <c r="D28" s="59">
        <v>16266.3</v>
      </c>
      <c r="E28" s="66" t="s">
        <v>381</v>
      </c>
      <c r="F28" s="65" t="s">
        <v>426</v>
      </c>
      <c r="G28" s="65" t="s">
        <v>427</v>
      </c>
    </row>
    <row r="29" spans="1:7" s="11" customFormat="1" ht="34.5">
      <c r="A29" s="53" t="s">
        <v>243</v>
      </c>
      <c r="B29" s="53" t="s">
        <v>244</v>
      </c>
      <c r="C29" s="54" t="s">
        <v>245</v>
      </c>
      <c r="D29" s="55">
        <v>2926.4</v>
      </c>
      <c r="E29" s="55" t="s">
        <v>200</v>
      </c>
      <c r="F29" s="57" t="s">
        <v>488</v>
      </c>
      <c r="G29" s="57" t="s">
        <v>246</v>
      </c>
    </row>
    <row r="30" spans="1:7" s="11" customFormat="1" ht="45.75">
      <c r="A30" s="53" t="s">
        <v>248</v>
      </c>
      <c r="B30" s="57" t="s">
        <v>247</v>
      </c>
      <c r="C30" s="54" t="s">
        <v>214</v>
      </c>
      <c r="D30" s="55">
        <v>12932.8</v>
      </c>
      <c r="E30" s="56" t="s">
        <v>201</v>
      </c>
      <c r="F30" s="57" t="s">
        <v>489</v>
      </c>
      <c r="G30" s="57" t="s">
        <v>70</v>
      </c>
    </row>
    <row r="31" spans="1:7" s="11" customFormat="1" ht="23.25">
      <c r="A31" s="44" t="s">
        <v>371</v>
      </c>
      <c r="B31" s="45" t="s">
        <v>372</v>
      </c>
      <c r="C31" s="46" t="s">
        <v>255</v>
      </c>
      <c r="D31" s="47">
        <f>124.49*E5</f>
        <v>7469.4</v>
      </c>
      <c r="E31" s="64" t="s">
        <v>374</v>
      </c>
      <c r="F31" s="45" t="s">
        <v>373</v>
      </c>
      <c r="G31" s="45" t="s">
        <v>70</v>
      </c>
    </row>
    <row r="32" spans="1:7" s="8" customFormat="1" ht="23.25">
      <c r="A32" s="53" t="s">
        <v>24</v>
      </c>
      <c r="B32" s="57" t="s">
        <v>25</v>
      </c>
      <c r="C32" s="54" t="s">
        <v>7</v>
      </c>
      <c r="D32" s="55">
        <v>896.8</v>
      </c>
      <c r="E32" s="55" t="s">
        <v>226</v>
      </c>
      <c r="F32" s="57" t="s">
        <v>26</v>
      </c>
      <c r="G32" s="57" t="s">
        <v>27</v>
      </c>
    </row>
    <row r="33" spans="1:7" s="11" customFormat="1" ht="15">
      <c r="A33" s="49" t="s">
        <v>428</v>
      </c>
      <c r="B33" s="65" t="s">
        <v>429</v>
      </c>
      <c r="C33" s="58" t="s">
        <v>430</v>
      </c>
      <c r="D33" s="59">
        <v>649</v>
      </c>
      <c r="E33" s="59" t="s">
        <v>250</v>
      </c>
      <c r="F33" s="65" t="s">
        <v>431</v>
      </c>
      <c r="G33" s="65" t="s">
        <v>432</v>
      </c>
    </row>
    <row r="34" spans="1:7" s="11" customFormat="1" ht="23.25">
      <c r="A34" s="53" t="s">
        <v>249</v>
      </c>
      <c r="B34" s="57" t="s">
        <v>59</v>
      </c>
      <c r="C34" s="54" t="s">
        <v>60</v>
      </c>
      <c r="D34" s="55">
        <v>1888</v>
      </c>
      <c r="E34" s="55" t="s">
        <v>250</v>
      </c>
      <c r="F34" s="57" t="s">
        <v>251</v>
      </c>
      <c r="G34" s="57" t="s">
        <v>252</v>
      </c>
    </row>
    <row r="35" spans="1:7" s="11" customFormat="1" ht="23.25">
      <c r="A35" s="53" t="s">
        <v>253</v>
      </c>
      <c r="B35" s="57" t="s">
        <v>254</v>
      </c>
      <c r="C35" s="54" t="s">
        <v>255</v>
      </c>
      <c r="D35" s="55">
        <v>28674</v>
      </c>
      <c r="E35" s="56" t="s">
        <v>256</v>
      </c>
      <c r="F35" s="57" t="s">
        <v>257</v>
      </c>
      <c r="G35" s="57" t="s">
        <v>258</v>
      </c>
    </row>
    <row r="36" spans="1:7" s="11" customFormat="1" ht="23.25">
      <c r="A36" s="53" t="s">
        <v>259</v>
      </c>
      <c r="B36" s="57" t="s">
        <v>260</v>
      </c>
      <c r="C36" s="54" t="s">
        <v>62</v>
      </c>
      <c r="D36" s="55">
        <v>6655.2</v>
      </c>
      <c r="E36" s="56" t="s">
        <v>261</v>
      </c>
      <c r="F36" s="57" t="s">
        <v>262</v>
      </c>
      <c r="G36" s="57" t="s">
        <v>263</v>
      </c>
    </row>
    <row r="37" spans="1:7" s="11" customFormat="1" ht="15">
      <c r="A37" s="44" t="s">
        <v>375</v>
      </c>
      <c r="B37" s="45" t="s">
        <v>376</v>
      </c>
      <c r="C37" s="46" t="s">
        <v>377</v>
      </c>
      <c r="D37" s="47">
        <f>44.13*E5</f>
        <v>2647.8</v>
      </c>
      <c r="E37" s="47" t="s">
        <v>250</v>
      </c>
      <c r="F37" s="45" t="s">
        <v>369</v>
      </c>
      <c r="G37" s="45" t="s">
        <v>370</v>
      </c>
    </row>
    <row r="38" spans="1:7" s="8" customFormat="1" ht="15">
      <c r="A38" s="53" t="s">
        <v>30</v>
      </c>
      <c r="B38" s="57" t="s">
        <v>31</v>
      </c>
      <c r="C38" s="54" t="s">
        <v>20</v>
      </c>
      <c r="D38" s="55">
        <v>731.6</v>
      </c>
      <c r="E38" s="55" t="s">
        <v>205</v>
      </c>
      <c r="F38" s="57" t="s">
        <v>32</v>
      </c>
      <c r="G38" s="57" t="s">
        <v>33</v>
      </c>
    </row>
    <row r="39" spans="1:7" s="11" customFormat="1" ht="23.25">
      <c r="A39" s="53" t="s">
        <v>265</v>
      </c>
      <c r="B39" s="57" t="s">
        <v>267</v>
      </c>
      <c r="C39" s="54" t="s">
        <v>268</v>
      </c>
      <c r="D39" s="55">
        <v>4731.8</v>
      </c>
      <c r="E39" s="56" t="s">
        <v>201</v>
      </c>
      <c r="F39" s="57" t="s">
        <v>32</v>
      </c>
      <c r="G39" s="57" t="s">
        <v>33</v>
      </c>
    </row>
    <row r="40" spans="1:7" s="11" customFormat="1" ht="23.25">
      <c r="A40" s="53" t="s">
        <v>266</v>
      </c>
      <c r="B40" s="57" t="s">
        <v>269</v>
      </c>
      <c r="C40" s="54" t="s">
        <v>268</v>
      </c>
      <c r="D40" s="55">
        <v>3929.4</v>
      </c>
      <c r="E40" s="56" t="s">
        <v>201</v>
      </c>
      <c r="F40" s="57" t="s">
        <v>32</v>
      </c>
      <c r="G40" s="57" t="s">
        <v>33</v>
      </c>
    </row>
    <row r="41" spans="1:7" s="11" customFormat="1" ht="23.25">
      <c r="A41" s="49" t="s">
        <v>433</v>
      </c>
      <c r="B41" s="65" t="s">
        <v>434</v>
      </c>
      <c r="C41" s="58" t="s">
        <v>435</v>
      </c>
      <c r="D41" s="59">
        <v>11088.46</v>
      </c>
      <c r="E41" s="66" t="s">
        <v>437</v>
      </c>
      <c r="F41" s="65" t="s">
        <v>209</v>
      </c>
      <c r="G41" s="65" t="s">
        <v>436</v>
      </c>
    </row>
    <row r="42" spans="1:7" s="11" customFormat="1" ht="15">
      <c r="A42" s="49" t="s">
        <v>441</v>
      </c>
      <c r="B42" s="65" t="s">
        <v>87</v>
      </c>
      <c r="C42" s="58" t="s">
        <v>443</v>
      </c>
      <c r="D42" s="59">
        <v>31029.28</v>
      </c>
      <c r="E42" s="59" t="s">
        <v>442</v>
      </c>
      <c r="F42" s="65" t="s">
        <v>369</v>
      </c>
      <c r="G42" s="65" t="s">
        <v>90</v>
      </c>
    </row>
    <row r="43" spans="1:7" s="8" customFormat="1" ht="23.25">
      <c r="A43" s="44" t="s">
        <v>35</v>
      </c>
      <c r="B43" s="45" t="s">
        <v>36</v>
      </c>
      <c r="C43" s="63" t="s">
        <v>37</v>
      </c>
      <c r="D43" s="47">
        <f>104.19*E5</f>
        <v>6251.4</v>
      </c>
      <c r="E43" s="47" t="s">
        <v>264</v>
      </c>
      <c r="F43" s="45" t="s">
        <v>32</v>
      </c>
      <c r="G43" s="45" t="s">
        <v>38</v>
      </c>
    </row>
    <row r="44" spans="1:7" s="11" customFormat="1" ht="15">
      <c r="A44" s="44" t="s">
        <v>378</v>
      </c>
      <c r="B44" s="45"/>
      <c r="C44" s="63" t="s">
        <v>264</v>
      </c>
      <c r="D44" s="47">
        <f>7.08*E5</f>
        <v>424.8</v>
      </c>
      <c r="E44" s="47" t="s">
        <v>264</v>
      </c>
      <c r="F44" s="45"/>
      <c r="G44" s="45"/>
    </row>
    <row r="45" spans="1:7" s="8" customFormat="1" ht="34.5">
      <c r="A45" s="53" t="s">
        <v>40</v>
      </c>
      <c r="B45" s="53" t="s">
        <v>12</v>
      </c>
      <c r="C45" s="54" t="s">
        <v>13</v>
      </c>
      <c r="D45" s="55">
        <v>1333.4</v>
      </c>
      <c r="E45" s="55" t="s">
        <v>250</v>
      </c>
      <c r="F45" s="57" t="s">
        <v>8</v>
      </c>
      <c r="G45" s="57" t="s">
        <v>41</v>
      </c>
    </row>
    <row r="46" spans="1:7" s="11" customFormat="1" ht="23.25">
      <c r="A46" s="53" t="s">
        <v>283</v>
      </c>
      <c r="B46" s="53" t="s">
        <v>284</v>
      </c>
      <c r="C46" s="54" t="s">
        <v>77</v>
      </c>
      <c r="D46" s="55">
        <v>1534</v>
      </c>
      <c r="E46" s="55" t="s">
        <v>200</v>
      </c>
      <c r="F46" s="57" t="s">
        <v>490</v>
      </c>
      <c r="G46" s="57" t="s">
        <v>19</v>
      </c>
    </row>
    <row r="47" spans="1:7" s="11" customFormat="1" ht="23.25">
      <c r="A47" s="53" t="s">
        <v>285</v>
      </c>
      <c r="B47" s="57" t="s">
        <v>286</v>
      </c>
      <c r="C47" s="54" t="s">
        <v>287</v>
      </c>
      <c r="D47" s="55">
        <v>2478</v>
      </c>
      <c r="E47" s="55" t="s">
        <v>200</v>
      </c>
      <c r="F47" s="57" t="s">
        <v>491</v>
      </c>
      <c r="G47" s="57" t="s">
        <v>19</v>
      </c>
    </row>
    <row r="48" spans="1:7" s="11" customFormat="1" ht="23.25">
      <c r="A48" s="53" t="s">
        <v>288</v>
      </c>
      <c r="B48" s="53" t="s">
        <v>284</v>
      </c>
      <c r="C48" s="54" t="s">
        <v>290</v>
      </c>
      <c r="D48" s="55">
        <v>1398.3</v>
      </c>
      <c r="E48" s="55" t="s">
        <v>200</v>
      </c>
      <c r="F48" s="57" t="s">
        <v>491</v>
      </c>
      <c r="G48" s="57" t="s">
        <v>289</v>
      </c>
    </row>
    <row r="49" spans="1:7" s="11" customFormat="1" ht="23.25">
      <c r="A49" s="44" t="s">
        <v>379</v>
      </c>
      <c r="B49" s="44" t="s">
        <v>380</v>
      </c>
      <c r="C49" s="46" t="s">
        <v>449</v>
      </c>
      <c r="D49" s="47">
        <f>255.59*E5</f>
        <v>15335.4</v>
      </c>
      <c r="E49" s="47" t="s">
        <v>381</v>
      </c>
      <c r="F49" s="45" t="s">
        <v>382</v>
      </c>
      <c r="G49" s="45" t="s">
        <v>383</v>
      </c>
    </row>
    <row r="50" spans="1:7" s="11" customFormat="1" ht="34.5">
      <c r="A50" s="49" t="s">
        <v>447</v>
      </c>
      <c r="B50" s="49" t="s">
        <v>448</v>
      </c>
      <c r="C50" s="58" t="s">
        <v>7</v>
      </c>
      <c r="D50" s="59">
        <v>625.4</v>
      </c>
      <c r="E50" s="59" t="s">
        <v>250</v>
      </c>
      <c r="F50" s="65" t="s">
        <v>450</v>
      </c>
      <c r="G50" s="65" t="s">
        <v>451</v>
      </c>
    </row>
    <row r="51" spans="1:7" s="11" customFormat="1" ht="15">
      <c r="A51" s="44" t="s">
        <v>384</v>
      </c>
      <c r="B51" s="44" t="s">
        <v>385</v>
      </c>
      <c r="C51" s="46" t="s">
        <v>386</v>
      </c>
      <c r="D51" s="47">
        <f>79.65*E5</f>
        <v>4779</v>
      </c>
      <c r="E51" s="47" t="s">
        <v>387</v>
      </c>
      <c r="F51" s="45" t="s">
        <v>388</v>
      </c>
      <c r="G51" s="45" t="s">
        <v>492</v>
      </c>
    </row>
    <row r="52" spans="1:7" s="8" customFormat="1" ht="15">
      <c r="A52" s="44" t="s">
        <v>42</v>
      </c>
      <c r="B52" s="44" t="s">
        <v>43</v>
      </c>
      <c r="C52" s="46" t="s">
        <v>44</v>
      </c>
      <c r="D52" s="47">
        <f>332.88*E5</f>
        <v>19972.8</v>
      </c>
      <c r="E52" s="47" t="s">
        <v>389</v>
      </c>
      <c r="F52" s="45" t="s">
        <v>29</v>
      </c>
      <c r="G52" s="45" t="s">
        <v>45</v>
      </c>
    </row>
    <row r="53" spans="1:7" s="11" customFormat="1" ht="23.25">
      <c r="A53" s="44" t="s">
        <v>390</v>
      </c>
      <c r="B53" s="44" t="s">
        <v>39</v>
      </c>
      <c r="C53" s="46" t="s">
        <v>137</v>
      </c>
      <c r="D53" s="47">
        <f>136.53*E5</f>
        <v>8191.8</v>
      </c>
      <c r="E53" s="47" t="s">
        <v>391</v>
      </c>
      <c r="F53" s="45" t="s">
        <v>392</v>
      </c>
      <c r="G53" s="45" t="s">
        <v>393</v>
      </c>
    </row>
    <row r="54" spans="1:7" s="8" customFormat="1" ht="15">
      <c r="A54" s="53" t="s">
        <v>46</v>
      </c>
      <c r="B54" s="53" t="s">
        <v>39</v>
      </c>
      <c r="C54" s="54" t="s">
        <v>47</v>
      </c>
      <c r="D54" s="55">
        <v>3569.5</v>
      </c>
      <c r="E54" s="55" t="s">
        <v>200</v>
      </c>
      <c r="F54" s="57" t="s">
        <v>48</v>
      </c>
      <c r="G54" s="57" t="s">
        <v>49</v>
      </c>
    </row>
    <row r="55" spans="1:7" s="8" customFormat="1" ht="23.25">
      <c r="A55" s="49" t="s">
        <v>50</v>
      </c>
      <c r="B55" s="49" t="s">
        <v>39</v>
      </c>
      <c r="C55" s="58" t="s">
        <v>452</v>
      </c>
      <c r="D55" s="59">
        <v>3569.5</v>
      </c>
      <c r="E55" s="59" t="s">
        <v>264</v>
      </c>
      <c r="F55" s="65" t="s">
        <v>52</v>
      </c>
      <c r="G55" s="65" t="s">
        <v>53</v>
      </c>
    </row>
    <row r="56" spans="1:7" s="11" customFormat="1" ht="15">
      <c r="A56" s="44" t="s">
        <v>394</v>
      </c>
      <c r="B56" s="44" t="s">
        <v>395</v>
      </c>
      <c r="C56" s="46" t="s">
        <v>368</v>
      </c>
      <c r="D56" s="47">
        <f>12.98*E5</f>
        <v>778.8000000000001</v>
      </c>
      <c r="E56" s="47" t="s">
        <v>200</v>
      </c>
      <c r="F56" s="45" t="s">
        <v>85</v>
      </c>
      <c r="G56" s="45" t="s">
        <v>38</v>
      </c>
    </row>
    <row r="57" spans="1:7" s="8" customFormat="1" ht="23.25">
      <c r="A57" s="53" t="s">
        <v>54</v>
      </c>
      <c r="B57" s="53" t="s">
        <v>55</v>
      </c>
      <c r="C57" s="54" t="s">
        <v>56</v>
      </c>
      <c r="D57" s="55">
        <v>10974</v>
      </c>
      <c r="E57" s="56" t="s">
        <v>291</v>
      </c>
      <c r="F57" s="57" t="s">
        <v>29</v>
      </c>
      <c r="G57" s="57" t="s">
        <v>57</v>
      </c>
    </row>
    <row r="58" spans="1:7" s="11" customFormat="1" ht="23.25">
      <c r="A58" s="53" t="s">
        <v>292</v>
      </c>
      <c r="B58" s="53" t="s">
        <v>293</v>
      </c>
      <c r="C58" s="54" t="s">
        <v>294</v>
      </c>
      <c r="D58" s="55">
        <v>12106.8</v>
      </c>
      <c r="E58" s="56" t="s">
        <v>291</v>
      </c>
      <c r="F58" s="57" t="s">
        <v>29</v>
      </c>
      <c r="G58" s="57" t="s">
        <v>289</v>
      </c>
    </row>
    <row r="59" spans="1:7" s="11" customFormat="1" ht="23.25">
      <c r="A59" s="53" t="s">
        <v>295</v>
      </c>
      <c r="B59" s="57" t="s">
        <v>296</v>
      </c>
      <c r="C59" s="54" t="s">
        <v>297</v>
      </c>
      <c r="D59" s="55">
        <v>6242.2</v>
      </c>
      <c r="E59" s="56" t="s">
        <v>201</v>
      </c>
      <c r="F59" s="57" t="s">
        <v>29</v>
      </c>
      <c r="G59" s="57" t="s">
        <v>289</v>
      </c>
    </row>
    <row r="60" spans="1:7" s="8" customFormat="1" ht="23.25">
      <c r="A60" s="44" t="s">
        <v>58</v>
      </c>
      <c r="B60" s="44" t="s">
        <v>59</v>
      </c>
      <c r="C60" s="46" t="s">
        <v>60</v>
      </c>
      <c r="D60" s="47">
        <f>39.29*E5</f>
        <v>2357.4</v>
      </c>
      <c r="E60" s="47" t="s">
        <v>264</v>
      </c>
      <c r="F60" s="45" t="s">
        <v>61</v>
      </c>
      <c r="G60" s="45" t="s">
        <v>38</v>
      </c>
    </row>
    <row r="61" spans="1:7" s="11" customFormat="1" ht="15">
      <c r="A61" s="53" t="s">
        <v>298</v>
      </c>
      <c r="B61" s="53" t="s">
        <v>299</v>
      </c>
      <c r="C61" s="54" t="s">
        <v>72</v>
      </c>
      <c r="D61" s="55">
        <v>1687.4</v>
      </c>
      <c r="E61" s="55" t="s">
        <v>264</v>
      </c>
      <c r="F61" s="57" t="s">
        <v>100</v>
      </c>
      <c r="G61" s="57" t="s">
        <v>300</v>
      </c>
    </row>
    <row r="62" spans="1:7" s="11" customFormat="1" ht="23.25">
      <c r="A62" s="53" t="s">
        <v>301</v>
      </c>
      <c r="B62" s="53" t="s">
        <v>10</v>
      </c>
      <c r="C62" s="54" t="s">
        <v>302</v>
      </c>
      <c r="D62" s="55">
        <v>16260.4</v>
      </c>
      <c r="E62" s="56" t="s">
        <v>291</v>
      </c>
      <c r="F62" s="57" t="s">
        <v>303</v>
      </c>
      <c r="G62" s="57" t="s">
        <v>83</v>
      </c>
    </row>
    <row r="63" spans="1:7" s="11" customFormat="1" ht="23.25">
      <c r="A63" s="36" t="s">
        <v>455</v>
      </c>
      <c r="B63" s="37" t="s">
        <v>457</v>
      </c>
      <c r="C63" s="58" t="s">
        <v>316</v>
      </c>
      <c r="D63" s="59">
        <v>2329.32</v>
      </c>
      <c r="E63" s="59" t="s">
        <v>419</v>
      </c>
      <c r="F63" s="65" t="s">
        <v>460</v>
      </c>
      <c r="G63" s="65" t="s">
        <v>459</v>
      </c>
    </row>
    <row r="64" spans="1:7" s="11" customFormat="1" ht="23.25">
      <c r="A64" s="37" t="s">
        <v>456</v>
      </c>
      <c r="B64" s="37" t="s">
        <v>458</v>
      </c>
      <c r="C64" s="58" t="s">
        <v>316</v>
      </c>
      <c r="D64" s="59">
        <v>2065</v>
      </c>
      <c r="E64" s="59" t="s">
        <v>264</v>
      </c>
      <c r="F64" s="65" t="s">
        <v>460</v>
      </c>
      <c r="G64" s="65" t="s">
        <v>19</v>
      </c>
    </row>
    <row r="65" spans="1:7" s="11" customFormat="1" ht="15">
      <c r="A65" s="38" t="s">
        <v>461</v>
      </c>
      <c r="B65" s="38" t="s">
        <v>462</v>
      </c>
      <c r="C65" s="58" t="s">
        <v>290</v>
      </c>
      <c r="D65" s="59">
        <v>2537</v>
      </c>
      <c r="E65" s="59" t="s">
        <v>264</v>
      </c>
      <c r="F65" s="65" t="s">
        <v>463</v>
      </c>
      <c r="G65" s="65" t="s">
        <v>38</v>
      </c>
    </row>
    <row r="66" spans="1:7" s="8" customFormat="1" ht="15">
      <c r="A66" s="67" t="s">
        <v>64</v>
      </c>
      <c r="B66" s="67" t="s">
        <v>65</v>
      </c>
      <c r="C66" s="42" t="s">
        <v>66</v>
      </c>
      <c r="D66" s="43">
        <v>400</v>
      </c>
      <c r="E66" s="43" t="s">
        <v>524</v>
      </c>
      <c r="F66" s="41" t="s">
        <v>8</v>
      </c>
      <c r="G66" s="41" t="s">
        <v>67</v>
      </c>
    </row>
    <row r="67" spans="1:7" s="11" customFormat="1" ht="15">
      <c r="A67" s="44" t="s">
        <v>396</v>
      </c>
      <c r="B67" s="45" t="s">
        <v>397</v>
      </c>
      <c r="C67" s="46" t="s">
        <v>287</v>
      </c>
      <c r="D67" s="47">
        <f>56.88*E5</f>
        <v>3412.8</v>
      </c>
      <c r="E67" s="47" t="s">
        <v>264</v>
      </c>
      <c r="F67" s="45" t="s">
        <v>85</v>
      </c>
      <c r="G67" s="45" t="s">
        <v>19</v>
      </c>
    </row>
    <row r="68" spans="1:7" s="11" customFormat="1" ht="15">
      <c r="A68" s="53" t="s">
        <v>304</v>
      </c>
      <c r="B68" s="57" t="s">
        <v>71</v>
      </c>
      <c r="C68" s="54" t="s">
        <v>305</v>
      </c>
      <c r="D68" s="55">
        <v>7835.2</v>
      </c>
      <c r="E68" s="55" t="s">
        <v>264</v>
      </c>
      <c r="F68" s="57" t="s">
        <v>69</v>
      </c>
      <c r="G68" s="57" t="s">
        <v>306</v>
      </c>
    </row>
    <row r="69" spans="1:7" s="11" customFormat="1" ht="23.25">
      <c r="A69" s="53" t="s">
        <v>308</v>
      </c>
      <c r="B69" s="53" t="s">
        <v>309</v>
      </c>
      <c r="C69" s="54" t="s">
        <v>310</v>
      </c>
      <c r="D69" s="55">
        <v>12496.2</v>
      </c>
      <c r="E69" s="56" t="s">
        <v>291</v>
      </c>
      <c r="F69" s="57" t="s">
        <v>69</v>
      </c>
      <c r="G69" s="57" t="s">
        <v>311</v>
      </c>
    </row>
    <row r="70" spans="1:7" s="11" customFormat="1" ht="23.25">
      <c r="A70" s="53" t="s">
        <v>307</v>
      </c>
      <c r="B70" s="57" t="s">
        <v>312</v>
      </c>
      <c r="C70" s="54" t="s">
        <v>313</v>
      </c>
      <c r="D70" s="55">
        <v>6962</v>
      </c>
      <c r="E70" s="56" t="s">
        <v>201</v>
      </c>
      <c r="F70" s="57" t="s">
        <v>69</v>
      </c>
      <c r="G70" s="57" t="s">
        <v>311</v>
      </c>
    </row>
    <row r="71" spans="1:7" s="11" customFormat="1" ht="15">
      <c r="A71" s="53" t="s">
        <v>314</v>
      </c>
      <c r="B71" s="53" t="s">
        <v>315</v>
      </c>
      <c r="C71" s="54" t="s">
        <v>316</v>
      </c>
      <c r="D71" s="55">
        <v>1150.5</v>
      </c>
      <c r="E71" s="56" t="s">
        <v>264</v>
      </c>
      <c r="F71" s="57" t="s">
        <v>69</v>
      </c>
      <c r="G71" s="57" t="s">
        <v>317</v>
      </c>
    </row>
    <row r="72" spans="1:7" s="11" customFormat="1" ht="15">
      <c r="A72" s="44" t="s">
        <v>314</v>
      </c>
      <c r="B72" s="44" t="s">
        <v>315</v>
      </c>
      <c r="C72" s="46" t="s">
        <v>316</v>
      </c>
      <c r="D72" s="47">
        <f>18.88*E5</f>
        <v>1132.8</v>
      </c>
      <c r="E72" s="64" t="s">
        <v>264</v>
      </c>
      <c r="F72" s="45" t="s">
        <v>69</v>
      </c>
      <c r="G72" s="45" t="s">
        <v>317</v>
      </c>
    </row>
    <row r="73" spans="1:7" s="11" customFormat="1" ht="15">
      <c r="A73" s="49" t="s">
        <v>464</v>
      </c>
      <c r="B73" s="49" t="s">
        <v>315</v>
      </c>
      <c r="C73" s="58" t="s">
        <v>68</v>
      </c>
      <c r="D73" s="59">
        <v>670.24</v>
      </c>
      <c r="E73" s="66" t="s">
        <v>250</v>
      </c>
      <c r="F73" s="65" t="s">
        <v>465</v>
      </c>
      <c r="G73" s="65" t="s">
        <v>83</v>
      </c>
    </row>
    <row r="74" spans="1:7" s="11" customFormat="1" ht="15">
      <c r="A74" s="49" t="s">
        <v>466</v>
      </c>
      <c r="B74" s="49" t="s">
        <v>315</v>
      </c>
      <c r="C74" s="58" t="s">
        <v>467</v>
      </c>
      <c r="D74" s="59">
        <v>1217.76</v>
      </c>
      <c r="E74" s="66" t="s">
        <v>250</v>
      </c>
      <c r="F74" s="65" t="s">
        <v>465</v>
      </c>
      <c r="G74" s="65" t="s">
        <v>83</v>
      </c>
    </row>
    <row r="75" spans="1:7" s="11" customFormat="1" ht="15">
      <c r="A75" s="49" t="s">
        <v>318</v>
      </c>
      <c r="B75" s="49" t="s">
        <v>319</v>
      </c>
      <c r="C75" s="58" t="s">
        <v>94</v>
      </c>
      <c r="D75" s="59">
        <v>826</v>
      </c>
      <c r="E75" s="66" t="s">
        <v>250</v>
      </c>
      <c r="F75" s="65" t="s">
        <v>69</v>
      </c>
      <c r="G75" s="65" t="s">
        <v>320</v>
      </c>
    </row>
    <row r="76" spans="1:7" s="11" customFormat="1" ht="15">
      <c r="A76" s="53" t="s">
        <v>318</v>
      </c>
      <c r="B76" s="53" t="s">
        <v>319</v>
      </c>
      <c r="C76" s="54" t="s">
        <v>94</v>
      </c>
      <c r="D76" s="55">
        <v>961.7</v>
      </c>
      <c r="E76" s="56" t="s">
        <v>321</v>
      </c>
      <c r="F76" s="57" t="s">
        <v>69</v>
      </c>
      <c r="G76" s="57" t="s">
        <v>320</v>
      </c>
    </row>
    <row r="77" spans="1:7" s="8" customFormat="1" ht="34.5">
      <c r="A77" s="70" t="s">
        <v>73</v>
      </c>
      <c r="B77" s="71" t="s">
        <v>74</v>
      </c>
      <c r="C77" s="72" t="s">
        <v>20</v>
      </c>
      <c r="D77" s="73">
        <v>1373</v>
      </c>
      <c r="E77" s="73" t="s">
        <v>511</v>
      </c>
      <c r="F77" s="71" t="s">
        <v>493</v>
      </c>
      <c r="G77" s="71" t="s">
        <v>70</v>
      </c>
    </row>
    <row r="78" spans="1:7" s="8" customFormat="1" ht="34.5">
      <c r="A78" s="70" t="s">
        <v>76</v>
      </c>
      <c r="B78" s="71" t="s">
        <v>74</v>
      </c>
      <c r="C78" s="72" t="s">
        <v>77</v>
      </c>
      <c r="D78" s="73">
        <v>1432</v>
      </c>
      <c r="E78" s="73" t="s">
        <v>511</v>
      </c>
      <c r="F78" s="71" t="s">
        <v>494</v>
      </c>
      <c r="G78" s="71" t="s">
        <v>63</v>
      </c>
    </row>
    <row r="79" spans="1:7" s="11" customFormat="1" ht="45.75">
      <c r="A79" s="70" t="s">
        <v>512</v>
      </c>
      <c r="B79" s="71" t="s">
        <v>513</v>
      </c>
      <c r="C79" s="72" t="s">
        <v>514</v>
      </c>
      <c r="D79" s="73">
        <v>1253</v>
      </c>
      <c r="E79" s="73" t="s">
        <v>515</v>
      </c>
      <c r="F79" s="71" t="s">
        <v>509</v>
      </c>
      <c r="G79" s="71" t="s">
        <v>508</v>
      </c>
    </row>
    <row r="80" spans="1:7" s="11" customFormat="1" ht="45.75">
      <c r="A80" s="70" t="s">
        <v>505</v>
      </c>
      <c r="B80" s="71" t="s">
        <v>506</v>
      </c>
      <c r="C80" s="72" t="s">
        <v>507</v>
      </c>
      <c r="D80" s="73">
        <v>1551</v>
      </c>
      <c r="E80" s="73" t="s">
        <v>510</v>
      </c>
      <c r="F80" s="71" t="s">
        <v>509</v>
      </c>
      <c r="G80" s="71" t="s">
        <v>508</v>
      </c>
    </row>
    <row r="81" spans="1:7" s="11" customFormat="1" ht="15">
      <c r="A81" s="49" t="s">
        <v>468</v>
      </c>
      <c r="B81" s="65" t="s">
        <v>469</v>
      </c>
      <c r="C81" s="58" t="s">
        <v>470</v>
      </c>
      <c r="D81" s="59">
        <v>1945.82</v>
      </c>
      <c r="E81" s="59" t="s">
        <v>250</v>
      </c>
      <c r="F81" s="65" t="s">
        <v>471</v>
      </c>
      <c r="G81" s="65" t="s">
        <v>225</v>
      </c>
    </row>
    <row r="82" spans="1:7" s="8" customFormat="1" ht="34.5">
      <c r="A82" s="71" t="s">
        <v>80</v>
      </c>
      <c r="B82" s="71" t="s">
        <v>78</v>
      </c>
      <c r="C82" s="72" t="s">
        <v>81</v>
      </c>
      <c r="D82" s="73">
        <v>5435</v>
      </c>
      <c r="E82" s="73" t="s">
        <v>516</v>
      </c>
      <c r="F82" s="71" t="s">
        <v>34</v>
      </c>
      <c r="G82" s="71" t="s">
        <v>82</v>
      </c>
    </row>
    <row r="83" spans="1:7" s="11" customFormat="1" ht="23.25">
      <c r="A83" s="44" t="s">
        <v>398</v>
      </c>
      <c r="B83" s="44" t="s">
        <v>244</v>
      </c>
      <c r="C83" s="46" t="s">
        <v>400</v>
      </c>
      <c r="D83" s="47">
        <f>46.96*E5</f>
        <v>2817.6</v>
      </c>
      <c r="E83" s="47" t="s">
        <v>264</v>
      </c>
      <c r="F83" s="45" t="s">
        <v>8</v>
      </c>
      <c r="G83" s="45" t="s">
        <v>399</v>
      </c>
    </row>
    <row r="84" spans="1:7" s="8" customFormat="1" ht="23.25">
      <c r="A84" s="40" t="s">
        <v>86</v>
      </c>
      <c r="B84" s="40" t="s">
        <v>87</v>
      </c>
      <c r="C84" s="42" t="s">
        <v>88</v>
      </c>
      <c r="D84" s="43">
        <v>8500</v>
      </c>
      <c r="E84" s="43" t="s">
        <v>381</v>
      </c>
      <c r="F84" s="41" t="s">
        <v>89</v>
      </c>
      <c r="G84" s="41" t="s">
        <v>90</v>
      </c>
    </row>
    <row r="85" spans="1:7" s="11" customFormat="1" ht="23.25">
      <c r="A85" s="44" t="s">
        <v>401</v>
      </c>
      <c r="B85" s="45" t="s">
        <v>402</v>
      </c>
      <c r="C85" s="46" t="s">
        <v>403</v>
      </c>
      <c r="D85" s="47">
        <f>25.37*E5</f>
        <v>1522.2</v>
      </c>
      <c r="E85" s="47" t="s">
        <v>264</v>
      </c>
      <c r="F85" s="45" t="s">
        <v>100</v>
      </c>
      <c r="G85" s="45" t="s">
        <v>19</v>
      </c>
    </row>
    <row r="86" spans="1:7" s="11" customFormat="1" ht="15">
      <c r="A86" s="57" t="s">
        <v>325</v>
      </c>
      <c r="B86" s="57" t="s">
        <v>190</v>
      </c>
      <c r="C86" s="54" t="s">
        <v>326</v>
      </c>
      <c r="D86" s="55">
        <v>678.5</v>
      </c>
      <c r="E86" s="55" t="s">
        <v>250</v>
      </c>
      <c r="F86" s="57" t="s">
        <v>85</v>
      </c>
      <c r="G86" s="57" t="s">
        <v>327</v>
      </c>
    </row>
    <row r="87" spans="1:7" s="8" customFormat="1" ht="23.25">
      <c r="A87" s="49" t="s">
        <v>91</v>
      </c>
      <c r="B87" s="65" t="s">
        <v>92</v>
      </c>
      <c r="C87" s="58" t="s">
        <v>28</v>
      </c>
      <c r="D87" s="59">
        <v>1611.88</v>
      </c>
      <c r="E87" s="59" t="s">
        <v>200</v>
      </c>
      <c r="F87" s="65" t="s">
        <v>69</v>
      </c>
      <c r="G87" s="65" t="s">
        <v>93</v>
      </c>
    </row>
    <row r="88" spans="1:7" s="11" customFormat="1" ht="23.25">
      <c r="A88" s="53" t="s">
        <v>342</v>
      </c>
      <c r="B88" s="57" t="s">
        <v>343</v>
      </c>
      <c r="C88" s="54" t="s">
        <v>344</v>
      </c>
      <c r="D88" s="55">
        <v>20107.2</v>
      </c>
      <c r="E88" s="56" t="s">
        <v>345</v>
      </c>
      <c r="F88" s="57" t="s">
        <v>346</v>
      </c>
      <c r="G88" s="57" t="s">
        <v>19</v>
      </c>
    </row>
    <row r="89" spans="1:7" s="11" customFormat="1" ht="23.25">
      <c r="A89" s="44" t="s">
        <v>404</v>
      </c>
      <c r="B89" s="45" t="s">
        <v>405</v>
      </c>
      <c r="C89" s="46" t="s">
        <v>99</v>
      </c>
      <c r="D89" s="68">
        <f>31.98*E5</f>
        <v>1918.8</v>
      </c>
      <c r="E89" s="47" t="s">
        <v>264</v>
      </c>
      <c r="F89" s="45" t="s">
        <v>406</v>
      </c>
      <c r="G89" s="45" t="s">
        <v>263</v>
      </c>
    </row>
    <row r="90" spans="1:7" s="19" customFormat="1" ht="22.5">
      <c r="A90" s="21" t="s">
        <v>335</v>
      </c>
      <c r="B90" s="21" t="s">
        <v>87</v>
      </c>
      <c r="C90" s="21" t="s">
        <v>336</v>
      </c>
      <c r="D90" s="21">
        <v>61997.2</v>
      </c>
      <c r="E90" s="22" t="s">
        <v>339</v>
      </c>
      <c r="F90" s="22" t="s">
        <v>337</v>
      </c>
      <c r="G90" s="22" t="s">
        <v>338</v>
      </c>
    </row>
    <row r="91" spans="1:7" s="19" customFormat="1" ht="22.5">
      <c r="A91" s="21" t="s">
        <v>340</v>
      </c>
      <c r="B91" s="21" t="s">
        <v>341</v>
      </c>
      <c r="C91" s="21" t="s">
        <v>268</v>
      </c>
      <c r="D91" s="21">
        <v>14997.8</v>
      </c>
      <c r="E91" s="22" t="s">
        <v>201</v>
      </c>
      <c r="F91" s="22" t="s">
        <v>337</v>
      </c>
      <c r="G91" s="22" t="s">
        <v>338</v>
      </c>
    </row>
    <row r="92" spans="1:7" s="19" customFormat="1" ht="16.5" customHeight="1">
      <c r="A92" s="74" t="s">
        <v>517</v>
      </c>
      <c r="B92" s="74" t="s">
        <v>518</v>
      </c>
      <c r="C92" s="74" t="s">
        <v>122</v>
      </c>
      <c r="D92" s="74">
        <v>776</v>
      </c>
      <c r="E92" s="75">
        <v>20</v>
      </c>
      <c r="F92" s="71" t="s">
        <v>431</v>
      </c>
      <c r="G92" s="71" t="s">
        <v>79</v>
      </c>
    </row>
    <row r="93" spans="1:7" s="19" customFormat="1" ht="22.5">
      <c r="A93" s="30" t="s">
        <v>407</v>
      </c>
      <c r="B93" s="45" t="s">
        <v>31</v>
      </c>
      <c r="C93" s="31" t="s">
        <v>66</v>
      </c>
      <c r="D93" s="31">
        <f>8.97*E5</f>
        <v>538.2</v>
      </c>
      <c r="E93" s="31" t="s">
        <v>321</v>
      </c>
      <c r="F93" s="81" t="s">
        <v>408</v>
      </c>
      <c r="G93" s="81" t="s">
        <v>409</v>
      </c>
    </row>
    <row r="94" spans="1:6" s="8" customFormat="1" ht="15">
      <c r="A94" s="20"/>
      <c r="F94" s="11"/>
    </row>
    <row r="95" spans="1:6" s="8" customFormat="1" ht="33.75" customHeight="1">
      <c r="A95" s="143" t="s">
        <v>992</v>
      </c>
      <c r="B95" s="143"/>
      <c r="F95" s="11"/>
    </row>
    <row r="96" spans="1:2" ht="15.75">
      <c r="A96" s="144"/>
      <c r="B96" s="144"/>
    </row>
    <row r="97" spans="1:2" ht="2.25" customHeight="1">
      <c r="A97" s="139"/>
      <c r="B97" s="139"/>
    </row>
    <row r="98" spans="1:2" ht="18.75">
      <c r="A98" s="139" t="s">
        <v>991</v>
      </c>
      <c r="B98" s="141"/>
    </row>
    <row r="99" spans="1:2" ht="18.75">
      <c r="A99" s="141" t="s">
        <v>993</v>
      </c>
      <c r="B99" s="11"/>
    </row>
  </sheetData>
  <sheetProtection/>
  <mergeCells count="9">
    <mergeCell ref="A95:B95"/>
    <mergeCell ref="A96:B96"/>
    <mergeCell ref="A4:H4"/>
    <mergeCell ref="B1:C1"/>
    <mergeCell ref="B2:C2"/>
    <mergeCell ref="B3:C3"/>
    <mergeCell ref="E1:F1"/>
    <mergeCell ref="E2:F2"/>
    <mergeCell ref="E3:F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9" sqref="D49"/>
    </sheetView>
  </sheetViews>
  <sheetFormatPr defaultColWidth="9.140625" defaultRowHeight="15"/>
  <cols>
    <col min="1" max="1" width="32.28125" style="0" customWidth="1"/>
    <col min="2" max="2" width="22.7109375" style="0" customWidth="1"/>
    <col min="3" max="3" width="18.7109375" style="0" customWidth="1"/>
    <col min="4" max="4" width="15.00390625" style="0" customWidth="1"/>
    <col min="5" max="5" width="8.8515625" style="9" customWidth="1"/>
    <col min="6" max="6" width="30.7109375" style="9" customWidth="1"/>
    <col min="7" max="7" width="24.57421875" style="0" customWidth="1"/>
    <col min="8" max="8" width="30.8515625" style="0" customWidth="1"/>
  </cols>
  <sheetData>
    <row r="1" spans="1:8" ht="18.75">
      <c r="A1" s="149" t="s">
        <v>166</v>
      </c>
      <c r="B1" s="150"/>
      <c r="C1" s="150"/>
      <c r="D1" s="150"/>
      <c r="E1" s="150"/>
      <c r="F1" s="150"/>
      <c r="G1" s="150"/>
      <c r="H1" s="150"/>
    </row>
    <row r="3" spans="1:8" ht="15">
      <c r="A3" s="5"/>
      <c r="B3" s="3"/>
      <c r="C3" s="3"/>
      <c r="D3" s="3"/>
      <c r="G3" s="3"/>
      <c r="H3" s="3"/>
    </row>
    <row r="4" spans="1:7" ht="21">
      <c r="A4" s="1" t="s">
        <v>97</v>
      </c>
      <c r="B4" s="16" t="s">
        <v>1</v>
      </c>
      <c r="C4" s="4" t="s">
        <v>2</v>
      </c>
      <c r="D4" s="17" t="s">
        <v>168</v>
      </c>
      <c r="E4" s="4" t="s">
        <v>199</v>
      </c>
      <c r="F4" s="1" t="s">
        <v>98</v>
      </c>
      <c r="G4" s="1" t="s">
        <v>4</v>
      </c>
    </row>
    <row r="5" spans="1:7" s="11" customFormat="1" ht="15">
      <c r="A5" s="32" t="s">
        <v>412</v>
      </c>
      <c r="B5" s="32" t="s">
        <v>413</v>
      </c>
      <c r="C5" s="33" t="s">
        <v>99</v>
      </c>
      <c r="D5" s="33">
        <v>2439.06</v>
      </c>
      <c r="E5" s="33" t="s">
        <v>226</v>
      </c>
      <c r="F5" s="32" t="s">
        <v>414</v>
      </c>
      <c r="G5" s="32" t="s">
        <v>107</v>
      </c>
    </row>
    <row r="6" spans="1:7" s="8" customFormat="1" ht="15">
      <c r="A6" s="76" t="s">
        <v>108</v>
      </c>
      <c r="B6" s="76" t="s">
        <v>109</v>
      </c>
      <c r="C6" s="77" t="s">
        <v>103</v>
      </c>
      <c r="D6" s="78">
        <v>1352</v>
      </c>
      <c r="E6" s="77" t="s">
        <v>511</v>
      </c>
      <c r="F6" s="76" t="s">
        <v>104</v>
      </c>
      <c r="G6" s="76" t="s">
        <v>105</v>
      </c>
    </row>
    <row r="7" spans="1:7" s="8" customFormat="1" ht="23.25">
      <c r="A7" s="76" t="s">
        <v>110</v>
      </c>
      <c r="B7" s="79" t="s">
        <v>106</v>
      </c>
      <c r="C7" s="80" t="s">
        <v>103</v>
      </c>
      <c r="D7" s="78">
        <v>1553</v>
      </c>
      <c r="E7" s="80" t="s">
        <v>511</v>
      </c>
      <c r="F7" s="76" t="s">
        <v>522</v>
      </c>
      <c r="G7" s="76" t="s">
        <v>111</v>
      </c>
    </row>
    <row r="8" spans="1:7" s="8" customFormat="1" ht="23.25">
      <c r="A8" s="79" t="s">
        <v>112</v>
      </c>
      <c r="B8" s="79" t="s">
        <v>106</v>
      </c>
      <c r="C8" s="77" t="s">
        <v>103</v>
      </c>
      <c r="D8" s="78">
        <v>1969</v>
      </c>
      <c r="E8" s="77" t="s">
        <v>511</v>
      </c>
      <c r="F8" s="76" t="s">
        <v>521</v>
      </c>
      <c r="G8" s="76" t="s">
        <v>105</v>
      </c>
    </row>
    <row r="9" spans="1:7" s="11" customFormat="1" ht="23.25">
      <c r="A9" s="79" t="s">
        <v>519</v>
      </c>
      <c r="B9" s="79" t="s">
        <v>520</v>
      </c>
      <c r="C9" s="77" t="s">
        <v>514</v>
      </c>
      <c r="D9" s="78">
        <v>1527</v>
      </c>
      <c r="E9" s="77" t="s">
        <v>511</v>
      </c>
      <c r="F9" s="76" t="s">
        <v>521</v>
      </c>
      <c r="G9" s="76" t="s">
        <v>105</v>
      </c>
    </row>
    <row r="10" spans="1:7" s="8" customFormat="1" ht="15">
      <c r="A10" s="32" t="s">
        <v>114</v>
      </c>
      <c r="B10" s="32" t="s">
        <v>102</v>
      </c>
      <c r="C10" s="33" t="s">
        <v>13</v>
      </c>
      <c r="D10" s="35">
        <v>882.64</v>
      </c>
      <c r="E10" s="33" t="s">
        <v>250</v>
      </c>
      <c r="F10" s="32" t="s">
        <v>115</v>
      </c>
      <c r="G10" s="32" t="s">
        <v>105</v>
      </c>
    </row>
    <row r="11" spans="1:7" s="11" customFormat="1" ht="15">
      <c r="A11" s="32" t="s">
        <v>415</v>
      </c>
      <c r="B11" s="32" t="s">
        <v>102</v>
      </c>
      <c r="C11" s="33" t="s">
        <v>103</v>
      </c>
      <c r="D11" s="35">
        <v>1097.4</v>
      </c>
      <c r="E11" s="33" t="s">
        <v>226</v>
      </c>
      <c r="F11" s="32" t="s">
        <v>115</v>
      </c>
      <c r="G11" s="32" t="s">
        <v>105</v>
      </c>
    </row>
    <row r="12" spans="1:7" s="8" customFormat="1" ht="23.25">
      <c r="A12" s="34" t="s">
        <v>116</v>
      </c>
      <c r="B12" s="34" t="s">
        <v>106</v>
      </c>
      <c r="C12" s="33" t="s">
        <v>117</v>
      </c>
      <c r="D12" s="35">
        <v>1268.5</v>
      </c>
      <c r="E12" s="33" t="s">
        <v>200</v>
      </c>
      <c r="F12" s="32" t="s">
        <v>113</v>
      </c>
      <c r="G12" s="32" t="s">
        <v>105</v>
      </c>
    </row>
    <row r="13" spans="1:7" s="11" customFormat="1" ht="23.25">
      <c r="A13" s="34" t="s">
        <v>416</v>
      </c>
      <c r="B13" s="34" t="s">
        <v>106</v>
      </c>
      <c r="C13" s="33" t="s">
        <v>418</v>
      </c>
      <c r="D13" s="35">
        <v>1451.4</v>
      </c>
      <c r="E13" s="33" t="s">
        <v>419</v>
      </c>
      <c r="F13" s="32" t="s">
        <v>113</v>
      </c>
      <c r="G13" s="32" t="s">
        <v>417</v>
      </c>
    </row>
    <row r="14" spans="1:7" s="11" customFormat="1" ht="23.25">
      <c r="A14" s="10" t="s">
        <v>203</v>
      </c>
      <c r="B14" s="12" t="s">
        <v>204</v>
      </c>
      <c r="C14" s="13" t="s">
        <v>103</v>
      </c>
      <c r="D14" s="13">
        <v>1097.4</v>
      </c>
      <c r="E14" s="13" t="s">
        <v>205</v>
      </c>
      <c r="F14" s="10" t="s">
        <v>113</v>
      </c>
      <c r="G14" s="10" t="s">
        <v>118</v>
      </c>
    </row>
    <row r="15" spans="1:7" s="8" customFormat="1" ht="23.25">
      <c r="A15" s="10" t="s">
        <v>119</v>
      </c>
      <c r="B15" s="12" t="s">
        <v>106</v>
      </c>
      <c r="C15" s="13" t="s">
        <v>103</v>
      </c>
      <c r="D15" s="13">
        <v>1640.2</v>
      </c>
      <c r="E15" s="13" t="s">
        <v>200</v>
      </c>
      <c r="F15" s="10" t="s">
        <v>113</v>
      </c>
      <c r="G15" s="10" t="s">
        <v>120</v>
      </c>
    </row>
    <row r="16" spans="1:7" s="11" customFormat="1" ht="23.25">
      <c r="A16" s="18" t="s">
        <v>359</v>
      </c>
      <c r="B16" s="23" t="s">
        <v>360</v>
      </c>
      <c r="C16" s="27" t="s">
        <v>60</v>
      </c>
      <c r="D16" s="27" t="s">
        <v>994</v>
      </c>
      <c r="E16" s="28" t="s">
        <v>361</v>
      </c>
      <c r="F16" s="18" t="s">
        <v>362</v>
      </c>
      <c r="G16" s="18" t="s">
        <v>107</v>
      </c>
    </row>
    <row r="17" spans="1:7" s="11" customFormat="1" ht="23.25">
      <c r="A17" s="10" t="s">
        <v>239</v>
      </c>
      <c r="B17" s="12" t="s">
        <v>130</v>
      </c>
      <c r="C17" s="14" t="s">
        <v>241</v>
      </c>
      <c r="D17" s="13">
        <v>1746.4</v>
      </c>
      <c r="E17" s="13" t="s">
        <v>200</v>
      </c>
      <c r="F17" s="10" t="s">
        <v>242</v>
      </c>
      <c r="G17" s="10" t="s">
        <v>240</v>
      </c>
    </row>
    <row r="18" spans="1:7" s="8" customFormat="1" ht="15">
      <c r="A18" s="18" t="s">
        <v>123</v>
      </c>
      <c r="B18" s="18" t="s">
        <v>124</v>
      </c>
      <c r="C18" s="27" t="s">
        <v>125</v>
      </c>
      <c r="D18" s="27" t="s">
        <v>994</v>
      </c>
      <c r="E18" s="27" t="s">
        <v>264</v>
      </c>
      <c r="F18" s="18" t="s">
        <v>85</v>
      </c>
      <c r="G18" s="18" t="s">
        <v>126</v>
      </c>
    </row>
    <row r="19" spans="1:7" s="8" customFormat="1" ht="15">
      <c r="A19" s="10" t="s">
        <v>127</v>
      </c>
      <c r="B19" s="10" t="s">
        <v>121</v>
      </c>
      <c r="C19" s="13" t="s">
        <v>122</v>
      </c>
      <c r="D19" s="13">
        <v>2265.6</v>
      </c>
      <c r="E19" s="13" t="s">
        <v>264</v>
      </c>
      <c r="F19" s="10" t="s">
        <v>128</v>
      </c>
      <c r="G19" s="10" t="s">
        <v>129</v>
      </c>
    </row>
    <row r="20" spans="1:7" s="11" customFormat="1" ht="15">
      <c r="A20" s="18" t="s">
        <v>127</v>
      </c>
      <c r="B20" s="18" t="s">
        <v>121</v>
      </c>
      <c r="C20" s="27" t="s">
        <v>122</v>
      </c>
      <c r="D20" s="27" t="s">
        <v>994</v>
      </c>
      <c r="E20" s="27" t="s">
        <v>264</v>
      </c>
      <c r="F20" s="18" t="s">
        <v>128</v>
      </c>
      <c r="G20" s="18" t="s">
        <v>129</v>
      </c>
    </row>
    <row r="21" spans="1:7" s="8" customFormat="1" ht="15">
      <c r="A21" s="6" t="s">
        <v>132</v>
      </c>
      <c r="B21" s="6" t="s">
        <v>133</v>
      </c>
      <c r="C21" s="7" t="s">
        <v>134</v>
      </c>
      <c r="D21" s="7">
        <v>12900</v>
      </c>
      <c r="E21" s="7" t="s">
        <v>523</v>
      </c>
      <c r="F21" s="6" t="s">
        <v>135</v>
      </c>
      <c r="G21" s="6" t="s">
        <v>101</v>
      </c>
    </row>
    <row r="22" spans="1:7" s="11" customFormat="1" ht="15">
      <c r="A22" s="10" t="s">
        <v>270</v>
      </c>
      <c r="B22" s="10" t="s">
        <v>271</v>
      </c>
      <c r="C22" s="13" t="s">
        <v>272</v>
      </c>
      <c r="D22" s="13">
        <v>2696.3</v>
      </c>
      <c r="E22" s="13" t="s">
        <v>264</v>
      </c>
      <c r="F22" s="10" t="s">
        <v>273</v>
      </c>
      <c r="G22" s="10" t="s">
        <v>274</v>
      </c>
    </row>
    <row r="23" spans="1:7" s="11" customFormat="1" ht="15">
      <c r="A23" s="32" t="s">
        <v>444</v>
      </c>
      <c r="B23" s="32" t="s">
        <v>133</v>
      </c>
      <c r="C23" s="33">
        <v>0.03</v>
      </c>
      <c r="D23" s="33">
        <v>33440.02</v>
      </c>
      <c r="E23" s="33" t="s">
        <v>446</v>
      </c>
      <c r="F23" s="32" t="s">
        <v>445</v>
      </c>
      <c r="G23" s="32" t="s">
        <v>107</v>
      </c>
    </row>
    <row r="24" spans="1:7" s="8" customFormat="1" ht="15">
      <c r="A24" s="10" t="s">
        <v>46</v>
      </c>
      <c r="B24" s="10" t="s">
        <v>39</v>
      </c>
      <c r="C24" s="13" t="s">
        <v>47</v>
      </c>
      <c r="D24" s="13">
        <v>3569.5</v>
      </c>
      <c r="E24" s="13" t="s">
        <v>264</v>
      </c>
      <c r="F24" s="10" t="s">
        <v>48</v>
      </c>
      <c r="G24" s="10" t="s">
        <v>49</v>
      </c>
    </row>
    <row r="25" spans="1:7" s="8" customFormat="1" ht="15">
      <c r="A25" s="76" t="s">
        <v>50</v>
      </c>
      <c r="B25" s="76" t="s">
        <v>39</v>
      </c>
      <c r="C25" s="77" t="s">
        <v>51</v>
      </c>
      <c r="D25" s="77">
        <v>3569.5</v>
      </c>
      <c r="E25" s="77" t="s">
        <v>511</v>
      </c>
      <c r="F25" s="76" t="s">
        <v>52</v>
      </c>
      <c r="G25" s="76" t="s">
        <v>136</v>
      </c>
    </row>
    <row r="26" spans="1:7" s="11" customFormat="1" ht="15">
      <c r="A26" s="32" t="s">
        <v>453</v>
      </c>
      <c r="B26" s="32" t="s">
        <v>149</v>
      </c>
      <c r="C26" s="33" t="s">
        <v>232</v>
      </c>
      <c r="D26" s="33">
        <v>2796.6</v>
      </c>
      <c r="E26" s="33" t="s">
        <v>250</v>
      </c>
      <c r="F26" s="32" t="s">
        <v>151</v>
      </c>
      <c r="G26" s="32" t="s">
        <v>454</v>
      </c>
    </row>
    <row r="27" spans="1:7" s="8" customFormat="1" ht="23.25">
      <c r="A27" s="10" t="s">
        <v>138</v>
      </c>
      <c r="B27" s="10" t="s">
        <v>139</v>
      </c>
      <c r="C27" s="13" t="s">
        <v>140</v>
      </c>
      <c r="D27" s="13">
        <v>1687.4</v>
      </c>
      <c r="E27" s="13" t="s">
        <v>264</v>
      </c>
      <c r="F27" s="10" t="s">
        <v>141</v>
      </c>
      <c r="G27" s="12" t="s">
        <v>142</v>
      </c>
    </row>
    <row r="28" spans="1:7" s="8" customFormat="1" ht="15">
      <c r="A28" s="32" t="s">
        <v>143</v>
      </c>
      <c r="B28" s="32" t="s">
        <v>144</v>
      </c>
      <c r="C28" s="33" t="s">
        <v>145</v>
      </c>
      <c r="D28" s="33">
        <v>1266.14</v>
      </c>
      <c r="E28" s="33" t="s">
        <v>200</v>
      </c>
      <c r="F28" s="32" t="s">
        <v>146</v>
      </c>
      <c r="G28" s="32" t="s">
        <v>147</v>
      </c>
    </row>
    <row r="29" spans="1:7" s="11" customFormat="1" ht="15">
      <c r="A29" s="76" t="s">
        <v>143</v>
      </c>
      <c r="B29" s="76" t="s">
        <v>144</v>
      </c>
      <c r="C29" s="77" t="s">
        <v>145</v>
      </c>
      <c r="D29" s="78">
        <v>1116</v>
      </c>
      <c r="E29" s="77" t="s">
        <v>200</v>
      </c>
      <c r="F29" s="76" t="s">
        <v>146</v>
      </c>
      <c r="G29" s="76" t="s">
        <v>147</v>
      </c>
    </row>
    <row r="30" spans="1:7" s="8" customFormat="1" ht="15">
      <c r="A30" s="10" t="s">
        <v>148</v>
      </c>
      <c r="B30" s="10" t="s">
        <v>149</v>
      </c>
      <c r="C30" s="13" t="s">
        <v>150</v>
      </c>
      <c r="D30" s="13">
        <v>2796.6</v>
      </c>
      <c r="E30" s="13" t="s">
        <v>205</v>
      </c>
      <c r="F30" s="10" t="s">
        <v>151</v>
      </c>
      <c r="G30" s="10" t="s">
        <v>152</v>
      </c>
    </row>
    <row r="31" spans="1:7" s="11" customFormat="1" ht="23.25">
      <c r="A31" s="10" t="s">
        <v>328</v>
      </c>
      <c r="B31" s="12" t="s">
        <v>133</v>
      </c>
      <c r="C31" s="13">
        <v>0.02</v>
      </c>
      <c r="D31" s="13">
        <v>49996.6</v>
      </c>
      <c r="E31" s="14" t="s">
        <v>329</v>
      </c>
      <c r="F31" s="10" t="s">
        <v>151</v>
      </c>
      <c r="G31" s="10" t="s">
        <v>107</v>
      </c>
    </row>
    <row r="32" spans="1:7" s="11" customFormat="1" ht="15">
      <c r="A32" s="32" t="s">
        <v>475</v>
      </c>
      <c r="B32" s="34" t="s">
        <v>139</v>
      </c>
      <c r="C32" s="33" t="s">
        <v>476</v>
      </c>
      <c r="D32" s="33">
        <v>1133.98</v>
      </c>
      <c r="E32" s="39" t="s">
        <v>250</v>
      </c>
      <c r="F32" s="32" t="s">
        <v>477</v>
      </c>
      <c r="G32" s="32" t="s">
        <v>478</v>
      </c>
    </row>
    <row r="33" spans="1:7" s="8" customFormat="1" ht="15">
      <c r="A33" s="76" t="s">
        <v>156</v>
      </c>
      <c r="B33" s="76" t="s">
        <v>154</v>
      </c>
      <c r="C33" s="77" t="s">
        <v>157</v>
      </c>
      <c r="D33" s="78">
        <v>1432</v>
      </c>
      <c r="E33" s="77" t="s">
        <v>511</v>
      </c>
      <c r="F33" s="76" t="s">
        <v>155</v>
      </c>
      <c r="G33" s="76" t="s">
        <v>158</v>
      </c>
    </row>
    <row r="34" spans="1:7" s="8" customFormat="1" ht="23.25">
      <c r="A34" s="32" t="s">
        <v>159</v>
      </c>
      <c r="B34" s="32" t="s">
        <v>154</v>
      </c>
      <c r="C34" s="33" t="s">
        <v>68</v>
      </c>
      <c r="D34" s="33">
        <v>1452.58</v>
      </c>
      <c r="E34" s="33" t="s">
        <v>264</v>
      </c>
      <c r="F34" s="32" t="s">
        <v>155</v>
      </c>
      <c r="G34" s="34" t="s">
        <v>160</v>
      </c>
    </row>
    <row r="35" spans="1:7" s="8" customFormat="1" ht="15">
      <c r="A35" s="18" t="s">
        <v>162</v>
      </c>
      <c r="B35" s="18" t="s">
        <v>161</v>
      </c>
      <c r="C35" s="27" t="s">
        <v>163</v>
      </c>
      <c r="D35" s="27">
        <v>1309</v>
      </c>
      <c r="E35" s="27" t="s">
        <v>250</v>
      </c>
      <c r="F35" s="18" t="s">
        <v>164</v>
      </c>
      <c r="G35" s="18" t="s">
        <v>165</v>
      </c>
    </row>
    <row r="36" spans="1:7" s="11" customFormat="1" ht="23.25">
      <c r="A36" s="10" t="s">
        <v>330</v>
      </c>
      <c r="B36" s="10" t="s">
        <v>39</v>
      </c>
      <c r="C36" s="13" t="s">
        <v>331</v>
      </c>
      <c r="D36" s="13">
        <v>7823.4</v>
      </c>
      <c r="E36" s="14" t="s">
        <v>332</v>
      </c>
      <c r="F36" s="10" t="s">
        <v>333</v>
      </c>
      <c r="G36" s="10" t="s">
        <v>334</v>
      </c>
    </row>
    <row r="37" spans="1:7" s="11" customFormat="1" ht="15">
      <c r="A37" s="32" t="s">
        <v>479</v>
      </c>
      <c r="B37" s="32" t="s">
        <v>144</v>
      </c>
      <c r="C37" s="33" t="s">
        <v>145</v>
      </c>
      <c r="D37" s="33">
        <v>1266.14</v>
      </c>
      <c r="E37" s="39" t="s">
        <v>200</v>
      </c>
      <c r="F37" s="32" t="s">
        <v>477</v>
      </c>
      <c r="G37" s="32" t="s">
        <v>480</v>
      </c>
    </row>
    <row r="38" spans="1:7" s="11" customFormat="1" ht="15">
      <c r="A38" s="32" t="s">
        <v>481</v>
      </c>
      <c r="B38" s="32" t="s">
        <v>130</v>
      </c>
      <c r="C38" s="33" t="s">
        <v>131</v>
      </c>
      <c r="D38" s="33">
        <v>2619.6</v>
      </c>
      <c r="E38" s="39" t="s">
        <v>264</v>
      </c>
      <c r="F38" s="32" t="s">
        <v>477</v>
      </c>
      <c r="G38" s="32" t="s">
        <v>482</v>
      </c>
    </row>
    <row r="39" spans="5:6" s="8" customFormat="1" ht="15">
      <c r="E39" s="11"/>
      <c r="F39" s="11"/>
    </row>
    <row r="40" spans="1:2" ht="33" customHeight="1">
      <c r="A40" s="143" t="s">
        <v>992</v>
      </c>
      <c r="B40" s="143"/>
    </row>
    <row r="41" spans="1:2" ht="4.5" customHeight="1">
      <c r="A41" s="144"/>
      <c r="B41" s="144"/>
    </row>
    <row r="42" spans="1:2" ht="18.75" hidden="1">
      <c r="A42" s="139"/>
      <c r="B42" s="139"/>
    </row>
    <row r="43" spans="1:2" ht="18.75">
      <c r="A43" s="139" t="s">
        <v>991</v>
      </c>
      <c r="B43" s="141"/>
    </row>
    <row r="44" spans="1:2" ht="18.75">
      <c r="A44" s="141" t="s">
        <v>993</v>
      </c>
      <c r="B44" s="11"/>
    </row>
  </sheetData>
  <sheetProtection/>
  <mergeCells count="3">
    <mergeCell ref="A1:H1"/>
    <mergeCell ref="A40:B40"/>
    <mergeCell ref="A41:B4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13.28125" style="0" customWidth="1"/>
    <col min="6" max="6" width="19.28125" style="0" customWidth="1"/>
    <col min="7" max="7" width="28.28125" style="0" customWidth="1"/>
    <col min="8" max="8" width="23.28125" style="0" customWidth="1"/>
  </cols>
  <sheetData>
    <row r="1" spans="1:8" ht="18.75">
      <c r="A1" s="145" t="s">
        <v>191</v>
      </c>
      <c r="B1" s="145"/>
      <c r="C1" s="145"/>
      <c r="D1" s="145"/>
      <c r="E1" s="145"/>
      <c r="F1" s="145"/>
      <c r="G1" s="145"/>
      <c r="H1" s="145"/>
    </row>
    <row r="4" spans="1:8" ht="19.5" hidden="1" thickBot="1">
      <c r="A4" s="29"/>
      <c r="B4" s="29"/>
      <c r="C4" s="29"/>
      <c r="D4" s="26" t="s">
        <v>353</v>
      </c>
      <c r="E4" s="25">
        <v>60</v>
      </c>
      <c r="F4" s="29"/>
      <c r="G4" s="29"/>
      <c r="H4" s="29"/>
    </row>
    <row r="5" spans="1:7" ht="22.5">
      <c r="A5" s="2" t="s">
        <v>0</v>
      </c>
      <c r="B5" s="16" t="s">
        <v>1</v>
      </c>
      <c r="C5" s="2" t="s">
        <v>2</v>
      </c>
      <c r="D5" s="2" t="s">
        <v>168</v>
      </c>
      <c r="E5" s="15" t="s">
        <v>199</v>
      </c>
      <c r="F5" s="2" t="s">
        <v>3</v>
      </c>
      <c r="G5" s="1" t="s">
        <v>4</v>
      </c>
    </row>
    <row r="6" spans="1:7" s="9" customFormat="1" ht="15">
      <c r="A6" s="44" t="s">
        <v>355</v>
      </c>
      <c r="B6" s="44" t="s">
        <v>356</v>
      </c>
      <c r="C6" s="46" t="s">
        <v>153</v>
      </c>
      <c r="D6" s="47">
        <f>13.69*E4</f>
        <v>821.4</v>
      </c>
      <c r="E6" s="47" t="s">
        <v>205</v>
      </c>
      <c r="F6" s="44" t="s">
        <v>357</v>
      </c>
      <c r="G6" s="44" t="s">
        <v>358</v>
      </c>
    </row>
    <row r="7" spans="1:7" ht="15">
      <c r="A7" s="44" t="s">
        <v>187</v>
      </c>
      <c r="B7" s="44" t="s">
        <v>188</v>
      </c>
      <c r="C7" s="46" t="s">
        <v>189</v>
      </c>
      <c r="D7" s="47">
        <f>14.16*E4</f>
        <v>849.6</v>
      </c>
      <c r="E7" s="47" t="s">
        <v>264</v>
      </c>
      <c r="F7" s="44" t="s">
        <v>21</v>
      </c>
      <c r="G7" s="44" t="s">
        <v>192</v>
      </c>
    </row>
    <row r="8" spans="1:7" ht="15">
      <c r="A8" s="40" t="s">
        <v>173</v>
      </c>
      <c r="B8" s="40" t="s">
        <v>169</v>
      </c>
      <c r="C8" s="42" t="s">
        <v>170</v>
      </c>
      <c r="D8" s="43">
        <v>420</v>
      </c>
      <c r="E8" s="43" t="s">
        <v>526</v>
      </c>
      <c r="F8" s="40" t="s">
        <v>171</v>
      </c>
      <c r="G8" s="40" t="s">
        <v>172</v>
      </c>
    </row>
    <row r="9" spans="1:7" ht="15">
      <c r="A9" s="40" t="s">
        <v>527</v>
      </c>
      <c r="B9" s="40" t="s">
        <v>169</v>
      </c>
      <c r="C9" s="42" t="s">
        <v>170</v>
      </c>
      <c r="D9" s="43">
        <v>550</v>
      </c>
      <c r="E9" s="43" t="s">
        <v>526</v>
      </c>
      <c r="F9" s="40" t="s">
        <v>171</v>
      </c>
      <c r="G9" s="40" t="s">
        <v>172</v>
      </c>
    </row>
    <row r="10" spans="1:7" ht="15">
      <c r="A10" s="44" t="s">
        <v>185</v>
      </c>
      <c r="B10" s="44" t="s">
        <v>184</v>
      </c>
      <c r="C10" s="46" t="s">
        <v>122</v>
      </c>
      <c r="D10" s="47">
        <f>46.14*E4</f>
        <v>2768.4</v>
      </c>
      <c r="E10" s="47" t="s">
        <v>264</v>
      </c>
      <c r="F10" s="44" t="s">
        <v>8</v>
      </c>
      <c r="G10" s="44" t="s">
        <v>186</v>
      </c>
    </row>
    <row r="11" spans="1:7" ht="15">
      <c r="A11" s="40" t="s">
        <v>525</v>
      </c>
      <c r="B11" s="40" t="s">
        <v>179</v>
      </c>
      <c r="C11" s="42" t="s">
        <v>180</v>
      </c>
      <c r="D11" s="43">
        <v>2869</v>
      </c>
      <c r="E11" s="43"/>
      <c r="F11" s="40" t="s">
        <v>21</v>
      </c>
      <c r="G11" s="40" t="s">
        <v>181</v>
      </c>
    </row>
    <row r="12" spans="1:7" s="9" customFormat="1" ht="15">
      <c r="A12" s="48" t="s">
        <v>438</v>
      </c>
      <c r="B12" s="48" t="s">
        <v>179</v>
      </c>
      <c r="C12" s="50" t="s">
        <v>439</v>
      </c>
      <c r="D12" s="51">
        <v>2267.96</v>
      </c>
      <c r="E12" s="52" t="s">
        <v>264</v>
      </c>
      <c r="F12" s="48" t="s">
        <v>357</v>
      </c>
      <c r="G12" s="48" t="s">
        <v>440</v>
      </c>
    </row>
    <row r="13" spans="1:7" ht="57">
      <c r="A13" s="53" t="s">
        <v>182</v>
      </c>
      <c r="B13" s="53" t="s">
        <v>179</v>
      </c>
      <c r="C13" s="54" t="s">
        <v>276</v>
      </c>
      <c r="D13" s="55">
        <v>3363</v>
      </c>
      <c r="E13" s="56" t="s">
        <v>275</v>
      </c>
      <c r="F13" s="53" t="s">
        <v>21</v>
      </c>
      <c r="G13" s="53" t="s">
        <v>183</v>
      </c>
    </row>
    <row r="14" spans="1:7" s="9" customFormat="1" ht="15">
      <c r="A14" s="53" t="s">
        <v>277</v>
      </c>
      <c r="B14" s="53" t="s">
        <v>179</v>
      </c>
      <c r="C14" s="54" t="s">
        <v>278</v>
      </c>
      <c r="D14" s="55">
        <v>2430.8</v>
      </c>
      <c r="E14" s="56" t="s">
        <v>200</v>
      </c>
      <c r="F14" s="53" t="s">
        <v>21</v>
      </c>
      <c r="G14" s="53" t="s">
        <v>183</v>
      </c>
    </row>
    <row r="15" spans="1:7" s="9" customFormat="1" ht="23.25">
      <c r="A15" s="53" t="s">
        <v>279</v>
      </c>
      <c r="B15" s="53" t="s">
        <v>280</v>
      </c>
      <c r="C15" s="54" t="s">
        <v>282</v>
      </c>
      <c r="D15" s="55">
        <v>18384.4</v>
      </c>
      <c r="E15" s="56" t="s">
        <v>281</v>
      </c>
      <c r="F15" s="57" t="s">
        <v>487</v>
      </c>
      <c r="G15" s="53" t="s">
        <v>183</v>
      </c>
    </row>
    <row r="16" spans="1:7" s="9" customFormat="1" ht="15">
      <c r="A16" s="44" t="s">
        <v>410</v>
      </c>
      <c r="B16" s="44" t="s">
        <v>323</v>
      </c>
      <c r="C16" s="46">
        <v>2</v>
      </c>
      <c r="D16" s="47">
        <f>14.4*E4</f>
        <v>864</v>
      </c>
      <c r="E16" s="47" t="s">
        <v>205</v>
      </c>
      <c r="F16" s="44" t="s">
        <v>21</v>
      </c>
      <c r="G16" s="44" t="s">
        <v>411</v>
      </c>
    </row>
    <row r="17" spans="1:7" s="9" customFormat="1" ht="15">
      <c r="A17" s="49" t="s">
        <v>472</v>
      </c>
      <c r="B17" s="49" t="s">
        <v>177</v>
      </c>
      <c r="C17" s="58" t="s">
        <v>473</v>
      </c>
      <c r="D17" s="59">
        <v>802.4</v>
      </c>
      <c r="E17" s="59" t="s">
        <v>205</v>
      </c>
      <c r="F17" s="49" t="s">
        <v>474</v>
      </c>
      <c r="G17" s="49" t="s">
        <v>172</v>
      </c>
    </row>
    <row r="18" spans="1:7" s="9" customFormat="1" ht="15">
      <c r="A18" s="53" t="s">
        <v>322</v>
      </c>
      <c r="B18" s="53" t="s">
        <v>323</v>
      </c>
      <c r="C18" s="54" t="s">
        <v>99</v>
      </c>
      <c r="D18" s="55">
        <v>1144.6</v>
      </c>
      <c r="E18" s="55" t="s">
        <v>205</v>
      </c>
      <c r="F18" s="53" t="s">
        <v>8</v>
      </c>
      <c r="G18" s="53" t="s">
        <v>324</v>
      </c>
    </row>
    <row r="19" spans="1:7" ht="15">
      <c r="A19" s="53" t="s">
        <v>174</v>
      </c>
      <c r="B19" s="53" t="s">
        <v>169</v>
      </c>
      <c r="C19" s="54" t="s">
        <v>175</v>
      </c>
      <c r="D19" s="55">
        <v>743.4</v>
      </c>
      <c r="E19" s="55" t="s">
        <v>205</v>
      </c>
      <c r="F19" s="53" t="s">
        <v>171</v>
      </c>
      <c r="G19" s="53" t="s">
        <v>172</v>
      </c>
    </row>
    <row r="20" spans="1:7" ht="15">
      <c r="A20" s="44" t="s">
        <v>176</v>
      </c>
      <c r="B20" s="44" t="s">
        <v>177</v>
      </c>
      <c r="C20" s="46" t="s">
        <v>178</v>
      </c>
      <c r="D20" s="47">
        <f>12.04*E4</f>
        <v>722.4</v>
      </c>
      <c r="E20" s="47" t="s">
        <v>321</v>
      </c>
      <c r="F20" s="44" t="s">
        <v>171</v>
      </c>
      <c r="G20" s="44" t="s">
        <v>172</v>
      </c>
    </row>
    <row r="21" spans="1:7" ht="15">
      <c r="A21" s="60" t="s">
        <v>483</v>
      </c>
      <c r="B21" s="60" t="s">
        <v>484</v>
      </c>
      <c r="C21" s="69" t="s">
        <v>117</v>
      </c>
      <c r="D21" s="69">
        <v>3569.5</v>
      </c>
      <c r="E21" s="69" t="s">
        <v>205</v>
      </c>
      <c r="F21" s="60" t="s">
        <v>485</v>
      </c>
      <c r="G21" s="60" t="s">
        <v>486</v>
      </c>
    </row>
    <row r="22" spans="1:7" ht="15">
      <c r="A22" s="60" t="s">
        <v>495</v>
      </c>
      <c r="B22" s="60" t="s">
        <v>84</v>
      </c>
      <c r="C22" s="69" t="s">
        <v>496</v>
      </c>
      <c r="D22" s="69">
        <v>755.2</v>
      </c>
      <c r="E22" s="69" t="s">
        <v>205</v>
      </c>
      <c r="F22" s="60" t="s">
        <v>369</v>
      </c>
      <c r="G22" s="60" t="s">
        <v>497</v>
      </c>
    </row>
    <row r="23" spans="1:8" ht="15">
      <c r="A23" s="61"/>
      <c r="B23" s="61"/>
      <c r="C23" s="61"/>
      <c r="D23" s="61"/>
      <c r="E23" s="61"/>
      <c r="F23" s="61"/>
      <c r="G23" s="61"/>
      <c r="H23" s="61"/>
    </row>
    <row r="24" spans="1:8" ht="30.75" customHeight="1">
      <c r="A24" s="143" t="s">
        <v>992</v>
      </c>
      <c r="B24" s="143"/>
      <c r="C24" s="61"/>
      <c r="D24" s="61"/>
      <c r="E24" s="61"/>
      <c r="F24" s="61"/>
      <c r="G24" s="61"/>
      <c r="H24" s="61"/>
    </row>
    <row r="25" spans="1:8" ht="6.75" customHeight="1">
      <c r="A25" s="144"/>
      <c r="B25" s="144"/>
      <c r="C25" s="61"/>
      <c r="D25" s="61"/>
      <c r="E25" s="61"/>
      <c r="F25" s="61"/>
      <c r="G25" s="61"/>
      <c r="H25" s="61"/>
    </row>
    <row r="26" spans="1:2" ht="18.75" hidden="1">
      <c r="A26" s="139"/>
      <c r="B26" s="139"/>
    </row>
    <row r="27" spans="1:2" ht="18.75">
      <c r="A27" s="139" t="s">
        <v>991</v>
      </c>
      <c r="B27" s="141"/>
    </row>
    <row r="28" spans="1:2" ht="18.75">
      <c r="A28" s="141" t="s">
        <v>993</v>
      </c>
      <c r="B28" s="11"/>
    </row>
  </sheetData>
  <sheetProtection/>
  <mergeCells count="3">
    <mergeCell ref="A1:H1"/>
    <mergeCell ref="A24:B24"/>
    <mergeCell ref="A25:B2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2"/>
  <sheetViews>
    <sheetView zoomScalePageLayoutView="0" workbookViewId="0" topLeftCell="A1">
      <selection activeCell="D277" sqref="D277"/>
    </sheetView>
  </sheetViews>
  <sheetFormatPr defaultColWidth="9.140625" defaultRowHeight="15"/>
  <cols>
    <col min="1" max="1" width="25.00390625" style="11" customWidth="1"/>
    <col min="2" max="2" width="32.57421875" style="11" customWidth="1"/>
    <col min="3" max="3" width="18.140625" style="11" customWidth="1"/>
    <col min="4" max="6" width="9.140625" style="11" customWidth="1"/>
    <col min="7" max="7" width="20.28125" style="11" customWidth="1"/>
    <col min="8" max="8" width="19.57421875" style="11" customWidth="1"/>
    <col min="9" max="16384" width="9.140625" style="11" customWidth="1"/>
  </cols>
  <sheetData>
    <row r="2" spans="2:6" ht="20.25">
      <c r="B2" s="153" t="s">
        <v>983</v>
      </c>
      <c r="C2" s="153"/>
      <c r="F2" s="95"/>
    </row>
    <row r="3" spans="2:6" ht="15">
      <c r="B3" s="148" t="s">
        <v>988</v>
      </c>
      <c r="C3" s="148"/>
      <c r="F3" s="95" t="s">
        <v>530</v>
      </c>
    </row>
    <row r="4" spans="2:6" ht="28.5" customHeight="1">
      <c r="B4" s="154" t="s">
        <v>984</v>
      </c>
      <c r="C4" s="154"/>
      <c r="F4" s="95" t="s">
        <v>531</v>
      </c>
    </row>
    <row r="5" spans="2:6" ht="15">
      <c r="B5" s="148" t="s">
        <v>985</v>
      </c>
      <c r="C5" s="148"/>
      <c r="F5" s="137" t="s">
        <v>989</v>
      </c>
    </row>
    <row r="6" spans="2:3" ht="15">
      <c r="B6" s="148" t="s">
        <v>987</v>
      </c>
      <c r="C6" s="148"/>
    </row>
    <row r="7" spans="2:3" ht="15">
      <c r="B7" s="148" t="s">
        <v>986</v>
      </c>
      <c r="C7" s="148"/>
    </row>
    <row r="8" spans="2:3" ht="15">
      <c r="B8" s="148"/>
      <c r="C8" s="148"/>
    </row>
    <row r="9" spans="2:3" ht="15">
      <c r="B9" s="148"/>
      <c r="C9" s="148"/>
    </row>
    <row r="10" spans="1:8" ht="18.75">
      <c r="A10" s="152" t="s">
        <v>529</v>
      </c>
      <c r="B10" s="152"/>
      <c r="C10" s="152"/>
      <c r="D10" s="152"/>
      <c r="E10" s="152"/>
      <c r="F10" s="152"/>
      <c r="G10" s="152"/>
      <c r="H10" s="152"/>
    </row>
    <row r="11" spans="4:5" ht="15" hidden="1">
      <c r="D11" s="96" t="s">
        <v>353</v>
      </c>
      <c r="E11" s="97">
        <v>60</v>
      </c>
    </row>
    <row r="12" spans="1:8" ht="22.5">
      <c r="A12" s="2" t="s">
        <v>0</v>
      </c>
      <c r="B12" s="16" t="s">
        <v>1</v>
      </c>
      <c r="C12" s="2" t="s">
        <v>543</v>
      </c>
      <c r="D12" s="2" t="s">
        <v>2</v>
      </c>
      <c r="E12" s="2" t="s">
        <v>532</v>
      </c>
      <c r="F12" s="2" t="s">
        <v>199</v>
      </c>
      <c r="G12" s="2" t="s">
        <v>533</v>
      </c>
      <c r="H12" s="1" t="s">
        <v>541</v>
      </c>
    </row>
    <row r="13" spans="1:8" ht="22.5">
      <c r="A13" s="89" t="s">
        <v>5</v>
      </c>
      <c r="B13" s="93" t="s">
        <v>6</v>
      </c>
      <c r="C13" s="89" t="s">
        <v>990</v>
      </c>
      <c r="D13" s="90" t="s">
        <v>7</v>
      </c>
      <c r="E13" s="91">
        <v>591</v>
      </c>
      <c r="F13" s="92" t="s">
        <v>498</v>
      </c>
      <c r="G13" s="93" t="s">
        <v>8</v>
      </c>
      <c r="H13" s="93" t="s">
        <v>9</v>
      </c>
    </row>
    <row r="14" spans="1:8" ht="22.5">
      <c r="A14" s="89" t="s">
        <v>499</v>
      </c>
      <c r="B14" s="93" t="s">
        <v>500</v>
      </c>
      <c r="C14" s="89" t="s">
        <v>990</v>
      </c>
      <c r="D14" s="90" t="s">
        <v>287</v>
      </c>
      <c r="E14" s="91">
        <v>7040</v>
      </c>
      <c r="F14" s="92" t="s">
        <v>264</v>
      </c>
      <c r="G14" s="93" t="s">
        <v>501</v>
      </c>
      <c r="H14" s="93" t="s">
        <v>38</v>
      </c>
    </row>
    <row r="15" spans="1:8" ht="15">
      <c r="A15" s="89" t="s">
        <v>348</v>
      </c>
      <c r="B15" s="93" t="s">
        <v>347</v>
      </c>
      <c r="C15" s="89" t="s">
        <v>990</v>
      </c>
      <c r="D15" s="90">
        <v>0.2</v>
      </c>
      <c r="E15" s="91">
        <v>548.7</v>
      </c>
      <c r="F15" s="92" t="s">
        <v>264</v>
      </c>
      <c r="G15" s="93" t="s">
        <v>349</v>
      </c>
      <c r="H15" s="93"/>
    </row>
    <row r="16" spans="1:8" ht="22.5">
      <c r="A16" s="89" t="s">
        <v>350</v>
      </c>
      <c r="B16" s="93" t="s">
        <v>351</v>
      </c>
      <c r="C16" s="89" t="s">
        <v>990</v>
      </c>
      <c r="D16" s="90" t="s">
        <v>352</v>
      </c>
      <c r="E16" s="91">
        <f>23.48*E11</f>
        <v>1408.8</v>
      </c>
      <c r="F16" s="92" t="s">
        <v>264</v>
      </c>
      <c r="G16" s="93" t="s">
        <v>354</v>
      </c>
      <c r="H16" s="93" t="s">
        <v>83</v>
      </c>
    </row>
    <row r="17" spans="1:8" ht="33.75">
      <c r="A17" s="89" t="s">
        <v>502</v>
      </c>
      <c r="B17" s="93" t="s">
        <v>504</v>
      </c>
      <c r="C17" s="89" t="s">
        <v>990</v>
      </c>
      <c r="D17" s="90" t="s">
        <v>20</v>
      </c>
      <c r="E17" s="91">
        <v>2625</v>
      </c>
      <c r="F17" s="92" t="s">
        <v>264</v>
      </c>
      <c r="G17" s="93" t="s">
        <v>362</v>
      </c>
      <c r="H17" s="93" t="s">
        <v>503</v>
      </c>
    </row>
    <row r="18" spans="1:8" ht="15">
      <c r="A18" s="89" t="s">
        <v>14</v>
      </c>
      <c r="B18" s="89" t="s">
        <v>15</v>
      </c>
      <c r="C18" s="89" t="s">
        <v>990</v>
      </c>
      <c r="D18" s="90" t="s">
        <v>16</v>
      </c>
      <c r="E18" s="91">
        <f>26.08*E11</f>
        <v>1564.8</v>
      </c>
      <c r="F18" s="92" t="s">
        <v>264</v>
      </c>
      <c r="G18" s="93" t="s">
        <v>17</v>
      </c>
      <c r="H18" s="93" t="s">
        <v>18</v>
      </c>
    </row>
    <row r="19" spans="1:8" ht="15">
      <c r="A19" s="89" t="s">
        <v>193</v>
      </c>
      <c r="B19" s="89" t="s">
        <v>194</v>
      </c>
      <c r="C19" s="89" t="s">
        <v>990</v>
      </c>
      <c r="D19" s="90" t="s">
        <v>62</v>
      </c>
      <c r="E19" s="91">
        <v>1191.8</v>
      </c>
      <c r="F19" s="92" t="s">
        <v>200</v>
      </c>
      <c r="G19" s="93" t="s">
        <v>195</v>
      </c>
      <c r="H19" s="93" t="s">
        <v>196</v>
      </c>
    </row>
    <row r="20" spans="1:8" ht="22.5">
      <c r="A20" s="89" t="s">
        <v>197</v>
      </c>
      <c r="B20" s="89" t="s">
        <v>198</v>
      </c>
      <c r="C20" s="89" t="s">
        <v>990</v>
      </c>
      <c r="D20" s="90" t="s">
        <v>202</v>
      </c>
      <c r="E20" s="91">
        <v>7540.2</v>
      </c>
      <c r="F20" s="98" t="s">
        <v>201</v>
      </c>
      <c r="G20" s="93" t="s">
        <v>195</v>
      </c>
      <c r="H20" s="93" t="s">
        <v>196</v>
      </c>
    </row>
    <row r="21" spans="1:8" ht="15">
      <c r="A21" s="93" t="s">
        <v>206</v>
      </c>
      <c r="B21" s="93" t="s">
        <v>207</v>
      </c>
      <c r="C21" s="89" t="s">
        <v>990</v>
      </c>
      <c r="D21" s="99" t="s">
        <v>208</v>
      </c>
      <c r="E21" s="91"/>
      <c r="F21" s="92" t="s">
        <v>220</v>
      </c>
      <c r="G21" s="93" t="s">
        <v>209</v>
      </c>
      <c r="H21" s="93" t="s">
        <v>210</v>
      </c>
    </row>
    <row r="22" spans="1:8" ht="22.5">
      <c r="A22" s="93" t="s">
        <v>211</v>
      </c>
      <c r="B22" s="93" t="s">
        <v>212</v>
      </c>
      <c r="C22" s="89" t="s">
        <v>990</v>
      </c>
      <c r="D22" s="99" t="s">
        <v>213</v>
      </c>
      <c r="E22" s="91">
        <v>5994.4</v>
      </c>
      <c r="F22" s="98" t="s">
        <v>201</v>
      </c>
      <c r="G22" s="93" t="s">
        <v>209</v>
      </c>
      <c r="H22" s="93" t="s">
        <v>210</v>
      </c>
    </row>
    <row r="23" spans="1:8" ht="22.5">
      <c r="A23" s="93" t="s">
        <v>216</v>
      </c>
      <c r="B23" s="93" t="s">
        <v>219</v>
      </c>
      <c r="C23" s="89" t="s">
        <v>990</v>
      </c>
      <c r="D23" s="99" t="s">
        <v>214</v>
      </c>
      <c r="E23" s="91">
        <v>8991.6</v>
      </c>
      <c r="F23" s="98" t="s">
        <v>201</v>
      </c>
      <c r="G23" s="93" t="s">
        <v>209</v>
      </c>
      <c r="H23" s="93" t="s">
        <v>210</v>
      </c>
    </row>
    <row r="24" spans="1:8" ht="22.5">
      <c r="A24" s="93" t="s">
        <v>217</v>
      </c>
      <c r="B24" s="93" t="s">
        <v>218</v>
      </c>
      <c r="C24" s="89" t="s">
        <v>990</v>
      </c>
      <c r="D24" s="99" t="s">
        <v>215</v>
      </c>
      <c r="E24" s="91">
        <v>13357.6</v>
      </c>
      <c r="F24" s="98" t="s">
        <v>201</v>
      </c>
      <c r="G24" s="93" t="s">
        <v>209</v>
      </c>
      <c r="H24" s="93" t="s">
        <v>210</v>
      </c>
    </row>
    <row r="25" spans="1:8" ht="15">
      <c r="A25" s="93" t="s">
        <v>363</v>
      </c>
      <c r="B25" s="93" t="s">
        <v>222</v>
      </c>
      <c r="C25" s="89" t="s">
        <v>990</v>
      </c>
      <c r="D25" s="99" t="s">
        <v>364</v>
      </c>
      <c r="E25" s="91">
        <f>126.61*E11</f>
        <v>7596.6</v>
      </c>
      <c r="F25" s="98" t="s">
        <v>264</v>
      </c>
      <c r="G25" s="93" t="s">
        <v>224</v>
      </c>
      <c r="H25" s="93" t="s">
        <v>225</v>
      </c>
    </row>
    <row r="26" spans="1:8" ht="15">
      <c r="A26" s="93" t="s">
        <v>221</v>
      </c>
      <c r="B26" s="93" t="s">
        <v>222</v>
      </c>
      <c r="C26" s="89" t="s">
        <v>990</v>
      </c>
      <c r="D26" s="99" t="s">
        <v>223</v>
      </c>
      <c r="E26" s="91">
        <v>6277.6</v>
      </c>
      <c r="F26" s="98" t="s">
        <v>200</v>
      </c>
      <c r="G26" s="93" t="s">
        <v>224</v>
      </c>
      <c r="H26" s="93" t="s">
        <v>225</v>
      </c>
    </row>
    <row r="27" spans="1:8" ht="15">
      <c r="A27" s="93" t="s">
        <v>366</v>
      </c>
      <c r="B27" s="93" t="s">
        <v>367</v>
      </c>
      <c r="C27" s="89" t="s">
        <v>990</v>
      </c>
      <c r="D27" s="99" t="s">
        <v>368</v>
      </c>
      <c r="E27" s="91">
        <f>12.15*E11</f>
        <v>729</v>
      </c>
      <c r="F27" s="98" t="s">
        <v>250</v>
      </c>
      <c r="G27" s="93" t="s">
        <v>369</v>
      </c>
      <c r="H27" s="93" t="s">
        <v>370</v>
      </c>
    </row>
    <row r="28" spans="1:8" ht="22.5">
      <c r="A28" s="89" t="s">
        <v>22</v>
      </c>
      <c r="B28" s="93" t="s">
        <v>6</v>
      </c>
      <c r="C28" s="89" t="s">
        <v>990</v>
      </c>
      <c r="D28" s="90" t="s">
        <v>7</v>
      </c>
      <c r="E28" s="91">
        <v>625.4</v>
      </c>
      <c r="F28" s="92" t="s">
        <v>226</v>
      </c>
      <c r="G28" s="93" t="s">
        <v>8</v>
      </c>
      <c r="H28" s="93" t="s">
        <v>23</v>
      </c>
    </row>
    <row r="29" spans="1:8" ht="15">
      <c r="A29" s="89" t="s">
        <v>227</v>
      </c>
      <c r="B29" s="93" t="s">
        <v>228</v>
      </c>
      <c r="C29" s="89" t="s">
        <v>990</v>
      </c>
      <c r="D29" s="90" t="s">
        <v>229</v>
      </c>
      <c r="E29" s="91">
        <v>507.4</v>
      </c>
      <c r="F29" s="92" t="s">
        <v>226</v>
      </c>
      <c r="G29" s="93" t="s">
        <v>8</v>
      </c>
      <c r="H29" s="93" t="s">
        <v>230</v>
      </c>
    </row>
    <row r="30" spans="1:8" ht="22.5">
      <c r="A30" s="89" t="s">
        <v>420</v>
      </c>
      <c r="B30" s="93" t="s">
        <v>421</v>
      </c>
      <c r="C30" s="89" t="s">
        <v>990</v>
      </c>
      <c r="D30" s="90" t="s">
        <v>422</v>
      </c>
      <c r="E30" s="91">
        <v>2916.96</v>
      </c>
      <c r="F30" s="92" t="s">
        <v>205</v>
      </c>
      <c r="G30" s="93" t="s">
        <v>423</v>
      </c>
      <c r="H30" s="93" t="s">
        <v>424</v>
      </c>
    </row>
    <row r="31" spans="1:8" ht="22.5">
      <c r="A31" s="89" t="s">
        <v>235</v>
      </c>
      <c r="B31" s="93" t="s">
        <v>231</v>
      </c>
      <c r="C31" s="89" t="s">
        <v>990</v>
      </c>
      <c r="D31" s="90" t="s">
        <v>232</v>
      </c>
      <c r="E31" s="91">
        <v>1770</v>
      </c>
      <c r="F31" s="92" t="s">
        <v>200</v>
      </c>
      <c r="G31" s="93" t="s">
        <v>233</v>
      </c>
      <c r="H31" s="93" t="s">
        <v>234</v>
      </c>
    </row>
    <row r="32" spans="1:8" ht="22.5">
      <c r="A32" s="89" t="s">
        <v>236</v>
      </c>
      <c r="B32" s="93" t="s">
        <v>237</v>
      </c>
      <c r="C32" s="89" t="s">
        <v>990</v>
      </c>
      <c r="D32" s="90" t="s">
        <v>238</v>
      </c>
      <c r="E32" s="91">
        <v>7965</v>
      </c>
      <c r="F32" s="98" t="s">
        <v>201</v>
      </c>
      <c r="G32" s="93" t="s">
        <v>233</v>
      </c>
      <c r="H32" s="93" t="s">
        <v>234</v>
      </c>
    </row>
    <row r="33" spans="1:8" ht="15">
      <c r="A33" s="89" t="s">
        <v>425</v>
      </c>
      <c r="B33" s="93" t="s">
        <v>10</v>
      </c>
      <c r="C33" s="89" t="s">
        <v>990</v>
      </c>
      <c r="D33" s="90" t="s">
        <v>11</v>
      </c>
      <c r="E33" s="91">
        <v>16266.3</v>
      </c>
      <c r="F33" s="98" t="s">
        <v>381</v>
      </c>
      <c r="G33" s="93" t="s">
        <v>426</v>
      </c>
      <c r="H33" s="93" t="s">
        <v>427</v>
      </c>
    </row>
    <row r="34" spans="1:8" ht="33">
      <c r="A34" s="89" t="s">
        <v>243</v>
      </c>
      <c r="B34" s="89" t="s">
        <v>244</v>
      </c>
      <c r="C34" s="89" t="s">
        <v>990</v>
      </c>
      <c r="D34" s="90" t="s">
        <v>245</v>
      </c>
      <c r="E34" s="91">
        <v>2926.4</v>
      </c>
      <c r="F34" s="92" t="s">
        <v>200</v>
      </c>
      <c r="G34" s="93" t="s">
        <v>951</v>
      </c>
      <c r="H34" s="93" t="s">
        <v>246</v>
      </c>
    </row>
    <row r="35" spans="1:8" ht="44.25">
      <c r="A35" s="89" t="s">
        <v>248</v>
      </c>
      <c r="B35" s="93" t="s">
        <v>247</v>
      </c>
      <c r="C35" s="89" t="s">
        <v>990</v>
      </c>
      <c r="D35" s="90" t="s">
        <v>214</v>
      </c>
      <c r="E35" s="91">
        <v>12932.8</v>
      </c>
      <c r="F35" s="98" t="s">
        <v>201</v>
      </c>
      <c r="G35" s="93" t="s">
        <v>952</v>
      </c>
      <c r="H35" s="93" t="s">
        <v>70</v>
      </c>
    </row>
    <row r="36" spans="1:8" ht="22.5">
      <c r="A36" s="89" t="s">
        <v>371</v>
      </c>
      <c r="B36" s="93" t="s">
        <v>372</v>
      </c>
      <c r="C36" s="89" t="s">
        <v>990</v>
      </c>
      <c r="D36" s="90" t="s">
        <v>255</v>
      </c>
      <c r="E36" s="91">
        <f>124.49*E11</f>
        <v>7469.4</v>
      </c>
      <c r="F36" s="98" t="s">
        <v>374</v>
      </c>
      <c r="G36" s="93" t="s">
        <v>373</v>
      </c>
      <c r="H36" s="93" t="s">
        <v>70</v>
      </c>
    </row>
    <row r="37" spans="1:8" ht="22.5">
      <c r="A37" s="89" t="s">
        <v>24</v>
      </c>
      <c r="B37" s="93" t="s">
        <v>25</v>
      </c>
      <c r="C37" s="89" t="s">
        <v>990</v>
      </c>
      <c r="D37" s="90" t="s">
        <v>7</v>
      </c>
      <c r="E37" s="91">
        <v>896.8</v>
      </c>
      <c r="F37" s="92" t="s">
        <v>226</v>
      </c>
      <c r="G37" s="93" t="s">
        <v>26</v>
      </c>
      <c r="H37" s="93" t="s">
        <v>27</v>
      </c>
    </row>
    <row r="38" spans="1:8" ht="15">
      <c r="A38" s="89" t="s">
        <v>428</v>
      </c>
      <c r="B38" s="93" t="s">
        <v>429</v>
      </c>
      <c r="C38" s="89" t="s">
        <v>990</v>
      </c>
      <c r="D38" s="90" t="s">
        <v>430</v>
      </c>
      <c r="E38" s="91">
        <v>649</v>
      </c>
      <c r="F38" s="92" t="s">
        <v>250</v>
      </c>
      <c r="G38" s="93" t="s">
        <v>431</v>
      </c>
      <c r="H38" s="93" t="s">
        <v>432</v>
      </c>
    </row>
    <row r="39" spans="1:8" ht="15">
      <c r="A39" s="89" t="s">
        <v>249</v>
      </c>
      <c r="B39" s="93" t="s">
        <v>59</v>
      </c>
      <c r="C39" s="89" t="s">
        <v>990</v>
      </c>
      <c r="D39" s="90" t="s">
        <v>60</v>
      </c>
      <c r="E39" s="91">
        <v>1888</v>
      </c>
      <c r="F39" s="92" t="s">
        <v>250</v>
      </c>
      <c r="G39" s="93" t="s">
        <v>251</v>
      </c>
      <c r="H39" s="93" t="s">
        <v>252</v>
      </c>
    </row>
    <row r="40" spans="1:8" ht="22.5">
      <c r="A40" s="89" t="s">
        <v>253</v>
      </c>
      <c r="B40" s="93" t="s">
        <v>254</v>
      </c>
      <c r="C40" s="89" t="s">
        <v>990</v>
      </c>
      <c r="D40" s="90" t="s">
        <v>255</v>
      </c>
      <c r="E40" s="91">
        <v>28674</v>
      </c>
      <c r="F40" s="98" t="s">
        <v>256</v>
      </c>
      <c r="G40" s="93" t="s">
        <v>257</v>
      </c>
      <c r="H40" s="93" t="s">
        <v>258</v>
      </c>
    </row>
    <row r="41" spans="1:8" ht="22.5">
      <c r="A41" s="89" t="s">
        <v>259</v>
      </c>
      <c r="B41" s="93" t="s">
        <v>260</v>
      </c>
      <c r="C41" s="89" t="s">
        <v>990</v>
      </c>
      <c r="D41" s="90" t="s">
        <v>62</v>
      </c>
      <c r="E41" s="91">
        <v>6655.2</v>
      </c>
      <c r="F41" s="98" t="s">
        <v>261</v>
      </c>
      <c r="G41" s="93" t="s">
        <v>262</v>
      </c>
      <c r="H41" s="93" t="s">
        <v>263</v>
      </c>
    </row>
    <row r="42" spans="1:8" ht="15">
      <c r="A42" s="89" t="s">
        <v>375</v>
      </c>
      <c r="B42" s="93" t="s">
        <v>376</v>
      </c>
      <c r="C42" s="89" t="s">
        <v>990</v>
      </c>
      <c r="D42" s="90" t="s">
        <v>377</v>
      </c>
      <c r="E42" s="91">
        <f>44.13*E11</f>
        <v>2647.8</v>
      </c>
      <c r="F42" s="92" t="s">
        <v>250</v>
      </c>
      <c r="G42" s="93" t="s">
        <v>369</v>
      </c>
      <c r="H42" s="93" t="s">
        <v>370</v>
      </c>
    </row>
    <row r="43" spans="1:8" ht="15">
      <c r="A43" s="89" t="s">
        <v>30</v>
      </c>
      <c r="B43" s="93" t="s">
        <v>31</v>
      </c>
      <c r="C43" s="89" t="s">
        <v>990</v>
      </c>
      <c r="D43" s="90" t="s">
        <v>20</v>
      </c>
      <c r="E43" s="91">
        <v>731.6</v>
      </c>
      <c r="F43" s="92" t="s">
        <v>205</v>
      </c>
      <c r="G43" s="93" t="s">
        <v>32</v>
      </c>
      <c r="H43" s="93" t="s">
        <v>33</v>
      </c>
    </row>
    <row r="44" spans="1:8" ht="22.5">
      <c r="A44" s="89" t="s">
        <v>265</v>
      </c>
      <c r="B44" s="93" t="s">
        <v>267</v>
      </c>
      <c r="C44" s="89" t="s">
        <v>990</v>
      </c>
      <c r="D44" s="90" t="s">
        <v>268</v>
      </c>
      <c r="E44" s="91">
        <v>4731.8</v>
      </c>
      <c r="F44" s="98" t="s">
        <v>201</v>
      </c>
      <c r="G44" s="93" t="s">
        <v>32</v>
      </c>
      <c r="H44" s="93" t="s">
        <v>33</v>
      </c>
    </row>
    <row r="45" spans="1:8" ht="22.5">
      <c r="A45" s="89" t="s">
        <v>266</v>
      </c>
      <c r="B45" s="93" t="s">
        <v>269</v>
      </c>
      <c r="C45" s="89" t="s">
        <v>990</v>
      </c>
      <c r="D45" s="90" t="s">
        <v>268</v>
      </c>
      <c r="E45" s="91">
        <v>3929.4</v>
      </c>
      <c r="F45" s="98" t="s">
        <v>201</v>
      </c>
      <c r="G45" s="93" t="s">
        <v>32</v>
      </c>
      <c r="H45" s="93" t="s">
        <v>33</v>
      </c>
    </row>
    <row r="46" spans="1:8" ht="22.5">
      <c r="A46" s="89" t="s">
        <v>433</v>
      </c>
      <c r="B46" s="93" t="s">
        <v>434</v>
      </c>
      <c r="C46" s="89" t="s">
        <v>990</v>
      </c>
      <c r="D46" s="90" t="s">
        <v>435</v>
      </c>
      <c r="E46" s="91">
        <v>11088.46</v>
      </c>
      <c r="F46" s="98" t="s">
        <v>437</v>
      </c>
      <c r="G46" s="93" t="s">
        <v>209</v>
      </c>
      <c r="H46" s="93" t="s">
        <v>436</v>
      </c>
    </row>
    <row r="47" spans="1:8" ht="15">
      <c r="A47" s="89" t="s">
        <v>441</v>
      </c>
      <c r="B47" s="93" t="s">
        <v>87</v>
      </c>
      <c r="C47" s="89" t="s">
        <v>990</v>
      </c>
      <c r="D47" s="90" t="s">
        <v>443</v>
      </c>
      <c r="E47" s="91">
        <v>31029.28</v>
      </c>
      <c r="F47" s="92" t="s">
        <v>442</v>
      </c>
      <c r="G47" s="93" t="s">
        <v>369</v>
      </c>
      <c r="H47" s="93" t="s">
        <v>90</v>
      </c>
    </row>
    <row r="48" spans="1:8" ht="33.75">
      <c r="A48" s="89" t="s">
        <v>35</v>
      </c>
      <c r="B48" s="93" t="s">
        <v>36</v>
      </c>
      <c r="C48" s="89" t="s">
        <v>990</v>
      </c>
      <c r="D48" s="99" t="s">
        <v>37</v>
      </c>
      <c r="E48" s="91">
        <f>104.19*E11</f>
        <v>6251.4</v>
      </c>
      <c r="F48" s="92" t="s">
        <v>264</v>
      </c>
      <c r="G48" s="93" t="s">
        <v>32</v>
      </c>
      <c r="H48" s="93" t="s">
        <v>38</v>
      </c>
    </row>
    <row r="49" spans="1:8" ht="15">
      <c r="A49" s="89" t="s">
        <v>378</v>
      </c>
      <c r="B49" s="93"/>
      <c r="C49" s="89" t="s">
        <v>990</v>
      </c>
      <c r="D49" s="99" t="s">
        <v>264</v>
      </c>
      <c r="E49" s="91">
        <f>7.08*E11</f>
        <v>424.8</v>
      </c>
      <c r="F49" s="92" t="s">
        <v>264</v>
      </c>
      <c r="G49" s="93"/>
      <c r="H49" s="93"/>
    </row>
    <row r="50" spans="1:8" ht="45">
      <c r="A50" s="89" t="s">
        <v>40</v>
      </c>
      <c r="B50" s="89" t="s">
        <v>12</v>
      </c>
      <c r="C50" s="89" t="s">
        <v>990</v>
      </c>
      <c r="D50" s="90" t="s">
        <v>13</v>
      </c>
      <c r="E50" s="91">
        <v>1333.4</v>
      </c>
      <c r="F50" s="92" t="s">
        <v>250</v>
      </c>
      <c r="G50" s="93" t="s">
        <v>8</v>
      </c>
      <c r="H50" s="93" t="s">
        <v>41</v>
      </c>
    </row>
    <row r="51" spans="1:8" ht="15">
      <c r="A51" s="89" t="s">
        <v>283</v>
      </c>
      <c r="B51" s="89" t="s">
        <v>284</v>
      </c>
      <c r="C51" s="89" t="s">
        <v>990</v>
      </c>
      <c r="D51" s="90" t="s">
        <v>77</v>
      </c>
      <c r="E51" s="91">
        <v>1534</v>
      </c>
      <c r="F51" s="92" t="s">
        <v>200</v>
      </c>
      <c r="G51" s="93" t="s">
        <v>953</v>
      </c>
      <c r="H51" s="93" t="s">
        <v>19</v>
      </c>
    </row>
    <row r="52" spans="1:8" ht="33.75">
      <c r="A52" s="89" t="s">
        <v>285</v>
      </c>
      <c r="B52" s="93" t="s">
        <v>286</v>
      </c>
      <c r="C52" s="89" t="s">
        <v>990</v>
      </c>
      <c r="D52" s="90" t="s">
        <v>287</v>
      </c>
      <c r="E52" s="91">
        <v>2478</v>
      </c>
      <c r="F52" s="92" t="s">
        <v>200</v>
      </c>
      <c r="G52" s="93" t="s">
        <v>954</v>
      </c>
      <c r="H52" s="93" t="s">
        <v>19</v>
      </c>
    </row>
    <row r="53" spans="1:8" ht="22.5">
      <c r="A53" s="89" t="s">
        <v>288</v>
      </c>
      <c r="B53" s="89" t="s">
        <v>284</v>
      </c>
      <c r="C53" s="89" t="s">
        <v>990</v>
      </c>
      <c r="D53" s="90" t="s">
        <v>290</v>
      </c>
      <c r="E53" s="91">
        <v>1398.3</v>
      </c>
      <c r="F53" s="92" t="s">
        <v>200</v>
      </c>
      <c r="G53" s="93" t="s">
        <v>954</v>
      </c>
      <c r="H53" s="93" t="s">
        <v>289</v>
      </c>
    </row>
    <row r="54" spans="1:8" ht="22.5">
      <c r="A54" s="89" t="s">
        <v>379</v>
      </c>
      <c r="B54" s="89" t="s">
        <v>380</v>
      </c>
      <c r="C54" s="89" t="s">
        <v>990</v>
      </c>
      <c r="D54" s="90" t="s">
        <v>449</v>
      </c>
      <c r="E54" s="91">
        <f>255.59*E11</f>
        <v>15335.4</v>
      </c>
      <c r="F54" s="92" t="s">
        <v>381</v>
      </c>
      <c r="G54" s="93" t="s">
        <v>382</v>
      </c>
      <c r="H54" s="93" t="s">
        <v>383</v>
      </c>
    </row>
    <row r="55" spans="1:8" ht="33.75">
      <c r="A55" s="89" t="s">
        <v>447</v>
      </c>
      <c r="B55" s="89" t="s">
        <v>448</v>
      </c>
      <c r="C55" s="89" t="s">
        <v>990</v>
      </c>
      <c r="D55" s="90" t="s">
        <v>7</v>
      </c>
      <c r="E55" s="91">
        <v>625.4</v>
      </c>
      <c r="F55" s="92" t="s">
        <v>250</v>
      </c>
      <c r="G55" s="93" t="s">
        <v>450</v>
      </c>
      <c r="H55" s="93" t="s">
        <v>451</v>
      </c>
    </row>
    <row r="56" spans="1:8" ht="15">
      <c r="A56" s="89" t="s">
        <v>384</v>
      </c>
      <c r="B56" s="89" t="s">
        <v>385</v>
      </c>
      <c r="C56" s="89" t="s">
        <v>990</v>
      </c>
      <c r="D56" s="90" t="s">
        <v>386</v>
      </c>
      <c r="E56" s="91">
        <f>79.65*E11</f>
        <v>4779</v>
      </c>
      <c r="F56" s="92" t="s">
        <v>387</v>
      </c>
      <c r="G56" s="93" t="s">
        <v>388</v>
      </c>
      <c r="H56" s="93" t="s">
        <v>955</v>
      </c>
    </row>
    <row r="57" spans="1:8" ht="15">
      <c r="A57" s="89" t="s">
        <v>42</v>
      </c>
      <c r="B57" s="89" t="s">
        <v>43</v>
      </c>
      <c r="C57" s="89" t="s">
        <v>990</v>
      </c>
      <c r="D57" s="90" t="s">
        <v>44</v>
      </c>
      <c r="E57" s="91">
        <f>332.88*E11</f>
        <v>19972.8</v>
      </c>
      <c r="F57" s="92" t="s">
        <v>389</v>
      </c>
      <c r="G57" s="93" t="s">
        <v>29</v>
      </c>
      <c r="H57" s="93" t="s">
        <v>45</v>
      </c>
    </row>
    <row r="58" spans="1:8" ht="22.5">
      <c r="A58" s="89" t="s">
        <v>390</v>
      </c>
      <c r="B58" s="89" t="s">
        <v>39</v>
      </c>
      <c r="C58" s="89" t="s">
        <v>990</v>
      </c>
      <c r="D58" s="90" t="s">
        <v>137</v>
      </c>
      <c r="E58" s="91">
        <f>136.53*E11</f>
        <v>8191.8</v>
      </c>
      <c r="F58" s="92" t="s">
        <v>391</v>
      </c>
      <c r="G58" s="93" t="s">
        <v>392</v>
      </c>
      <c r="H58" s="93" t="s">
        <v>393</v>
      </c>
    </row>
    <row r="59" spans="1:8" ht="15">
      <c r="A59" s="89" t="s">
        <v>46</v>
      </c>
      <c r="B59" s="89" t="s">
        <v>39</v>
      </c>
      <c r="C59" s="89" t="s">
        <v>990</v>
      </c>
      <c r="D59" s="90" t="s">
        <v>47</v>
      </c>
      <c r="E59" s="91">
        <v>3569.5</v>
      </c>
      <c r="F59" s="92" t="s">
        <v>200</v>
      </c>
      <c r="G59" s="93" t="s">
        <v>48</v>
      </c>
      <c r="H59" s="93" t="s">
        <v>49</v>
      </c>
    </row>
    <row r="60" spans="1:8" ht="22.5">
      <c r="A60" s="89" t="s">
        <v>50</v>
      </c>
      <c r="B60" s="89" t="s">
        <v>39</v>
      </c>
      <c r="C60" s="89" t="s">
        <v>990</v>
      </c>
      <c r="D60" s="90" t="s">
        <v>452</v>
      </c>
      <c r="E60" s="91">
        <v>3569.5</v>
      </c>
      <c r="F60" s="92" t="s">
        <v>264</v>
      </c>
      <c r="G60" s="93" t="s">
        <v>52</v>
      </c>
      <c r="H60" s="93" t="s">
        <v>53</v>
      </c>
    </row>
    <row r="61" spans="1:8" ht="15">
      <c r="A61" s="89" t="s">
        <v>394</v>
      </c>
      <c r="B61" s="89" t="s">
        <v>395</v>
      </c>
      <c r="C61" s="89" t="s">
        <v>990</v>
      </c>
      <c r="D61" s="90" t="s">
        <v>368</v>
      </c>
      <c r="E61" s="91">
        <f>12.98*E11</f>
        <v>778.8000000000001</v>
      </c>
      <c r="F61" s="92" t="s">
        <v>200</v>
      </c>
      <c r="G61" s="93" t="s">
        <v>85</v>
      </c>
      <c r="H61" s="93" t="s">
        <v>38</v>
      </c>
    </row>
    <row r="62" spans="1:8" ht="22.5">
      <c r="A62" s="89" t="s">
        <v>54</v>
      </c>
      <c r="B62" s="89" t="s">
        <v>55</v>
      </c>
      <c r="C62" s="89" t="s">
        <v>990</v>
      </c>
      <c r="D62" s="90" t="s">
        <v>56</v>
      </c>
      <c r="E62" s="91">
        <v>10974</v>
      </c>
      <c r="F62" s="98" t="s">
        <v>291</v>
      </c>
      <c r="G62" s="93" t="s">
        <v>29</v>
      </c>
      <c r="H62" s="93" t="s">
        <v>57</v>
      </c>
    </row>
    <row r="63" spans="1:8" ht="22.5">
      <c r="A63" s="89" t="s">
        <v>292</v>
      </c>
      <c r="B63" s="89" t="s">
        <v>293</v>
      </c>
      <c r="C63" s="89" t="s">
        <v>990</v>
      </c>
      <c r="D63" s="90" t="s">
        <v>294</v>
      </c>
      <c r="E63" s="91">
        <v>12106.8</v>
      </c>
      <c r="F63" s="98" t="s">
        <v>291</v>
      </c>
      <c r="G63" s="93" t="s">
        <v>29</v>
      </c>
      <c r="H63" s="93" t="s">
        <v>289</v>
      </c>
    </row>
    <row r="64" spans="1:8" ht="22.5">
      <c r="A64" s="89" t="s">
        <v>295</v>
      </c>
      <c r="B64" s="93" t="s">
        <v>296</v>
      </c>
      <c r="C64" s="89" t="s">
        <v>990</v>
      </c>
      <c r="D64" s="90" t="s">
        <v>297</v>
      </c>
      <c r="E64" s="91">
        <v>6242.2</v>
      </c>
      <c r="F64" s="98" t="s">
        <v>201</v>
      </c>
      <c r="G64" s="93" t="s">
        <v>29</v>
      </c>
      <c r="H64" s="93" t="s">
        <v>289</v>
      </c>
    </row>
    <row r="65" spans="1:8" ht="15">
      <c r="A65" s="89" t="s">
        <v>58</v>
      </c>
      <c r="B65" s="89" t="s">
        <v>59</v>
      </c>
      <c r="C65" s="89" t="s">
        <v>990</v>
      </c>
      <c r="D65" s="90" t="s">
        <v>60</v>
      </c>
      <c r="E65" s="91">
        <f>39.29*E11</f>
        <v>2357.4</v>
      </c>
      <c r="F65" s="92" t="s">
        <v>264</v>
      </c>
      <c r="G65" s="93" t="s">
        <v>61</v>
      </c>
      <c r="H65" s="93" t="s">
        <v>38</v>
      </c>
    </row>
    <row r="66" spans="1:8" ht="15">
      <c r="A66" s="89" t="s">
        <v>298</v>
      </c>
      <c r="B66" s="89" t="s">
        <v>299</v>
      </c>
      <c r="C66" s="89" t="s">
        <v>990</v>
      </c>
      <c r="D66" s="90" t="s">
        <v>72</v>
      </c>
      <c r="E66" s="91">
        <v>1687.4</v>
      </c>
      <c r="F66" s="92" t="s">
        <v>264</v>
      </c>
      <c r="G66" s="93" t="s">
        <v>100</v>
      </c>
      <c r="H66" s="93" t="s">
        <v>300</v>
      </c>
    </row>
    <row r="67" spans="1:8" ht="22.5">
      <c r="A67" s="89" t="s">
        <v>301</v>
      </c>
      <c r="B67" s="89" t="s">
        <v>10</v>
      </c>
      <c r="C67" s="89" t="s">
        <v>990</v>
      </c>
      <c r="D67" s="90" t="s">
        <v>302</v>
      </c>
      <c r="E67" s="91">
        <v>16260.4</v>
      </c>
      <c r="F67" s="98" t="s">
        <v>291</v>
      </c>
      <c r="G67" s="93" t="s">
        <v>303</v>
      </c>
      <c r="H67" s="93" t="s">
        <v>83</v>
      </c>
    </row>
    <row r="68" spans="1:8" ht="15">
      <c r="A68" s="100" t="s">
        <v>455</v>
      </c>
      <c r="B68" s="101" t="s">
        <v>457</v>
      </c>
      <c r="C68" s="89" t="s">
        <v>990</v>
      </c>
      <c r="D68" s="90" t="s">
        <v>316</v>
      </c>
      <c r="E68" s="91">
        <v>2329.32</v>
      </c>
      <c r="F68" s="92" t="s">
        <v>419</v>
      </c>
      <c r="G68" s="93" t="s">
        <v>460</v>
      </c>
      <c r="H68" s="93" t="s">
        <v>459</v>
      </c>
    </row>
    <row r="69" spans="1:8" ht="22.5">
      <c r="A69" s="101" t="s">
        <v>456</v>
      </c>
      <c r="B69" s="101" t="s">
        <v>458</v>
      </c>
      <c r="C69" s="89" t="s">
        <v>990</v>
      </c>
      <c r="D69" s="90" t="s">
        <v>316</v>
      </c>
      <c r="E69" s="91">
        <v>2065</v>
      </c>
      <c r="F69" s="92" t="s">
        <v>264</v>
      </c>
      <c r="G69" s="93" t="s">
        <v>460</v>
      </c>
      <c r="H69" s="93" t="s">
        <v>19</v>
      </c>
    </row>
    <row r="70" spans="1:8" ht="15">
      <c r="A70" s="102" t="s">
        <v>461</v>
      </c>
      <c r="B70" s="102" t="s">
        <v>462</v>
      </c>
      <c r="C70" s="89" t="s">
        <v>990</v>
      </c>
      <c r="D70" s="90" t="s">
        <v>290</v>
      </c>
      <c r="E70" s="91">
        <v>2537</v>
      </c>
      <c r="F70" s="92" t="s">
        <v>264</v>
      </c>
      <c r="G70" s="93" t="s">
        <v>463</v>
      </c>
      <c r="H70" s="93" t="s">
        <v>38</v>
      </c>
    </row>
    <row r="71" spans="1:8" ht="15">
      <c r="A71" s="88" t="s">
        <v>64</v>
      </c>
      <c r="B71" s="88" t="s">
        <v>65</v>
      </c>
      <c r="C71" s="89" t="s">
        <v>990</v>
      </c>
      <c r="D71" s="90" t="s">
        <v>66</v>
      </c>
      <c r="E71" s="91">
        <v>400</v>
      </c>
      <c r="F71" s="92" t="s">
        <v>524</v>
      </c>
      <c r="G71" s="93" t="s">
        <v>8</v>
      </c>
      <c r="H71" s="93" t="s">
        <v>67</v>
      </c>
    </row>
    <row r="72" spans="1:8" ht="15">
      <c r="A72" s="89" t="s">
        <v>396</v>
      </c>
      <c r="B72" s="93" t="s">
        <v>397</v>
      </c>
      <c r="C72" s="89" t="s">
        <v>990</v>
      </c>
      <c r="D72" s="90" t="s">
        <v>287</v>
      </c>
      <c r="E72" s="91">
        <f>56.88*E11</f>
        <v>3412.8</v>
      </c>
      <c r="F72" s="92" t="s">
        <v>264</v>
      </c>
      <c r="G72" s="93" t="s">
        <v>85</v>
      </c>
      <c r="H72" s="93" t="s">
        <v>19</v>
      </c>
    </row>
    <row r="73" spans="1:8" ht="15">
      <c r="A73" s="89" t="s">
        <v>304</v>
      </c>
      <c r="B73" s="93" t="s">
        <v>71</v>
      </c>
      <c r="C73" s="89" t="s">
        <v>990</v>
      </c>
      <c r="D73" s="90" t="s">
        <v>305</v>
      </c>
      <c r="E73" s="91">
        <v>7835.2</v>
      </c>
      <c r="F73" s="92" t="s">
        <v>264</v>
      </c>
      <c r="G73" s="93" t="s">
        <v>69</v>
      </c>
      <c r="H73" s="93" t="s">
        <v>306</v>
      </c>
    </row>
    <row r="74" spans="1:8" ht="22.5">
      <c r="A74" s="89" t="s">
        <v>308</v>
      </c>
      <c r="B74" s="89" t="s">
        <v>309</v>
      </c>
      <c r="C74" s="89" t="s">
        <v>990</v>
      </c>
      <c r="D74" s="90" t="s">
        <v>310</v>
      </c>
      <c r="E74" s="91">
        <v>12496.2</v>
      </c>
      <c r="F74" s="98" t="s">
        <v>291</v>
      </c>
      <c r="G74" s="93" t="s">
        <v>69</v>
      </c>
      <c r="H74" s="93" t="s">
        <v>311</v>
      </c>
    </row>
    <row r="75" spans="1:8" ht="33.75">
      <c r="A75" s="89" t="s">
        <v>307</v>
      </c>
      <c r="B75" s="93" t="s">
        <v>312</v>
      </c>
      <c r="C75" s="89" t="s">
        <v>990</v>
      </c>
      <c r="D75" s="90" t="s">
        <v>313</v>
      </c>
      <c r="E75" s="91">
        <v>6962</v>
      </c>
      <c r="F75" s="98" t="s">
        <v>201</v>
      </c>
      <c r="G75" s="93" t="s">
        <v>69</v>
      </c>
      <c r="H75" s="93" t="s">
        <v>311</v>
      </c>
    </row>
    <row r="76" spans="1:8" ht="15">
      <c r="A76" s="89" t="s">
        <v>314</v>
      </c>
      <c r="B76" s="89" t="s">
        <v>315</v>
      </c>
      <c r="C76" s="89" t="s">
        <v>990</v>
      </c>
      <c r="D76" s="90" t="s">
        <v>316</v>
      </c>
      <c r="E76" s="91">
        <v>1150.5</v>
      </c>
      <c r="F76" s="98" t="s">
        <v>264</v>
      </c>
      <c r="G76" s="93" t="s">
        <v>69</v>
      </c>
      <c r="H76" s="93" t="s">
        <v>317</v>
      </c>
    </row>
    <row r="77" spans="1:8" ht="15">
      <c r="A77" s="89" t="s">
        <v>314</v>
      </c>
      <c r="B77" s="89" t="s">
        <v>315</v>
      </c>
      <c r="C77" s="89" t="s">
        <v>990</v>
      </c>
      <c r="D77" s="90" t="s">
        <v>316</v>
      </c>
      <c r="E77" s="91">
        <f>18.88*E11</f>
        <v>1132.8</v>
      </c>
      <c r="F77" s="98" t="s">
        <v>264</v>
      </c>
      <c r="G77" s="93" t="s">
        <v>69</v>
      </c>
      <c r="H77" s="93" t="s">
        <v>317</v>
      </c>
    </row>
    <row r="78" spans="1:8" ht="15">
      <c r="A78" s="89" t="s">
        <v>464</v>
      </c>
      <c r="B78" s="89" t="s">
        <v>315</v>
      </c>
      <c r="C78" s="89" t="s">
        <v>990</v>
      </c>
      <c r="D78" s="90" t="s">
        <v>68</v>
      </c>
      <c r="E78" s="91">
        <v>670.24</v>
      </c>
      <c r="F78" s="98" t="s">
        <v>250</v>
      </c>
      <c r="G78" s="93" t="s">
        <v>465</v>
      </c>
      <c r="H78" s="93" t="s">
        <v>83</v>
      </c>
    </row>
    <row r="79" spans="1:8" ht="15">
      <c r="A79" s="89" t="s">
        <v>466</v>
      </c>
      <c r="B79" s="89" t="s">
        <v>315</v>
      </c>
      <c r="C79" s="89" t="s">
        <v>990</v>
      </c>
      <c r="D79" s="90" t="s">
        <v>467</v>
      </c>
      <c r="E79" s="91">
        <v>1217.76</v>
      </c>
      <c r="F79" s="98" t="s">
        <v>250</v>
      </c>
      <c r="G79" s="93" t="s">
        <v>465</v>
      </c>
      <c r="H79" s="93" t="s">
        <v>83</v>
      </c>
    </row>
    <row r="80" spans="1:8" ht="15">
      <c r="A80" s="89" t="s">
        <v>318</v>
      </c>
      <c r="B80" s="89" t="s">
        <v>319</v>
      </c>
      <c r="C80" s="89" t="s">
        <v>990</v>
      </c>
      <c r="D80" s="90" t="s">
        <v>94</v>
      </c>
      <c r="E80" s="91">
        <v>826</v>
      </c>
      <c r="F80" s="98" t="s">
        <v>250</v>
      </c>
      <c r="G80" s="93" t="s">
        <v>69</v>
      </c>
      <c r="H80" s="93" t="s">
        <v>320</v>
      </c>
    </row>
    <row r="81" spans="1:8" ht="15">
      <c r="A81" s="89" t="s">
        <v>318</v>
      </c>
      <c r="B81" s="89" t="s">
        <v>319</v>
      </c>
      <c r="C81" s="89" t="s">
        <v>990</v>
      </c>
      <c r="D81" s="90" t="s">
        <v>94</v>
      </c>
      <c r="E81" s="91">
        <v>961.7</v>
      </c>
      <c r="F81" s="98" t="s">
        <v>321</v>
      </c>
      <c r="G81" s="93" t="s">
        <v>69</v>
      </c>
      <c r="H81" s="93" t="s">
        <v>320</v>
      </c>
    </row>
    <row r="82" spans="1:8" ht="22.5">
      <c r="A82" s="89" t="s">
        <v>73</v>
      </c>
      <c r="B82" s="93" t="s">
        <v>74</v>
      </c>
      <c r="C82" s="89" t="s">
        <v>990</v>
      </c>
      <c r="D82" s="90" t="s">
        <v>20</v>
      </c>
      <c r="E82" s="91">
        <v>1373</v>
      </c>
      <c r="F82" s="92" t="s">
        <v>511</v>
      </c>
      <c r="G82" s="93" t="s">
        <v>956</v>
      </c>
      <c r="H82" s="93" t="s">
        <v>70</v>
      </c>
    </row>
    <row r="83" spans="1:8" ht="22.5">
      <c r="A83" s="89" t="s">
        <v>76</v>
      </c>
      <c r="B83" s="93" t="s">
        <v>74</v>
      </c>
      <c r="C83" s="89" t="s">
        <v>990</v>
      </c>
      <c r="D83" s="90" t="s">
        <v>77</v>
      </c>
      <c r="E83" s="91">
        <v>1432</v>
      </c>
      <c r="F83" s="92" t="s">
        <v>511</v>
      </c>
      <c r="G83" s="93" t="s">
        <v>957</v>
      </c>
      <c r="H83" s="93" t="s">
        <v>63</v>
      </c>
    </row>
    <row r="84" spans="1:8" ht="33.75">
      <c r="A84" s="89" t="s">
        <v>512</v>
      </c>
      <c r="B84" s="93" t="s">
        <v>513</v>
      </c>
      <c r="C84" s="89" t="s">
        <v>990</v>
      </c>
      <c r="D84" s="90" t="s">
        <v>514</v>
      </c>
      <c r="E84" s="91">
        <v>1253</v>
      </c>
      <c r="F84" s="92" t="s">
        <v>515</v>
      </c>
      <c r="G84" s="93" t="s">
        <v>509</v>
      </c>
      <c r="H84" s="93" t="s">
        <v>508</v>
      </c>
    </row>
    <row r="85" spans="1:8" ht="33.75">
      <c r="A85" s="89" t="s">
        <v>505</v>
      </c>
      <c r="B85" s="93" t="s">
        <v>506</v>
      </c>
      <c r="C85" s="89" t="s">
        <v>990</v>
      </c>
      <c r="D85" s="90" t="s">
        <v>507</v>
      </c>
      <c r="E85" s="91">
        <v>1551</v>
      </c>
      <c r="F85" s="92" t="s">
        <v>510</v>
      </c>
      <c r="G85" s="93" t="s">
        <v>509</v>
      </c>
      <c r="H85" s="93" t="s">
        <v>508</v>
      </c>
    </row>
    <row r="86" spans="1:8" ht="15">
      <c r="A86" s="89" t="s">
        <v>468</v>
      </c>
      <c r="B86" s="93" t="s">
        <v>469</v>
      </c>
      <c r="C86" s="89" t="s">
        <v>990</v>
      </c>
      <c r="D86" s="90" t="s">
        <v>470</v>
      </c>
      <c r="E86" s="91">
        <v>1945.82</v>
      </c>
      <c r="F86" s="92" t="s">
        <v>250</v>
      </c>
      <c r="G86" s="93" t="s">
        <v>471</v>
      </c>
      <c r="H86" s="93" t="s">
        <v>225</v>
      </c>
    </row>
    <row r="87" spans="1:8" ht="33.75">
      <c r="A87" s="93" t="s">
        <v>80</v>
      </c>
      <c r="B87" s="93" t="s">
        <v>78</v>
      </c>
      <c r="C87" s="89" t="s">
        <v>990</v>
      </c>
      <c r="D87" s="90" t="s">
        <v>81</v>
      </c>
      <c r="E87" s="91">
        <v>5435</v>
      </c>
      <c r="F87" s="92" t="s">
        <v>516</v>
      </c>
      <c r="G87" s="93" t="s">
        <v>34</v>
      </c>
      <c r="H87" s="93" t="s">
        <v>82</v>
      </c>
    </row>
    <row r="88" spans="1:8" ht="22.5">
      <c r="A88" s="89" t="s">
        <v>398</v>
      </c>
      <c r="B88" s="89" t="s">
        <v>244</v>
      </c>
      <c r="C88" s="89" t="s">
        <v>990</v>
      </c>
      <c r="D88" s="90" t="s">
        <v>400</v>
      </c>
      <c r="E88" s="91">
        <f>46.96*E11</f>
        <v>2817.6</v>
      </c>
      <c r="F88" s="92" t="s">
        <v>264</v>
      </c>
      <c r="G88" s="93" t="s">
        <v>8</v>
      </c>
      <c r="H88" s="93" t="s">
        <v>399</v>
      </c>
    </row>
    <row r="89" spans="1:8" ht="22.5">
      <c r="A89" s="89" t="s">
        <v>86</v>
      </c>
      <c r="B89" s="89" t="s">
        <v>87</v>
      </c>
      <c r="C89" s="89" t="s">
        <v>990</v>
      </c>
      <c r="D89" s="90" t="s">
        <v>88</v>
      </c>
      <c r="E89" s="91">
        <v>8500</v>
      </c>
      <c r="F89" s="92" t="s">
        <v>381</v>
      </c>
      <c r="G89" s="93" t="s">
        <v>89</v>
      </c>
      <c r="H89" s="93" t="s">
        <v>90</v>
      </c>
    </row>
    <row r="90" spans="1:8" ht="22.5">
      <c r="A90" s="89" t="s">
        <v>401</v>
      </c>
      <c r="B90" s="93" t="s">
        <v>402</v>
      </c>
      <c r="C90" s="89" t="s">
        <v>990</v>
      </c>
      <c r="D90" s="90" t="s">
        <v>403</v>
      </c>
      <c r="E90" s="91">
        <f>25.37*E11</f>
        <v>1522.2</v>
      </c>
      <c r="F90" s="92" t="s">
        <v>264</v>
      </c>
      <c r="G90" s="93" t="s">
        <v>100</v>
      </c>
      <c r="H90" s="93" t="s">
        <v>19</v>
      </c>
    </row>
    <row r="91" spans="1:8" ht="15">
      <c r="A91" s="93" t="s">
        <v>325</v>
      </c>
      <c r="B91" s="93" t="s">
        <v>190</v>
      </c>
      <c r="C91" s="89" t="s">
        <v>990</v>
      </c>
      <c r="D91" s="90" t="s">
        <v>326</v>
      </c>
      <c r="E91" s="91">
        <v>678.5</v>
      </c>
      <c r="F91" s="92" t="s">
        <v>250</v>
      </c>
      <c r="G91" s="93" t="s">
        <v>85</v>
      </c>
      <c r="H91" s="93" t="s">
        <v>327</v>
      </c>
    </row>
    <row r="92" spans="1:8" ht="22.5">
      <c r="A92" s="89" t="s">
        <v>91</v>
      </c>
      <c r="B92" s="93" t="s">
        <v>92</v>
      </c>
      <c r="C92" s="89" t="s">
        <v>990</v>
      </c>
      <c r="D92" s="90" t="s">
        <v>28</v>
      </c>
      <c r="E92" s="91">
        <v>1611.88</v>
      </c>
      <c r="F92" s="92" t="s">
        <v>200</v>
      </c>
      <c r="G92" s="93" t="s">
        <v>69</v>
      </c>
      <c r="H92" s="93" t="s">
        <v>93</v>
      </c>
    </row>
    <row r="93" spans="1:8" ht="22.5">
      <c r="A93" s="89" t="s">
        <v>342</v>
      </c>
      <c r="B93" s="93" t="s">
        <v>343</v>
      </c>
      <c r="C93" s="89" t="s">
        <v>990</v>
      </c>
      <c r="D93" s="90" t="s">
        <v>344</v>
      </c>
      <c r="E93" s="91">
        <v>20107.2</v>
      </c>
      <c r="F93" s="98" t="s">
        <v>345</v>
      </c>
      <c r="G93" s="93" t="s">
        <v>346</v>
      </c>
      <c r="H93" s="93" t="s">
        <v>19</v>
      </c>
    </row>
    <row r="94" spans="1:8" ht="15">
      <c r="A94" s="89" t="s">
        <v>404</v>
      </c>
      <c r="B94" s="93" t="s">
        <v>405</v>
      </c>
      <c r="C94" s="89" t="s">
        <v>990</v>
      </c>
      <c r="D94" s="90" t="s">
        <v>99</v>
      </c>
      <c r="E94" s="103">
        <f>31.98*E11</f>
        <v>1918.8</v>
      </c>
      <c r="F94" s="92" t="s">
        <v>264</v>
      </c>
      <c r="G94" s="93" t="s">
        <v>406</v>
      </c>
      <c r="H94" s="93" t="s">
        <v>263</v>
      </c>
    </row>
    <row r="95" spans="1:8" s="19" customFormat="1" ht="22.5">
      <c r="A95" s="104" t="s">
        <v>335</v>
      </c>
      <c r="B95" s="104" t="s">
        <v>87</v>
      </c>
      <c r="C95" s="89" t="s">
        <v>990</v>
      </c>
      <c r="D95" s="104" t="s">
        <v>336</v>
      </c>
      <c r="E95" s="105">
        <v>61997.2</v>
      </c>
      <c r="F95" s="106" t="s">
        <v>339</v>
      </c>
      <c r="G95" s="107" t="s">
        <v>337</v>
      </c>
      <c r="H95" s="107" t="s">
        <v>338</v>
      </c>
    </row>
    <row r="96" spans="1:8" s="19" customFormat="1" ht="22.5">
      <c r="A96" s="104" t="s">
        <v>340</v>
      </c>
      <c r="B96" s="104" t="s">
        <v>341</v>
      </c>
      <c r="C96" s="89" t="s">
        <v>990</v>
      </c>
      <c r="D96" s="104" t="s">
        <v>268</v>
      </c>
      <c r="E96" s="105">
        <v>14997.8</v>
      </c>
      <c r="F96" s="106" t="s">
        <v>201</v>
      </c>
      <c r="G96" s="107" t="s">
        <v>337</v>
      </c>
      <c r="H96" s="107" t="s">
        <v>338</v>
      </c>
    </row>
    <row r="97" spans="1:8" s="19" customFormat="1" ht="16.5" customHeight="1">
      <c r="A97" s="104" t="s">
        <v>517</v>
      </c>
      <c r="B97" s="104" t="s">
        <v>518</v>
      </c>
      <c r="C97" s="89" t="s">
        <v>990</v>
      </c>
      <c r="D97" s="104" t="s">
        <v>122</v>
      </c>
      <c r="E97" s="105">
        <v>776</v>
      </c>
      <c r="F97" s="106">
        <v>20</v>
      </c>
      <c r="G97" s="93" t="s">
        <v>431</v>
      </c>
      <c r="H97" s="93" t="s">
        <v>79</v>
      </c>
    </row>
    <row r="98" spans="1:8" s="19" customFormat="1" ht="22.5">
      <c r="A98" s="104" t="s">
        <v>407</v>
      </c>
      <c r="B98" s="93" t="s">
        <v>31</v>
      </c>
      <c r="C98" s="89" t="s">
        <v>990</v>
      </c>
      <c r="D98" s="108" t="s">
        <v>66</v>
      </c>
      <c r="E98" s="105">
        <f>8.97*E11</f>
        <v>538.2</v>
      </c>
      <c r="F98" s="108" t="s">
        <v>321</v>
      </c>
      <c r="G98" s="107" t="s">
        <v>408</v>
      </c>
      <c r="H98" s="107" t="s">
        <v>409</v>
      </c>
    </row>
    <row r="99" spans="1:8" ht="15">
      <c r="A99" s="82"/>
      <c r="B99" s="83"/>
      <c r="C99" s="83"/>
      <c r="D99" s="83"/>
      <c r="E99" s="83"/>
      <c r="F99" s="83"/>
      <c r="G99" s="83"/>
      <c r="H99" s="83"/>
    </row>
    <row r="100" spans="1:8" ht="18.75">
      <c r="A100" s="155" t="s">
        <v>965</v>
      </c>
      <c r="B100" s="156"/>
      <c r="C100" s="156"/>
      <c r="D100" s="156"/>
      <c r="E100" s="156"/>
      <c r="F100" s="156"/>
      <c r="G100" s="156"/>
      <c r="H100" s="156"/>
    </row>
    <row r="101" spans="1:8" ht="15">
      <c r="A101" s="109"/>
      <c r="B101" s="83"/>
      <c r="C101" s="83"/>
      <c r="D101" s="83"/>
      <c r="E101" s="83"/>
      <c r="F101" s="83"/>
      <c r="G101" s="83"/>
      <c r="H101" s="83"/>
    </row>
    <row r="102" spans="1:8" ht="21">
      <c r="A102" s="84" t="s">
        <v>97</v>
      </c>
      <c r="B102" s="85" t="s">
        <v>1</v>
      </c>
      <c r="C102" s="86" t="s">
        <v>167</v>
      </c>
      <c r="D102" s="87" t="s">
        <v>2</v>
      </c>
      <c r="E102" s="17" t="s">
        <v>532</v>
      </c>
      <c r="F102" s="87" t="s">
        <v>199</v>
      </c>
      <c r="G102" s="84" t="s">
        <v>533</v>
      </c>
      <c r="H102" s="84" t="s">
        <v>534</v>
      </c>
    </row>
    <row r="103" spans="1:8" ht="15">
      <c r="A103" s="89" t="s">
        <v>412</v>
      </c>
      <c r="B103" s="89" t="s">
        <v>413</v>
      </c>
      <c r="C103" s="89" t="s">
        <v>990</v>
      </c>
      <c r="D103" s="90" t="s">
        <v>99</v>
      </c>
      <c r="E103" s="94">
        <v>2439.06</v>
      </c>
      <c r="F103" s="90" t="s">
        <v>226</v>
      </c>
      <c r="G103" s="89" t="s">
        <v>414</v>
      </c>
      <c r="H103" s="89" t="s">
        <v>107</v>
      </c>
    </row>
    <row r="104" spans="1:8" ht="15">
      <c r="A104" s="89" t="s">
        <v>108</v>
      </c>
      <c r="B104" s="89" t="s">
        <v>109</v>
      </c>
      <c r="C104" s="89" t="s">
        <v>990</v>
      </c>
      <c r="D104" s="90" t="s">
        <v>103</v>
      </c>
      <c r="E104" s="91">
        <v>1352</v>
      </c>
      <c r="F104" s="90" t="s">
        <v>511</v>
      </c>
      <c r="G104" s="89" t="s">
        <v>104</v>
      </c>
      <c r="H104" s="89" t="s">
        <v>105</v>
      </c>
    </row>
    <row r="105" spans="1:8" ht="22.5">
      <c r="A105" s="89" t="s">
        <v>110</v>
      </c>
      <c r="B105" s="93" t="s">
        <v>106</v>
      </c>
      <c r="C105" s="89" t="s">
        <v>990</v>
      </c>
      <c r="D105" s="110" t="s">
        <v>103</v>
      </c>
      <c r="E105" s="91">
        <v>1553</v>
      </c>
      <c r="F105" s="110" t="s">
        <v>511</v>
      </c>
      <c r="G105" s="89" t="s">
        <v>522</v>
      </c>
      <c r="H105" s="89" t="s">
        <v>111</v>
      </c>
    </row>
    <row r="106" spans="1:8" ht="22.5">
      <c r="A106" s="93" t="s">
        <v>112</v>
      </c>
      <c r="B106" s="93" t="s">
        <v>106</v>
      </c>
      <c r="C106" s="89" t="s">
        <v>990</v>
      </c>
      <c r="D106" s="90" t="s">
        <v>103</v>
      </c>
      <c r="E106" s="91">
        <v>1969</v>
      </c>
      <c r="F106" s="90" t="s">
        <v>511</v>
      </c>
      <c r="G106" s="89" t="s">
        <v>521</v>
      </c>
      <c r="H106" s="89" t="s">
        <v>105</v>
      </c>
    </row>
    <row r="107" spans="1:8" ht="22.5">
      <c r="A107" s="93" t="s">
        <v>519</v>
      </c>
      <c r="B107" s="93" t="s">
        <v>520</v>
      </c>
      <c r="C107" s="89" t="s">
        <v>990</v>
      </c>
      <c r="D107" s="90" t="s">
        <v>514</v>
      </c>
      <c r="E107" s="91">
        <v>1527</v>
      </c>
      <c r="F107" s="90" t="s">
        <v>511</v>
      </c>
      <c r="G107" s="89" t="s">
        <v>521</v>
      </c>
      <c r="H107" s="89" t="s">
        <v>105</v>
      </c>
    </row>
    <row r="108" spans="1:8" ht="15">
      <c r="A108" s="89" t="s">
        <v>114</v>
      </c>
      <c r="B108" s="89" t="s">
        <v>102</v>
      </c>
      <c r="C108" s="89" t="s">
        <v>990</v>
      </c>
      <c r="D108" s="90" t="s">
        <v>13</v>
      </c>
      <c r="E108" s="91">
        <v>882.64</v>
      </c>
      <c r="F108" s="90" t="s">
        <v>250</v>
      </c>
      <c r="G108" s="89" t="s">
        <v>115</v>
      </c>
      <c r="H108" s="89" t="s">
        <v>105</v>
      </c>
    </row>
    <row r="109" spans="1:8" ht="15">
      <c r="A109" s="89" t="s">
        <v>415</v>
      </c>
      <c r="B109" s="89" t="s">
        <v>102</v>
      </c>
      <c r="C109" s="89" t="s">
        <v>990</v>
      </c>
      <c r="D109" s="90" t="s">
        <v>103</v>
      </c>
      <c r="E109" s="91">
        <v>1097.4</v>
      </c>
      <c r="F109" s="90" t="s">
        <v>226</v>
      </c>
      <c r="G109" s="89" t="s">
        <v>115</v>
      </c>
      <c r="H109" s="89" t="s">
        <v>105</v>
      </c>
    </row>
    <row r="110" spans="1:8" ht="22.5">
      <c r="A110" s="93" t="s">
        <v>116</v>
      </c>
      <c r="B110" s="93" t="s">
        <v>106</v>
      </c>
      <c r="C110" s="89" t="s">
        <v>990</v>
      </c>
      <c r="D110" s="90" t="s">
        <v>117</v>
      </c>
      <c r="E110" s="91">
        <v>1268.5</v>
      </c>
      <c r="F110" s="90" t="s">
        <v>200</v>
      </c>
      <c r="G110" s="89" t="s">
        <v>113</v>
      </c>
      <c r="H110" s="89" t="s">
        <v>105</v>
      </c>
    </row>
    <row r="111" spans="1:8" ht="22.5">
      <c r="A111" s="93" t="s">
        <v>416</v>
      </c>
      <c r="B111" s="93" t="s">
        <v>106</v>
      </c>
      <c r="C111" s="89" t="s">
        <v>990</v>
      </c>
      <c r="D111" s="90" t="s">
        <v>418</v>
      </c>
      <c r="E111" s="91">
        <v>1451.4</v>
      </c>
      <c r="F111" s="90" t="s">
        <v>419</v>
      </c>
      <c r="G111" s="89" t="s">
        <v>113</v>
      </c>
      <c r="H111" s="89" t="s">
        <v>417</v>
      </c>
    </row>
    <row r="112" spans="1:8" ht="22.5">
      <c r="A112" s="89" t="s">
        <v>203</v>
      </c>
      <c r="B112" s="93" t="s">
        <v>204</v>
      </c>
      <c r="C112" s="89" t="s">
        <v>990</v>
      </c>
      <c r="D112" s="90" t="s">
        <v>103</v>
      </c>
      <c r="E112" s="94">
        <v>1097.4</v>
      </c>
      <c r="F112" s="90" t="s">
        <v>205</v>
      </c>
      <c r="G112" s="89" t="s">
        <v>113</v>
      </c>
      <c r="H112" s="89" t="s">
        <v>118</v>
      </c>
    </row>
    <row r="113" spans="1:8" ht="22.5">
      <c r="A113" s="89" t="s">
        <v>119</v>
      </c>
      <c r="B113" s="93" t="s">
        <v>106</v>
      </c>
      <c r="C113" s="89" t="s">
        <v>990</v>
      </c>
      <c r="D113" s="90" t="s">
        <v>103</v>
      </c>
      <c r="E113" s="94">
        <v>1640.2</v>
      </c>
      <c r="F113" s="90" t="s">
        <v>200</v>
      </c>
      <c r="G113" s="89" t="s">
        <v>113</v>
      </c>
      <c r="H113" s="89" t="s">
        <v>120</v>
      </c>
    </row>
    <row r="114" spans="1:8" ht="22.5">
      <c r="A114" s="89" t="s">
        <v>359</v>
      </c>
      <c r="B114" s="93" t="s">
        <v>360</v>
      </c>
      <c r="C114" s="89" t="s">
        <v>990</v>
      </c>
      <c r="D114" s="90" t="s">
        <v>60</v>
      </c>
      <c r="E114" s="94">
        <v>2174</v>
      </c>
      <c r="F114" s="99" t="s">
        <v>361</v>
      </c>
      <c r="G114" s="89" t="s">
        <v>362</v>
      </c>
      <c r="H114" s="89" t="s">
        <v>107</v>
      </c>
    </row>
    <row r="115" spans="1:8" ht="22.5">
      <c r="A115" s="89" t="s">
        <v>239</v>
      </c>
      <c r="B115" s="93" t="s">
        <v>130</v>
      </c>
      <c r="C115" s="89" t="s">
        <v>990</v>
      </c>
      <c r="D115" s="99" t="s">
        <v>241</v>
      </c>
      <c r="E115" s="94">
        <v>1746.4</v>
      </c>
      <c r="F115" s="90" t="s">
        <v>200</v>
      </c>
      <c r="G115" s="93" t="s">
        <v>958</v>
      </c>
      <c r="H115" s="93" t="s">
        <v>240</v>
      </c>
    </row>
    <row r="116" spans="1:8" ht="15">
      <c r="A116" s="89" t="s">
        <v>123</v>
      </c>
      <c r="B116" s="89" t="s">
        <v>124</v>
      </c>
      <c r="C116" s="89" t="s">
        <v>990</v>
      </c>
      <c r="D116" s="90" t="s">
        <v>125</v>
      </c>
      <c r="E116" s="94">
        <v>1380.6</v>
      </c>
      <c r="F116" s="90" t="s">
        <v>264</v>
      </c>
      <c r="G116" s="89" t="s">
        <v>85</v>
      </c>
      <c r="H116" s="89" t="s">
        <v>126</v>
      </c>
    </row>
    <row r="117" spans="1:8" ht="15">
      <c r="A117" s="89" t="s">
        <v>127</v>
      </c>
      <c r="B117" s="89" t="s">
        <v>121</v>
      </c>
      <c r="C117" s="89" t="s">
        <v>990</v>
      </c>
      <c r="D117" s="90" t="s">
        <v>122</v>
      </c>
      <c r="E117" s="94">
        <v>2265.6</v>
      </c>
      <c r="F117" s="90" t="s">
        <v>264</v>
      </c>
      <c r="G117" s="89" t="s">
        <v>959</v>
      </c>
      <c r="H117" s="89" t="s">
        <v>129</v>
      </c>
    </row>
    <row r="118" spans="1:8" ht="15">
      <c r="A118" s="89" t="s">
        <v>127</v>
      </c>
      <c r="B118" s="89" t="s">
        <v>121</v>
      </c>
      <c r="C118" s="89" t="s">
        <v>990</v>
      </c>
      <c r="D118" s="90" t="s">
        <v>122</v>
      </c>
      <c r="E118" s="94">
        <v>2003.4</v>
      </c>
      <c r="F118" s="90" t="s">
        <v>264</v>
      </c>
      <c r="G118" s="89" t="s">
        <v>959</v>
      </c>
      <c r="H118" s="89" t="s">
        <v>129</v>
      </c>
    </row>
    <row r="119" spans="1:8" ht="15">
      <c r="A119" s="89" t="s">
        <v>132</v>
      </c>
      <c r="B119" s="89" t="s">
        <v>133</v>
      </c>
      <c r="C119" s="89" t="s">
        <v>990</v>
      </c>
      <c r="D119" s="90" t="s">
        <v>134</v>
      </c>
      <c r="E119" s="94">
        <v>12900</v>
      </c>
      <c r="F119" s="90" t="s">
        <v>523</v>
      </c>
      <c r="G119" s="89" t="s">
        <v>135</v>
      </c>
      <c r="H119" s="89" t="s">
        <v>101</v>
      </c>
    </row>
    <row r="120" spans="1:8" ht="15">
      <c r="A120" s="89" t="s">
        <v>270</v>
      </c>
      <c r="B120" s="89" t="s">
        <v>271</v>
      </c>
      <c r="C120" s="89" t="s">
        <v>990</v>
      </c>
      <c r="D120" s="90" t="s">
        <v>272</v>
      </c>
      <c r="E120" s="94">
        <v>2696.3</v>
      </c>
      <c r="F120" s="90" t="s">
        <v>264</v>
      </c>
      <c r="G120" s="89" t="s">
        <v>960</v>
      </c>
      <c r="H120" s="89" t="s">
        <v>274</v>
      </c>
    </row>
    <row r="121" spans="1:8" ht="15">
      <c r="A121" s="89" t="s">
        <v>444</v>
      </c>
      <c r="B121" s="89" t="s">
        <v>133</v>
      </c>
      <c r="C121" s="89" t="s">
        <v>990</v>
      </c>
      <c r="D121" s="90">
        <v>0.03</v>
      </c>
      <c r="E121" s="94">
        <v>33440.02</v>
      </c>
      <c r="F121" s="90" t="s">
        <v>446</v>
      </c>
      <c r="G121" s="89" t="s">
        <v>445</v>
      </c>
      <c r="H121" s="89" t="s">
        <v>107</v>
      </c>
    </row>
    <row r="122" spans="1:8" ht="15">
      <c r="A122" s="89" t="s">
        <v>46</v>
      </c>
      <c r="B122" s="89" t="s">
        <v>39</v>
      </c>
      <c r="C122" s="89" t="s">
        <v>990</v>
      </c>
      <c r="D122" s="90" t="s">
        <v>47</v>
      </c>
      <c r="E122" s="94">
        <v>3569.5</v>
      </c>
      <c r="F122" s="90" t="s">
        <v>264</v>
      </c>
      <c r="G122" s="89" t="s">
        <v>48</v>
      </c>
      <c r="H122" s="89" t="s">
        <v>49</v>
      </c>
    </row>
    <row r="123" spans="1:8" ht="22.5">
      <c r="A123" s="89" t="s">
        <v>50</v>
      </c>
      <c r="B123" s="89" t="s">
        <v>39</v>
      </c>
      <c r="C123" s="89" t="s">
        <v>990</v>
      </c>
      <c r="D123" s="90" t="s">
        <v>51</v>
      </c>
      <c r="E123" s="94">
        <v>3569.5</v>
      </c>
      <c r="F123" s="90" t="s">
        <v>511</v>
      </c>
      <c r="G123" s="89" t="s">
        <v>52</v>
      </c>
      <c r="H123" s="93" t="s">
        <v>537</v>
      </c>
    </row>
    <row r="124" spans="1:8" ht="15">
      <c r="A124" s="89" t="s">
        <v>453</v>
      </c>
      <c r="B124" s="89" t="s">
        <v>149</v>
      </c>
      <c r="C124" s="89" t="s">
        <v>990</v>
      </c>
      <c r="D124" s="90" t="s">
        <v>232</v>
      </c>
      <c r="E124" s="94">
        <v>2796.6</v>
      </c>
      <c r="F124" s="90" t="s">
        <v>250</v>
      </c>
      <c r="G124" s="89" t="s">
        <v>151</v>
      </c>
      <c r="H124" s="89" t="s">
        <v>454</v>
      </c>
    </row>
    <row r="125" spans="1:8" ht="22.5">
      <c r="A125" s="89" t="s">
        <v>138</v>
      </c>
      <c r="B125" s="89" t="s">
        <v>139</v>
      </c>
      <c r="C125" s="89" t="s">
        <v>990</v>
      </c>
      <c r="D125" s="90" t="s">
        <v>140</v>
      </c>
      <c r="E125" s="94">
        <v>1687.4</v>
      </c>
      <c r="F125" s="90" t="s">
        <v>264</v>
      </c>
      <c r="G125" s="89" t="s">
        <v>141</v>
      </c>
      <c r="H125" s="93" t="s">
        <v>937</v>
      </c>
    </row>
    <row r="126" spans="1:8" ht="15">
      <c r="A126" s="89" t="s">
        <v>143</v>
      </c>
      <c r="B126" s="89" t="s">
        <v>144</v>
      </c>
      <c r="C126" s="89" t="s">
        <v>990</v>
      </c>
      <c r="D126" s="90" t="s">
        <v>145</v>
      </c>
      <c r="E126" s="94">
        <v>1266.14</v>
      </c>
      <c r="F126" s="90" t="s">
        <v>200</v>
      </c>
      <c r="G126" s="89" t="s">
        <v>146</v>
      </c>
      <c r="H126" s="93" t="s">
        <v>538</v>
      </c>
    </row>
    <row r="127" spans="1:8" ht="15">
      <c r="A127" s="89" t="s">
        <v>143</v>
      </c>
      <c r="B127" s="89" t="s">
        <v>144</v>
      </c>
      <c r="C127" s="89" t="s">
        <v>990</v>
      </c>
      <c r="D127" s="90" t="s">
        <v>145</v>
      </c>
      <c r="E127" s="91">
        <v>1116</v>
      </c>
      <c r="F127" s="90" t="s">
        <v>200</v>
      </c>
      <c r="G127" s="89" t="s">
        <v>146</v>
      </c>
      <c r="H127" s="89" t="s">
        <v>539</v>
      </c>
    </row>
    <row r="128" spans="1:8" ht="15">
      <c r="A128" s="89" t="s">
        <v>148</v>
      </c>
      <c r="B128" s="89" t="s">
        <v>149</v>
      </c>
      <c r="C128" s="89" t="s">
        <v>990</v>
      </c>
      <c r="D128" s="90" t="s">
        <v>150</v>
      </c>
      <c r="E128" s="94">
        <v>2796.6</v>
      </c>
      <c r="F128" s="90" t="s">
        <v>205</v>
      </c>
      <c r="G128" s="89" t="s">
        <v>151</v>
      </c>
      <c r="H128" s="89" t="s">
        <v>152</v>
      </c>
    </row>
    <row r="129" spans="1:8" ht="22.5">
      <c r="A129" s="89" t="s">
        <v>328</v>
      </c>
      <c r="B129" s="93" t="s">
        <v>133</v>
      </c>
      <c r="C129" s="89" t="s">
        <v>990</v>
      </c>
      <c r="D129" s="90">
        <v>0.02</v>
      </c>
      <c r="E129" s="94">
        <v>49996.6</v>
      </c>
      <c r="F129" s="99" t="s">
        <v>329</v>
      </c>
      <c r="G129" s="89" t="s">
        <v>151</v>
      </c>
      <c r="H129" s="89" t="s">
        <v>107</v>
      </c>
    </row>
    <row r="130" spans="1:8" ht="15">
      <c r="A130" s="89" t="s">
        <v>475</v>
      </c>
      <c r="B130" s="93" t="s">
        <v>139</v>
      </c>
      <c r="C130" s="89" t="s">
        <v>990</v>
      </c>
      <c r="D130" s="90" t="s">
        <v>476</v>
      </c>
      <c r="E130" s="94">
        <v>1133.98</v>
      </c>
      <c r="F130" s="99" t="s">
        <v>250</v>
      </c>
      <c r="G130" s="89" t="s">
        <v>477</v>
      </c>
      <c r="H130" s="89" t="s">
        <v>478</v>
      </c>
    </row>
    <row r="131" spans="1:8" ht="15">
      <c r="A131" s="89" t="s">
        <v>156</v>
      </c>
      <c r="B131" s="89" t="s">
        <v>154</v>
      </c>
      <c r="C131" s="89" t="s">
        <v>990</v>
      </c>
      <c r="D131" s="90" t="s">
        <v>157</v>
      </c>
      <c r="E131" s="91">
        <v>1432</v>
      </c>
      <c r="F131" s="90" t="s">
        <v>511</v>
      </c>
      <c r="G131" s="89" t="s">
        <v>961</v>
      </c>
      <c r="H131" s="89" t="s">
        <v>158</v>
      </c>
    </row>
    <row r="132" spans="1:8" ht="22.5">
      <c r="A132" s="89" t="s">
        <v>159</v>
      </c>
      <c r="B132" s="89" t="s">
        <v>154</v>
      </c>
      <c r="C132" s="89" t="s">
        <v>990</v>
      </c>
      <c r="D132" s="90" t="s">
        <v>68</v>
      </c>
      <c r="E132" s="94">
        <v>1452.58</v>
      </c>
      <c r="F132" s="90" t="s">
        <v>264</v>
      </c>
      <c r="G132" s="93" t="s">
        <v>962</v>
      </c>
      <c r="H132" s="93" t="s">
        <v>936</v>
      </c>
    </row>
    <row r="133" spans="1:8" ht="15">
      <c r="A133" s="89" t="s">
        <v>162</v>
      </c>
      <c r="B133" s="89" t="s">
        <v>161</v>
      </c>
      <c r="C133" s="89" t="s">
        <v>990</v>
      </c>
      <c r="D133" s="90" t="s">
        <v>163</v>
      </c>
      <c r="E133" s="94">
        <v>1309</v>
      </c>
      <c r="F133" s="90" t="s">
        <v>250</v>
      </c>
      <c r="G133" s="89" t="s">
        <v>963</v>
      </c>
      <c r="H133" s="89" t="s">
        <v>540</v>
      </c>
    </row>
    <row r="134" spans="1:8" ht="22.5">
      <c r="A134" s="89" t="s">
        <v>330</v>
      </c>
      <c r="B134" s="89" t="s">
        <v>39</v>
      </c>
      <c r="C134" s="89" t="s">
        <v>990</v>
      </c>
      <c r="D134" s="90" t="s">
        <v>331</v>
      </c>
      <c r="E134" s="94">
        <v>7823.4</v>
      </c>
      <c r="F134" s="99" t="s">
        <v>332</v>
      </c>
      <c r="G134" s="89" t="s">
        <v>333</v>
      </c>
      <c r="H134" s="93" t="s">
        <v>334</v>
      </c>
    </row>
    <row r="135" spans="1:8" ht="15">
      <c r="A135" s="89" t="s">
        <v>479</v>
      </c>
      <c r="B135" s="89" t="s">
        <v>144</v>
      </c>
      <c r="C135" s="89" t="s">
        <v>990</v>
      </c>
      <c r="D135" s="90" t="s">
        <v>145</v>
      </c>
      <c r="E135" s="94">
        <v>1266.14</v>
      </c>
      <c r="F135" s="99" t="s">
        <v>200</v>
      </c>
      <c r="G135" s="89" t="s">
        <v>477</v>
      </c>
      <c r="H135" s="89" t="s">
        <v>480</v>
      </c>
    </row>
    <row r="136" spans="1:8" ht="15">
      <c r="A136" s="89" t="s">
        <v>481</v>
      </c>
      <c r="B136" s="89" t="s">
        <v>130</v>
      </c>
      <c r="C136" s="89" t="s">
        <v>990</v>
      </c>
      <c r="D136" s="90" t="s">
        <v>131</v>
      </c>
      <c r="E136" s="94">
        <v>2619.6</v>
      </c>
      <c r="F136" s="99" t="s">
        <v>264</v>
      </c>
      <c r="G136" s="89" t="s">
        <v>477</v>
      </c>
      <c r="H136" s="89" t="s">
        <v>482</v>
      </c>
    </row>
    <row r="137" spans="1:8" ht="15">
      <c r="A137" s="83"/>
      <c r="B137" s="83"/>
      <c r="C137" s="83"/>
      <c r="D137" s="83"/>
      <c r="E137" s="83"/>
      <c r="F137" s="83"/>
      <c r="G137" s="83"/>
      <c r="H137" s="83"/>
    </row>
    <row r="138" spans="1:8" ht="18.75">
      <c r="A138" s="157" t="s">
        <v>528</v>
      </c>
      <c r="B138" s="157"/>
      <c r="C138" s="157"/>
      <c r="D138" s="157"/>
      <c r="E138" s="157"/>
      <c r="F138" s="157"/>
      <c r="G138" s="157"/>
      <c r="H138" s="157"/>
    </row>
    <row r="139" spans="1:8" ht="19.5" hidden="1" thickBot="1">
      <c r="A139" s="111"/>
      <c r="B139" s="111"/>
      <c r="C139" s="111"/>
      <c r="D139" s="96" t="s">
        <v>353</v>
      </c>
      <c r="E139" s="112">
        <v>60</v>
      </c>
      <c r="F139" s="111"/>
      <c r="G139" s="111"/>
      <c r="H139" s="111"/>
    </row>
    <row r="140" spans="1:8" ht="21">
      <c r="A140" s="86" t="s">
        <v>0</v>
      </c>
      <c r="B140" s="85" t="s">
        <v>1</v>
      </c>
      <c r="C140" s="86" t="s">
        <v>543</v>
      </c>
      <c r="D140" s="86" t="s">
        <v>2</v>
      </c>
      <c r="E140" s="86" t="s">
        <v>535</v>
      </c>
      <c r="F140" s="17" t="s">
        <v>199</v>
      </c>
      <c r="G140" s="86" t="s">
        <v>533</v>
      </c>
      <c r="H140" s="84" t="s">
        <v>534</v>
      </c>
    </row>
    <row r="141" spans="1:8" ht="15">
      <c r="A141" s="89" t="s">
        <v>355</v>
      </c>
      <c r="B141" s="89" t="s">
        <v>356</v>
      </c>
      <c r="C141" s="89" t="s">
        <v>990</v>
      </c>
      <c r="D141" s="90" t="s">
        <v>153</v>
      </c>
      <c r="E141" s="91">
        <f>13.69*E139</f>
        <v>821.4</v>
      </c>
      <c r="F141" s="92" t="s">
        <v>205</v>
      </c>
      <c r="G141" s="89" t="s">
        <v>357</v>
      </c>
      <c r="H141" s="89" t="s">
        <v>358</v>
      </c>
    </row>
    <row r="142" spans="1:8" ht="15">
      <c r="A142" s="89" t="s">
        <v>187</v>
      </c>
      <c r="B142" s="89" t="s">
        <v>188</v>
      </c>
      <c r="C142" s="89" t="s">
        <v>990</v>
      </c>
      <c r="D142" s="90" t="s">
        <v>189</v>
      </c>
      <c r="E142" s="91">
        <f>14.16*E139</f>
        <v>849.6</v>
      </c>
      <c r="F142" s="92" t="s">
        <v>264</v>
      </c>
      <c r="G142" s="89" t="s">
        <v>21</v>
      </c>
      <c r="H142" s="89" t="s">
        <v>192</v>
      </c>
    </row>
    <row r="143" spans="1:8" ht="15">
      <c r="A143" s="89" t="s">
        <v>173</v>
      </c>
      <c r="B143" s="89" t="s">
        <v>169</v>
      </c>
      <c r="C143" s="89" t="s">
        <v>990</v>
      </c>
      <c r="D143" s="90" t="s">
        <v>170</v>
      </c>
      <c r="E143" s="91">
        <v>420</v>
      </c>
      <c r="F143" s="92" t="s">
        <v>526</v>
      </c>
      <c r="G143" s="89" t="s">
        <v>171</v>
      </c>
      <c r="H143" s="89" t="s">
        <v>536</v>
      </c>
    </row>
    <row r="144" spans="1:8" ht="15">
      <c r="A144" s="89" t="s">
        <v>527</v>
      </c>
      <c r="B144" s="89" t="s">
        <v>169</v>
      </c>
      <c r="C144" s="89" t="s">
        <v>990</v>
      </c>
      <c r="D144" s="90" t="s">
        <v>170</v>
      </c>
      <c r="E144" s="91">
        <v>550</v>
      </c>
      <c r="F144" s="92" t="s">
        <v>526</v>
      </c>
      <c r="G144" s="89" t="s">
        <v>171</v>
      </c>
      <c r="H144" s="89" t="s">
        <v>536</v>
      </c>
    </row>
    <row r="145" spans="1:8" ht="15">
      <c r="A145" s="89" t="s">
        <v>185</v>
      </c>
      <c r="B145" s="89" t="s">
        <v>184</v>
      </c>
      <c r="C145" s="89" t="s">
        <v>990</v>
      </c>
      <c r="D145" s="90" t="s">
        <v>122</v>
      </c>
      <c r="E145" s="91">
        <f>46.14*E139</f>
        <v>2768.4</v>
      </c>
      <c r="F145" s="92" t="s">
        <v>264</v>
      </c>
      <c r="G145" s="89" t="s">
        <v>8</v>
      </c>
      <c r="H145" s="89" t="s">
        <v>186</v>
      </c>
    </row>
    <row r="146" spans="1:8" ht="15">
      <c r="A146" s="89" t="s">
        <v>525</v>
      </c>
      <c r="B146" s="89" t="s">
        <v>179</v>
      </c>
      <c r="C146" s="89" t="s">
        <v>990</v>
      </c>
      <c r="D146" s="90" t="s">
        <v>180</v>
      </c>
      <c r="E146" s="91">
        <v>2869</v>
      </c>
      <c r="F146" s="92"/>
      <c r="G146" s="89" t="s">
        <v>21</v>
      </c>
      <c r="H146" s="89" t="s">
        <v>181</v>
      </c>
    </row>
    <row r="147" spans="1:8" ht="15">
      <c r="A147" s="113" t="s">
        <v>438</v>
      </c>
      <c r="B147" s="113" t="s">
        <v>179</v>
      </c>
      <c r="C147" s="89" t="s">
        <v>990</v>
      </c>
      <c r="D147" s="114" t="s">
        <v>439</v>
      </c>
      <c r="E147" s="115">
        <v>2267.96</v>
      </c>
      <c r="F147" s="116" t="s">
        <v>264</v>
      </c>
      <c r="G147" s="113" t="s">
        <v>357</v>
      </c>
      <c r="H147" s="113" t="s">
        <v>440</v>
      </c>
    </row>
    <row r="148" spans="1:8" ht="56.25">
      <c r="A148" s="89" t="s">
        <v>182</v>
      </c>
      <c r="B148" s="89" t="s">
        <v>179</v>
      </c>
      <c r="C148" s="89" t="s">
        <v>990</v>
      </c>
      <c r="D148" s="90" t="s">
        <v>276</v>
      </c>
      <c r="E148" s="91">
        <v>3363</v>
      </c>
      <c r="F148" s="98" t="s">
        <v>275</v>
      </c>
      <c r="G148" s="89" t="s">
        <v>21</v>
      </c>
      <c r="H148" s="89" t="s">
        <v>183</v>
      </c>
    </row>
    <row r="149" spans="1:8" ht="15">
      <c r="A149" s="89" t="s">
        <v>277</v>
      </c>
      <c r="B149" s="89" t="s">
        <v>179</v>
      </c>
      <c r="C149" s="89" t="s">
        <v>990</v>
      </c>
      <c r="D149" s="90" t="s">
        <v>278</v>
      </c>
      <c r="E149" s="91">
        <v>2430.8</v>
      </c>
      <c r="F149" s="98" t="s">
        <v>200</v>
      </c>
      <c r="G149" s="89" t="s">
        <v>21</v>
      </c>
      <c r="H149" s="89" t="s">
        <v>183</v>
      </c>
    </row>
    <row r="150" spans="1:8" ht="22.5">
      <c r="A150" s="89" t="s">
        <v>279</v>
      </c>
      <c r="B150" s="89" t="s">
        <v>280</v>
      </c>
      <c r="C150" s="89" t="s">
        <v>990</v>
      </c>
      <c r="D150" s="90" t="s">
        <v>282</v>
      </c>
      <c r="E150" s="91">
        <v>18384.4</v>
      </c>
      <c r="F150" s="98" t="s">
        <v>281</v>
      </c>
      <c r="G150" s="93" t="s">
        <v>964</v>
      </c>
      <c r="H150" s="89" t="s">
        <v>183</v>
      </c>
    </row>
    <row r="151" spans="1:8" ht="15">
      <c r="A151" s="89" t="s">
        <v>410</v>
      </c>
      <c r="B151" s="89" t="s">
        <v>323</v>
      </c>
      <c r="C151" s="89" t="s">
        <v>990</v>
      </c>
      <c r="D151" s="90">
        <v>2</v>
      </c>
      <c r="E151" s="91">
        <f>14.4*E139</f>
        <v>864</v>
      </c>
      <c r="F151" s="92" t="s">
        <v>205</v>
      </c>
      <c r="G151" s="89" t="s">
        <v>21</v>
      </c>
      <c r="H151" s="89" t="s">
        <v>411</v>
      </c>
    </row>
    <row r="152" spans="1:8" ht="15">
      <c r="A152" s="89" t="s">
        <v>472</v>
      </c>
      <c r="B152" s="89" t="s">
        <v>177</v>
      </c>
      <c r="C152" s="89" t="s">
        <v>990</v>
      </c>
      <c r="D152" s="90" t="s">
        <v>473</v>
      </c>
      <c r="E152" s="91">
        <v>802.4</v>
      </c>
      <c r="F152" s="92" t="s">
        <v>205</v>
      </c>
      <c r="G152" s="89" t="s">
        <v>474</v>
      </c>
      <c r="H152" s="89" t="s">
        <v>536</v>
      </c>
    </row>
    <row r="153" spans="1:8" ht="15">
      <c r="A153" s="89" t="s">
        <v>322</v>
      </c>
      <c r="B153" s="89" t="s">
        <v>323</v>
      </c>
      <c r="C153" s="89" t="s">
        <v>990</v>
      </c>
      <c r="D153" s="90" t="s">
        <v>99</v>
      </c>
      <c r="E153" s="91">
        <v>1144.6</v>
      </c>
      <c r="F153" s="92" t="s">
        <v>205</v>
      </c>
      <c r="G153" s="89" t="s">
        <v>8</v>
      </c>
      <c r="H153" s="89" t="s">
        <v>930</v>
      </c>
    </row>
    <row r="154" spans="1:8" ht="15">
      <c r="A154" s="89" t="s">
        <v>174</v>
      </c>
      <c r="B154" s="89" t="s">
        <v>169</v>
      </c>
      <c r="C154" s="89" t="s">
        <v>990</v>
      </c>
      <c r="D154" s="90" t="s">
        <v>175</v>
      </c>
      <c r="E154" s="91">
        <v>743.4</v>
      </c>
      <c r="F154" s="92" t="s">
        <v>205</v>
      </c>
      <c r="G154" s="89" t="s">
        <v>171</v>
      </c>
      <c r="H154" s="89" t="s">
        <v>536</v>
      </c>
    </row>
    <row r="155" spans="1:8" ht="15">
      <c r="A155" s="89" t="s">
        <v>176</v>
      </c>
      <c r="B155" s="89" t="s">
        <v>177</v>
      </c>
      <c r="C155" s="89" t="s">
        <v>990</v>
      </c>
      <c r="D155" s="90" t="s">
        <v>178</v>
      </c>
      <c r="E155" s="91">
        <f>12.04*E139</f>
        <v>722.4</v>
      </c>
      <c r="F155" s="92" t="s">
        <v>321</v>
      </c>
      <c r="G155" s="89" t="s">
        <v>171</v>
      </c>
      <c r="H155" s="89" t="s">
        <v>536</v>
      </c>
    </row>
    <row r="156" spans="1:8" ht="15">
      <c r="A156" s="104" t="s">
        <v>483</v>
      </c>
      <c r="B156" s="104" t="s">
        <v>484</v>
      </c>
      <c r="C156" s="89" t="s">
        <v>990</v>
      </c>
      <c r="D156" s="108" t="s">
        <v>117</v>
      </c>
      <c r="E156" s="105">
        <v>3569.5</v>
      </c>
      <c r="F156" s="108" t="s">
        <v>205</v>
      </c>
      <c r="G156" s="104" t="s">
        <v>485</v>
      </c>
      <c r="H156" s="104" t="s">
        <v>486</v>
      </c>
    </row>
    <row r="157" spans="1:8" ht="15">
      <c r="A157" s="104" t="s">
        <v>495</v>
      </c>
      <c r="B157" s="104" t="s">
        <v>84</v>
      </c>
      <c r="C157" s="89" t="s">
        <v>990</v>
      </c>
      <c r="D157" s="108" t="s">
        <v>496</v>
      </c>
      <c r="E157" s="105">
        <v>755.2</v>
      </c>
      <c r="F157" s="108" t="s">
        <v>205</v>
      </c>
      <c r="G157" s="104" t="s">
        <v>369</v>
      </c>
      <c r="H157" s="104" t="s">
        <v>497</v>
      </c>
    </row>
    <row r="159" spans="1:8" ht="18.75">
      <c r="A159" s="152" t="s">
        <v>932</v>
      </c>
      <c r="B159" s="152"/>
      <c r="C159" s="152"/>
      <c r="D159" s="152"/>
      <c r="E159" s="152"/>
      <c r="F159" s="152"/>
      <c r="G159" s="152"/>
      <c r="H159" s="152"/>
    </row>
    <row r="160" spans="1:8" ht="15">
      <c r="A160" s="117" t="s">
        <v>934</v>
      </c>
      <c r="B160" s="118" t="s">
        <v>1</v>
      </c>
      <c r="C160" s="119" t="s">
        <v>543</v>
      </c>
      <c r="D160" s="119" t="s">
        <v>2</v>
      </c>
      <c r="E160" s="119" t="s">
        <v>532</v>
      </c>
      <c r="F160" s="118" t="s">
        <v>931</v>
      </c>
      <c r="G160" s="119" t="s">
        <v>533</v>
      </c>
      <c r="H160" s="118" t="s">
        <v>534</v>
      </c>
    </row>
    <row r="161" spans="1:8" ht="22.5">
      <c r="A161" s="100" t="s">
        <v>544</v>
      </c>
      <c r="B161" s="100" t="s">
        <v>545</v>
      </c>
      <c r="C161" s="89" t="s">
        <v>990</v>
      </c>
      <c r="D161" s="100" t="s">
        <v>546</v>
      </c>
      <c r="E161" s="105">
        <v>17020.2</v>
      </c>
      <c r="F161" s="108" t="s">
        <v>549</v>
      </c>
      <c r="G161" s="101" t="s">
        <v>547</v>
      </c>
      <c r="H161" s="101" t="s">
        <v>548</v>
      </c>
    </row>
    <row r="162" spans="1:8" ht="22.5">
      <c r="A162" s="100" t="s">
        <v>544</v>
      </c>
      <c r="B162" s="100" t="s">
        <v>545</v>
      </c>
      <c r="C162" s="89" t="s">
        <v>990</v>
      </c>
      <c r="D162" s="100" t="s">
        <v>546</v>
      </c>
      <c r="E162" s="105">
        <v>11873.4</v>
      </c>
      <c r="F162" s="108" t="s">
        <v>550</v>
      </c>
      <c r="G162" s="101" t="s">
        <v>547</v>
      </c>
      <c r="H162" s="101" t="s">
        <v>548</v>
      </c>
    </row>
    <row r="163" spans="1:8" ht="22.5">
      <c r="A163" s="100" t="s">
        <v>551</v>
      </c>
      <c r="B163" s="100" t="s">
        <v>552</v>
      </c>
      <c r="C163" s="89" t="s">
        <v>990</v>
      </c>
      <c r="D163" s="100" t="s">
        <v>553</v>
      </c>
      <c r="E163" s="120">
        <v>2690.4</v>
      </c>
      <c r="F163" s="121" t="s">
        <v>556</v>
      </c>
      <c r="G163" s="101" t="s">
        <v>554</v>
      </c>
      <c r="H163" s="101" t="s">
        <v>555</v>
      </c>
    </row>
    <row r="164" spans="1:8" ht="22.5">
      <c r="A164" s="100" t="s">
        <v>557</v>
      </c>
      <c r="B164" s="100" t="s">
        <v>558</v>
      </c>
      <c r="C164" s="89" t="s">
        <v>990</v>
      </c>
      <c r="D164" s="100" t="s">
        <v>7</v>
      </c>
      <c r="E164" s="120">
        <v>5451.6</v>
      </c>
      <c r="F164" s="121" t="s">
        <v>561</v>
      </c>
      <c r="G164" s="100" t="s">
        <v>559</v>
      </c>
      <c r="H164" s="101" t="s">
        <v>560</v>
      </c>
    </row>
    <row r="165" spans="1:8" ht="78.75">
      <c r="A165" s="100" t="s">
        <v>562</v>
      </c>
      <c r="B165" s="100" t="s">
        <v>563</v>
      </c>
      <c r="C165" s="89" t="s">
        <v>990</v>
      </c>
      <c r="D165" s="100" t="s">
        <v>564</v>
      </c>
      <c r="E165" s="120">
        <v>2407.2</v>
      </c>
      <c r="F165" s="121" t="s">
        <v>556</v>
      </c>
      <c r="G165" s="101" t="s">
        <v>933</v>
      </c>
      <c r="H165" s="101" t="s">
        <v>565</v>
      </c>
    </row>
    <row r="166" spans="1:8" ht="15">
      <c r="A166" s="161" t="s">
        <v>566</v>
      </c>
      <c r="B166" s="161" t="s">
        <v>567</v>
      </c>
      <c r="C166" s="161" t="s">
        <v>990</v>
      </c>
      <c r="D166" s="161" t="s">
        <v>568</v>
      </c>
      <c r="E166" s="166">
        <v>1387.8</v>
      </c>
      <c r="F166" s="167" t="s">
        <v>556</v>
      </c>
      <c r="G166" s="158" t="s">
        <v>569</v>
      </c>
      <c r="H166" s="158" t="s">
        <v>570</v>
      </c>
    </row>
    <row r="167" spans="1:8" ht="15">
      <c r="A167" s="161"/>
      <c r="B167" s="161"/>
      <c r="C167" s="161"/>
      <c r="D167" s="161"/>
      <c r="E167" s="166"/>
      <c r="F167" s="167"/>
      <c r="G167" s="158"/>
      <c r="H167" s="158"/>
    </row>
    <row r="168" spans="1:8" ht="123.75">
      <c r="A168" s="101" t="s">
        <v>571</v>
      </c>
      <c r="B168" s="100" t="s">
        <v>567</v>
      </c>
      <c r="C168" s="89" t="s">
        <v>990</v>
      </c>
      <c r="D168" s="101" t="s">
        <v>572</v>
      </c>
      <c r="E168" s="120">
        <v>1253.16</v>
      </c>
      <c r="F168" s="121" t="s">
        <v>511</v>
      </c>
      <c r="G168" s="101" t="s">
        <v>573</v>
      </c>
      <c r="H168" s="101" t="s">
        <v>574</v>
      </c>
    </row>
    <row r="169" spans="1:8" ht="67.5">
      <c r="A169" s="100" t="s">
        <v>575</v>
      </c>
      <c r="B169" s="100" t="s">
        <v>576</v>
      </c>
      <c r="C169" s="89" t="s">
        <v>990</v>
      </c>
      <c r="D169" s="100" t="s">
        <v>577</v>
      </c>
      <c r="E169" s="105">
        <v>3327.6</v>
      </c>
      <c r="F169" s="108" t="s">
        <v>561</v>
      </c>
      <c r="G169" s="101" t="s">
        <v>578</v>
      </c>
      <c r="H169" s="101" t="s">
        <v>579</v>
      </c>
    </row>
    <row r="170" spans="1:8" ht="15">
      <c r="A170" s="100" t="s">
        <v>580</v>
      </c>
      <c r="B170" s="100" t="s">
        <v>581</v>
      </c>
      <c r="C170" s="89" t="s">
        <v>990</v>
      </c>
      <c r="D170" s="100" t="s">
        <v>582</v>
      </c>
      <c r="E170" s="120">
        <v>460.2</v>
      </c>
      <c r="F170" s="121" t="s">
        <v>585</v>
      </c>
      <c r="G170" s="100" t="s">
        <v>583</v>
      </c>
      <c r="H170" s="100" t="s">
        <v>584</v>
      </c>
    </row>
    <row r="171" spans="1:8" ht="22.5">
      <c r="A171" s="100" t="s">
        <v>586</v>
      </c>
      <c r="B171" s="100" t="s">
        <v>587</v>
      </c>
      <c r="C171" s="89" t="s">
        <v>990</v>
      </c>
      <c r="D171" s="100" t="s">
        <v>588</v>
      </c>
      <c r="E171" s="120">
        <v>17310.6</v>
      </c>
      <c r="F171" s="121" t="s">
        <v>591</v>
      </c>
      <c r="G171" s="100" t="s">
        <v>589</v>
      </c>
      <c r="H171" s="101" t="s">
        <v>590</v>
      </c>
    </row>
    <row r="172" spans="1:8" ht="22.5">
      <c r="A172" s="100" t="s">
        <v>592</v>
      </c>
      <c r="B172" s="100" t="s">
        <v>593</v>
      </c>
      <c r="C172" s="89" t="s">
        <v>990</v>
      </c>
      <c r="D172" s="100" t="s">
        <v>594</v>
      </c>
      <c r="E172" s="120">
        <v>7193.4</v>
      </c>
      <c r="F172" s="121" t="s">
        <v>561</v>
      </c>
      <c r="G172" s="100" t="s">
        <v>595</v>
      </c>
      <c r="H172" s="101" t="s">
        <v>596</v>
      </c>
    </row>
    <row r="173" spans="1:8" ht="22.5">
      <c r="A173" s="100" t="s">
        <v>597</v>
      </c>
      <c r="B173" s="100" t="s">
        <v>598</v>
      </c>
      <c r="C173" s="89" t="s">
        <v>990</v>
      </c>
      <c r="D173" s="100" t="s">
        <v>599</v>
      </c>
      <c r="E173" s="120">
        <v>2704.8</v>
      </c>
      <c r="F173" s="121" t="s">
        <v>556</v>
      </c>
      <c r="G173" s="100" t="s">
        <v>600</v>
      </c>
      <c r="H173" s="101" t="s">
        <v>601</v>
      </c>
    </row>
    <row r="174" spans="1:8" ht="15">
      <c r="A174" s="100" t="s">
        <v>602</v>
      </c>
      <c r="B174" s="100" t="s">
        <v>603</v>
      </c>
      <c r="C174" s="89" t="s">
        <v>990</v>
      </c>
      <c r="D174" s="100" t="s">
        <v>604</v>
      </c>
      <c r="E174" s="120">
        <v>2775.6</v>
      </c>
      <c r="F174" s="121" t="s">
        <v>556</v>
      </c>
      <c r="G174" s="100" t="s">
        <v>605</v>
      </c>
      <c r="H174" s="100" t="s">
        <v>606</v>
      </c>
    </row>
    <row r="175" spans="1:8" ht="15">
      <c r="A175" s="100" t="s">
        <v>607</v>
      </c>
      <c r="B175" s="100" t="s">
        <v>608</v>
      </c>
      <c r="C175" s="89" t="s">
        <v>990</v>
      </c>
      <c r="D175" s="100" t="s">
        <v>609</v>
      </c>
      <c r="E175" s="120">
        <v>920.4</v>
      </c>
      <c r="F175" s="121" t="s">
        <v>556</v>
      </c>
      <c r="G175" s="100" t="s">
        <v>610</v>
      </c>
      <c r="H175" s="100" t="s">
        <v>611</v>
      </c>
    </row>
    <row r="176" spans="1:8" ht="22.5">
      <c r="A176" s="100" t="s">
        <v>612</v>
      </c>
      <c r="B176" s="100" t="s">
        <v>613</v>
      </c>
      <c r="C176" s="89" t="s">
        <v>990</v>
      </c>
      <c r="D176" s="101" t="s">
        <v>614</v>
      </c>
      <c r="E176" s="120">
        <v>8460.6</v>
      </c>
      <c r="F176" s="121" t="s">
        <v>561</v>
      </c>
      <c r="G176" s="101" t="s">
        <v>615</v>
      </c>
      <c r="H176" s="100" t="s">
        <v>616</v>
      </c>
    </row>
    <row r="177" spans="1:8" ht="15">
      <c r="A177" s="101" t="s">
        <v>617</v>
      </c>
      <c r="B177" s="101" t="s">
        <v>618</v>
      </c>
      <c r="C177" s="89" t="s">
        <v>990</v>
      </c>
      <c r="D177" s="100" t="s">
        <v>619</v>
      </c>
      <c r="E177" s="120">
        <v>3102</v>
      </c>
      <c r="F177" s="121" t="s">
        <v>556</v>
      </c>
      <c r="G177" s="100" t="s">
        <v>620</v>
      </c>
      <c r="H177" s="100" t="s">
        <v>621</v>
      </c>
    </row>
    <row r="178" spans="1:8" ht="15">
      <c r="A178" s="101" t="s">
        <v>622</v>
      </c>
      <c r="B178" s="101" t="s">
        <v>618</v>
      </c>
      <c r="C178" s="89" t="s">
        <v>990</v>
      </c>
      <c r="D178" s="100" t="s">
        <v>623</v>
      </c>
      <c r="E178" s="120">
        <v>7875</v>
      </c>
      <c r="F178" s="121" t="s">
        <v>561</v>
      </c>
      <c r="G178" s="100" t="s">
        <v>624</v>
      </c>
      <c r="H178" s="100" t="s">
        <v>625</v>
      </c>
    </row>
    <row r="179" spans="1:8" ht="78.75">
      <c r="A179" s="101" t="s">
        <v>626</v>
      </c>
      <c r="B179" s="101" t="s">
        <v>627</v>
      </c>
      <c r="C179" s="89" t="s">
        <v>990</v>
      </c>
      <c r="D179" s="100" t="s">
        <v>628</v>
      </c>
      <c r="E179" s="120">
        <v>6628</v>
      </c>
      <c r="F179" s="121" t="s">
        <v>523</v>
      </c>
      <c r="G179" s="101" t="s">
        <v>629</v>
      </c>
      <c r="H179" s="101" t="s">
        <v>630</v>
      </c>
    </row>
    <row r="180" spans="1:8" ht="15">
      <c r="A180" s="100" t="s">
        <v>631</v>
      </c>
      <c r="B180" s="100" t="s">
        <v>632</v>
      </c>
      <c r="C180" s="89" t="s">
        <v>990</v>
      </c>
      <c r="D180" s="100" t="s">
        <v>633</v>
      </c>
      <c r="E180" s="120">
        <v>10500</v>
      </c>
      <c r="F180" s="121" t="s">
        <v>636</v>
      </c>
      <c r="G180" s="100" t="s">
        <v>634</v>
      </c>
      <c r="H180" s="100" t="s">
        <v>635</v>
      </c>
    </row>
    <row r="181" spans="1:8" ht="56.25">
      <c r="A181" s="100" t="s">
        <v>637</v>
      </c>
      <c r="B181" s="100" t="s">
        <v>632</v>
      </c>
      <c r="C181" s="89" t="s">
        <v>990</v>
      </c>
      <c r="D181" s="100" t="s">
        <v>638</v>
      </c>
      <c r="E181" s="120">
        <v>3851.52</v>
      </c>
      <c r="F181" s="121" t="s">
        <v>511</v>
      </c>
      <c r="G181" s="101" t="s">
        <v>639</v>
      </c>
      <c r="H181" s="101" t="s">
        <v>640</v>
      </c>
    </row>
    <row r="182" spans="1:8" ht="56.25">
      <c r="A182" s="100" t="s">
        <v>641</v>
      </c>
      <c r="B182" s="100" t="s">
        <v>632</v>
      </c>
      <c r="C182" s="89" t="s">
        <v>990</v>
      </c>
      <c r="D182" s="100" t="s">
        <v>642</v>
      </c>
      <c r="E182" s="120">
        <v>3846.8</v>
      </c>
      <c r="F182" s="121" t="s">
        <v>561</v>
      </c>
      <c r="G182" s="101" t="s">
        <v>643</v>
      </c>
      <c r="H182" s="101" t="s">
        <v>644</v>
      </c>
    </row>
    <row r="183" spans="1:8" ht="56.25">
      <c r="A183" s="100" t="s">
        <v>935</v>
      </c>
      <c r="B183" s="100" t="s">
        <v>645</v>
      </c>
      <c r="C183" s="89" t="s">
        <v>990</v>
      </c>
      <c r="D183" s="100" t="s">
        <v>646</v>
      </c>
      <c r="E183" s="120">
        <v>660.8</v>
      </c>
      <c r="F183" s="121" t="s">
        <v>556</v>
      </c>
      <c r="G183" s="101" t="s">
        <v>647</v>
      </c>
      <c r="H183" s="101" t="s">
        <v>648</v>
      </c>
    </row>
    <row r="184" spans="1:8" ht="56.25">
      <c r="A184" s="100" t="s">
        <v>649</v>
      </c>
      <c r="B184" s="100" t="s">
        <v>650</v>
      </c>
      <c r="C184" s="89" t="s">
        <v>990</v>
      </c>
      <c r="D184" s="100" t="s">
        <v>651</v>
      </c>
      <c r="E184" s="120">
        <v>3846.8</v>
      </c>
      <c r="F184" s="121" t="s">
        <v>561</v>
      </c>
      <c r="G184" s="101" t="s">
        <v>652</v>
      </c>
      <c r="H184" s="101" t="s">
        <v>653</v>
      </c>
    </row>
    <row r="185" spans="1:8" ht="45">
      <c r="A185" s="100" t="s">
        <v>654</v>
      </c>
      <c r="B185" s="100" t="s">
        <v>655</v>
      </c>
      <c r="C185" s="89" t="s">
        <v>990</v>
      </c>
      <c r="D185" s="100" t="s">
        <v>656</v>
      </c>
      <c r="E185" s="120">
        <v>2843.8</v>
      </c>
      <c r="F185" s="121" t="s">
        <v>556</v>
      </c>
      <c r="G185" s="101" t="s">
        <v>657</v>
      </c>
      <c r="H185" s="101" t="s">
        <v>658</v>
      </c>
    </row>
    <row r="186" spans="1:8" ht="67.5">
      <c r="A186" s="100" t="s">
        <v>659</v>
      </c>
      <c r="B186" s="100" t="s">
        <v>660</v>
      </c>
      <c r="C186" s="89" t="s">
        <v>990</v>
      </c>
      <c r="D186" s="100" t="s">
        <v>661</v>
      </c>
      <c r="E186" s="120">
        <v>731.6</v>
      </c>
      <c r="F186" s="121" t="s">
        <v>515</v>
      </c>
      <c r="G186" s="101" t="s">
        <v>662</v>
      </c>
      <c r="H186" s="101" t="s">
        <v>663</v>
      </c>
    </row>
    <row r="187" spans="1:8" ht="112.5">
      <c r="A187" s="100" t="s">
        <v>664</v>
      </c>
      <c r="B187" s="100" t="s">
        <v>660</v>
      </c>
      <c r="C187" s="89" t="s">
        <v>990</v>
      </c>
      <c r="D187" s="101" t="s">
        <v>646</v>
      </c>
      <c r="E187" s="122">
        <v>792.96</v>
      </c>
      <c r="F187" s="123" t="s">
        <v>510</v>
      </c>
      <c r="G187" s="101" t="s">
        <v>665</v>
      </c>
      <c r="H187" s="101" t="s">
        <v>666</v>
      </c>
    </row>
    <row r="188" spans="1:8" ht="33.75">
      <c r="A188" s="100" t="s">
        <v>667</v>
      </c>
      <c r="B188" s="100" t="s">
        <v>668</v>
      </c>
      <c r="C188" s="89" t="s">
        <v>990</v>
      </c>
      <c r="D188" s="100" t="s">
        <v>122</v>
      </c>
      <c r="E188" s="120">
        <v>1020.7</v>
      </c>
      <c r="F188" s="121" t="s">
        <v>556</v>
      </c>
      <c r="G188" s="101" t="s">
        <v>669</v>
      </c>
      <c r="H188" s="101" t="s">
        <v>670</v>
      </c>
    </row>
    <row r="189" spans="1:8" ht="15">
      <c r="A189" s="100" t="s">
        <v>671</v>
      </c>
      <c r="B189" s="100" t="s">
        <v>672</v>
      </c>
      <c r="C189" s="89" t="s">
        <v>990</v>
      </c>
      <c r="D189" s="100" t="s">
        <v>673</v>
      </c>
      <c r="E189" s="120">
        <v>896.8</v>
      </c>
      <c r="F189" s="121" t="s">
        <v>511</v>
      </c>
      <c r="G189" s="124"/>
      <c r="H189" s="124"/>
    </row>
    <row r="190" spans="1:8" ht="90">
      <c r="A190" s="100" t="s">
        <v>674</v>
      </c>
      <c r="B190" s="100" t="s">
        <v>675</v>
      </c>
      <c r="C190" s="89" t="s">
        <v>990</v>
      </c>
      <c r="D190" s="100" t="s">
        <v>676</v>
      </c>
      <c r="E190" s="120">
        <v>1197.7</v>
      </c>
      <c r="F190" s="121" t="s">
        <v>556</v>
      </c>
      <c r="G190" s="101" t="s">
        <v>677</v>
      </c>
      <c r="H190" s="101" t="s">
        <v>678</v>
      </c>
    </row>
    <row r="191" spans="1:8" ht="146.25">
      <c r="A191" s="101" t="s">
        <v>679</v>
      </c>
      <c r="B191" s="100" t="s">
        <v>675</v>
      </c>
      <c r="C191" s="89" t="s">
        <v>990</v>
      </c>
      <c r="D191" s="100" t="s">
        <v>680</v>
      </c>
      <c r="E191" s="120">
        <v>1244.9</v>
      </c>
      <c r="F191" s="121" t="s">
        <v>511</v>
      </c>
      <c r="G191" s="101" t="s">
        <v>681</v>
      </c>
      <c r="H191" s="101" t="s">
        <v>682</v>
      </c>
    </row>
    <row r="192" spans="1:8" ht="90">
      <c r="A192" s="100" t="s">
        <v>683</v>
      </c>
      <c r="B192" s="100" t="s">
        <v>684</v>
      </c>
      <c r="C192" s="89" t="s">
        <v>990</v>
      </c>
      <c r="D192" s="100" t="s">
        <v>685</v>
      </c>
      <c r="E192" s="120">
        <v>920.4</v>
      </c>
      <c r="F192" s="121" t="s">
        <v>515</v>
      </c>
      <c r="G192" s="101" t="s">
        <v>686</v>
      </c>
      <c r="H192" s="101" t="s">
        <v>687</v>
      </c>
    </row>
    <row r="193" spans="1:8" ht="33.75">
      <c r="A193" s="101" t="s">
        <v>688</v>
      </c>
      <c r="B193" s="101" t="s">
        <v>689</v>
      </c>
      <c r="C193" s="89" t="s">
        <v>990</v>
      </c>
      <c r="D193" s="100" t="s">
        <v>690</v>
      </c>
      <c r="E193" s="122">
        <v>1213.04</v>
      </c>
      <c r="F193" s="123" t="s">
        <v>511</v>
      </c>
      <c r="G193" s="101" t="s">
        <v>691</v>
      </c>
      <c r="H193" s="101" t="s">
        <v>692</v>
      </c>
    </row>
    <row r="194" spans="1:8" ht="101.25">
      <c r="A194" s="100" t="s">
        <v>693</v>
      </c>
      <c r="B194" s="100" t="s">
        <v>694</v>
      </c>
      <c r="C194" s="89" t="s">
        <v>990</v>
      </c>
      <c r="D194" s="100" t="s">
        <v>695</v>
      </c>
      <c r="E194" s="120">
        <v>1519.84</v>
      </c>
      <c r="F194" s="121" t="s">
        <v>511</v>
      </c>
      <c r="G194" s="101" t="s">
        <v>696</v>
      </c>
      <c r="H194" s="101" t="s">
        <v>697</v>
      </c>
    </row>
    <row r="195" spans="1:8" ht="78.75">
      <c r="A195" s="100" t="s">
        <v>698</v>
      </c>
      <c r="B195" s="100" t="s">
        <v>699</v>
      </c>
      <c r="C195" s="89" t="s">
        <v>990</v>
      </c>
      <c r="D195" s="100" t="s">
        <v>700</v>
      </c>
      <c r="E195" s="120">
        <v>1064.36</v>
      </c>
      <c r="F195" s="121" t="s">
        <v>511</v>
      </c>
      <c r="G195" s="101" t="s">
        <v>701</v>
      </c>
      <c r="H195" s="101" t="s">
        <v>702</v>
      </c>
    </row>
    <row r="196" spans="1:8" ht="18.75">
      <c r="A196" s="159"/>
      <c r="B196" s="159"/>
      <c r="C196" s="159"/>
      <c r="D196" s="159"/>
      <c r="E196" s="159"/>
      <c r="F196" s="159"/>
      <c r="G196" s="159"/>
      <c r="H196" s="159"/>
    </row>
    <row r="197" spans="1:8" ht="18.75" customHeight="1">
      <c r="A197" s="160" t="s">
        <v>703</v>
      </c>
      <c r="B197" s="160"/>
      <c r="C197" s="160"/>
      <c r="D197" s="160"/>
      <c r="E197" s="160"/>
      <c r="F197" s="160"/>
      <c r="G197" s="160"/>
      <c r="H197" s="160"/>
    </row>
    <row r="198" spans="1:8" ht="15">
      <c r="A198" s="125"/>
      <c r="B198" s="125"/>
      <c r="C198" s="125"/>
      <c r="D198" s="125"/>
      <c r="E198" s="125"/>
      <c r="F198" s="125"/>
      <c r="G198" s="125"/>
      <c r="H198" s="125"/>
    </row>
    <row r="199" spans="1:8" ht="18" customHeight="1">
      <c r="A199" s="126" t="s">
        <v>704</v>
      </c>
      <c r="B199" s="162" t="s">
        <v>1</v>
      </c>
      <c r="C199" s="162" t="s">
        <v>543</v>
      </c>
      <c r="D199" s="162" t="s">
        <v>2</v>
      </c>
      <c r="E199" s="162" t="s">
        <v>532</v>
      </c>
      <c r="F199" s="163" t="s">
        <v>931</v>
      </c>
      <c r="G199" s="164" t="s">
        <v>533</v>
      </c>
      <c r="H199" s="163" t="s">
        <v>705</v>
      </c>
    </row>
    <row r="200" spans="1:8" ht="15">
      <c r="A200" s="126" t="s">
        <v>542</v>
      </c>
      <c r="B200" s="162"/>
      <c r="C200" s="162"/>
      <c r="D200" s="162"/>
      <c r="E200" s="162"/>
      <c r="F200" s="163"/>
      <c r="G200" s="165"/>
      <c r="H200" s="163"/>
    </row>
    <row r="201" spans="1:8" ht="23.25">
      <c r="A201" s="127" t="s">
        <v>949</v>
      </c>
      <c r="B201" s="127" t="s">
        <v>706</v>
      </c>
      <c r="C201" s="89" t="s">
        <v>990</v>
      </c>
      <c r="D201" s="128" t="s">
        <v>290</v>
      </c>
      <c r="E201" s="129">
        <v>2405</v>
      </c>
      <c r="F201" s="130" t="s">
        <v>419</v>
      </c>
      <c r="G201" s="127" t="s">
        <v>707</v>
      </c>
      <c r="H201" s="127" t="s">
        <v>70</v>
      </c>
    </row>
    <row r="202" spans="1:8" ht="15">
      <c r="A202" s="127" t="s">
        <v>708</v>
      </c>
      <c r="B202" s="127" t="s">
        <v>709</v>
      </c>
      <c r="C202" s="89" t="s">
        <v>990</v>
      </c>
      <c r="D202" s="128" t="s">
        <v>710</v>
      </c>
      <c r="E202" s="129">
        <v>1731</v>
      </c>
      <c r="F202" s="130" t="s">
        <v>264</v>
      </c>
      <c r="G202" s="127" t="s">
        <v>711</v>
      </c>
      <c r="H202" s="127" t="s">
        <v>358</v>
      </c>
    </row>
    <row r="203" spans="1:8" ht="23.25">
      <c r="A203" s="127" t="s">
        <v>712</v>
      </c>
      <c r="B203" s="127" t="s">
        <v>713</v>
      </c>
      <c r="C203" s="89" t="s">
        <v>990</v>
      </c>
      <c r="D203" s="128" t="s">
        <v>714</v>
      </c>
      <c r="E203" s="129">
        <v>7057</v>
      </c>
      <c r="F203" s="130" t="s">
        <v>264</v>
      </c>
      <c r="G203" s="127" t="s">
        <v>715</v>
      </c>
      <c r="H203" s="127" t="s">
        <v>716</v>
      </c>
    </row>
    <row r="204" spans="1:8" ht="23.25">
      <c r="A204" s="127" t="s">
        <v>717</v>
      </c>
      <c r="B204" s="127" t="s">
        <v>718</v>
      </c>
      <c r="C204" s="89" t="s">
        <v>990</v>
      </c>
      <c r="D204" s="128" t="s">
        <v>287</v>
      </c>
      <c r="E204" s="129">
        <v>3448</v>
      </c>
      <c r="F204" s="130" t="s">
        <v>200</v>
      </c>
      <c r="G204" s="127" t="s">
        <v>719</v>
      </c>
      <c r="H204" s="127" t="s">
        <v>720</v>
      </c>
    </row>
    <row r="205" spans="1:8" ht="15">
      <c r="A205" s="127" t="s">
        <v>721</v>
      </c>
      <c r="B205" s="127" t="s">
        <v>722</v>
      </c>
      <c r="C205" s="89" t="s">
        <v>990</v>
      </c>
      <c r="D205" s="128" t="s">
        <v>710</v>
      </c>
      <c r="E205" s="129">
        <v>830</v>
      </c>
      <c r="F205" s="130" t="s">
        <v>725</v>
      </c>
      <c r="G205" s="127" t="s">
        <v>723</v>
      </c>
      <c r="H205" s="127" t="s">
        <v>724</v>
      </c>
    </row>
    <row r="206" spans="1:8" ht="23.25">
      <c r="A206" s="127" t="s">
        <v>726</v>
      </c>
      <c r="B206" s="127" t="s">
        <v>727</v>
      </c>
      <c r="C206" s="89" t="s">
        <v>990</v>
      </c>
      <c r="D206" s="128" t="s">
        <v>514</v>
      </c>
      <c r="E206" s="129">
        <v>1856</v>
      </c>
      <c r="F206" s="130" t="s">
        <v>264</v>
      </c>
      <c r="G206" s="127" t="s">
        <v>728</v>
      </c>
      <c r="H206" s="127" t="s">
        <v>70</v>
      </c>
    </row>
    <row r="207" spans="1:8" ht="23.25" hidden="1">
      <c r="A207" s="127" t="s">
        <v>729</v>
      </c>
      <c r="B207" s="127" t="s">
        <v>730</v>
      </c>
      <c r="C207" s="127" t="s">
        <v>75</v>
      </c>
      <c r="D207" s="128" t="s">
        <v>122</v>
      </c>
      <c r="E207" s="129"/>
      <c r="F207" s="130"/>
      <c r="G207" s="127" t="s">
        <v>731</v>
      </c>
      <c r="H207" s="127" t="s">
        <v>938</v>
      </c>
    </row>
    <row r="208" spans="1:8" ht="15">
      <c r="A208" s="127" t="s">
        <v>732</v>
      </c>
      <c r="B208" s="127" t="s">
        <v>733</v>
      </c>
      <c r="C208" s="89" t="s">
        <v>990</v>
      </c>
      <c r="D208" s="128" t="s">
        <v>94</v>
      </c>
      <c r="E208" s="129">
        <v>2625</v>
      </c>
      <c r="F208" s="130" t="s">
        <v>736</v>
      </c>
      <c r="G208" s="127" t="s">
        <v>734</v>
      </c>
      <c r="H208" s="127" t="s">
        <v>735</v>
      </c>
    </row>
    <row r="209" spans="1:8" ht="23.25">
      <c r="A209" s="127" t="s">
        <v>737</v>
      </c>
      <c r="B209" s="127" t="s">
        <v>738</v>
      </c>
      <c r="C209" s="89" t="s">
        <v>990</v>
      </c>
      <c r="D209" s="128">
        <v>3</v>
      </c>
      <c r="E209" s="129">
        <v>3401</v>
      </c>
      <c r="F209" s="130" t="s">
        <v>740</v>
      </c>
      <c r="G209" s="127" t="s">
        <v>734</v>
      </c>
      <c r="H209" s="127" t="s">
        <v>739</v>
      </c>
    </row>
    <row r="210" spans="1:8" ht="23.25">
      <c r="A210" s="127" t="s">
        <v>741</v>
      </c>
      <c r="B210" s="127" t="s">
        <v>742</v>
      </c>
      <c r="C210" s="89" t="s">
        <v>990</v>
      </c>
      <c r="D210" s="128" t="s">
        <v>422</v>
      </c>
      <c r="E210" s="131">
        <v>1814</v>
      </c>
      <c r="F210" s="130" t="s">
        <v>744</v>
      </c>
      <c r="G210" s="127" t="s">
        <v>743</v>
      </c>
      <c r="H210" s="127" t="s">
        <v>358</v>
      </c>
    </row>
    <row r="211" spans="1:8" ht="23.25">
      <c r="A211" s="127" t="s">
        <v>745</v>
      </c>
      <c r="B211" s="127" t="s">
        <v>746</v>
      </c>
      <c r="C211" s="89" t="s">
        <v>990</v>
      </c>
      <c r="D211" s="128" t="s">
        <v>747</v>
      </c>
      <c r="E211" s="131">
        <v>2447</v>
      </c>
      <c r="F211" s="130" t="s">
        <v>200</v>
      </c>
      <c r="G211" s="127" t="s">
        <v>748</v>
      </c>
      <c r="H211" s="127" t="s">
        <v>749</v>
      </c>
    </row>
    <row r="212" spans="1:8" ht="15">
      <c r="A212" s="127" t="s">
        <v>750</v>
      </c>
      <c r="B212" s="127" t="s">
        <v>751</v>
      </c>
      <c r="C212" s="89" t="s">
        <v>990</v>
      </c>
      <c r="D212" s="128" t="s">
        <v>752</v>
      </c>
      <c r="E212" s="131">
        <v>2638</v>
      </c>
      <c r="F212" s="130" t="s">
        <v>419</v>
      </c>
      <c r="G212" s="127" t="s">
        <v>753</v>
      </c>
      <c r="H212" s="127" t="s">
        <v>754</v>
      </c>
    </row>
    <row r="213" spans="1:8" ht="23.25" hidden="1">
      <c r="A213" s="127" t="s">
        <v>755</v>
      </c>
      <c r="B213" s="127" t="s">
        <v>756</v>
      </c>
      <c r="C213" s="89" t="s">
        <v>990</v>
      </c>
      <c r="D213" s="128">
        <v>4</v>
      </c>
      <c r="E213" s="131"/>
      <c r="F213" s="130" t="s">
        <v>759</v>
      </c>
      <c r="G213" s="127" t="s">
        <v>757</v>
      </c>
      <c r="H213" s="127" t="s">
        <v>758</v>
      </c>
    </row>
    <row r="214" spans="1:8" ht="23.25">
      <c r="A214" s="127" t="s">
        <v>760</v>
      </c>
      <c r="B214" s="127" t="s">
        <v>939</v>
      </c>
      <c r="C214" s="89" t="s">
        <v>990</v>
      </c>
      <c r="D214" s="128" t="s">
        <v>316</v>
      </c>
      <c r="E214" s="131">
        <v>1819</v>
      </c>
      <c r="F214" s="130" t="s">
        <v>264</v>
      </c>
      <c r="G214" s="127" t="s">
        <v>940</v>
      </c>
      <c r="H214" s="127" t="s">
        <v>761</v>
      </c>
    </row>
    <row r="215" spans="1:8" ht="23.25">
      <c r="A215" s="127" t="s">
        <v>762</v>
      </c>
      <c r="B215" s="127" t="s">
        <v>751</v>
      </c>
      <c r="C215" s="89" t="s">
        <v>990</v>
      </c>
      <c r="D215" s="128" t="s">
        <v>122</v>
      </c>
      <c r="E215" s="131">
        <v>1432</v>
      </c>
      <c r="F215" s="130" t="s">
        <v>264</v>
      </c>
      <c r="G215" s="127" t="s">
        <v>941</v>
      </c>
      <c r="H215" s="127" t="s">
        <v>763</v>
      </c>
    </row>
    <row r="216" spans="1:8" ht="15" hidden="1">
      <c r="A216" s="127" t="s">
        <v>764</v>
      </c>
      <c r="B216" s="127" t="s">
        <v>765</v>
      </c>
      <c r="C216" s="89" t="s">
        <v>990</v>
      </c>
      <c r="D216" s="128" t="s">
        <v>189</v>
      </c>
      <c r="E216" s="131"/>
      <c r="F216" s="130"/>
      <c r="G216" s="127" t="s">
        <v>766</v>
      </c>
      <c r="H216" s="127" t="s">
        <v>767</v>
      </c>
    </row>
    <row r="217" spans="1:8" ht="23.25">
      <c r="A217" s="127" t="s">
        <v>768</v>
      </c>
      <c r="B217" s="127" t="s">
        <v>769</v>
      </c>
      <c r="C217" s="89" t="s">
        <v>990</v>
      </c>
      <c r="D217" s="128" t="s">
        <v>507</v>
      </c>
      <c r="E217" s="131">
        <v>1731</v>
      </c>
      <c r="F217" s="130" t="s">
        <v>772</v>
      </c>
      <c r="G217" s="127" t="s">
        <v>770</v>
      </c>
      <c r="H217" s="127" t="s">
        <v>771</v>
      </c>
    </row>
    <row r="218" spans="1:8" ht="23.25">
      <c r="A218" s="127" t="s">
        <v>773</v>
      </c>
      <c r="B218" s="127" t="s">
        <v>774</v>
      </c>
      <c r="C218" s="89" t="s">
        <v>990</v>
      </c>
      <c r="D218" s="128" t="s">
        <v>514</v>
      </c>
      <c r="E218" s="131">
        <v>5907</v>
      </c>
      <c r="F218" s="130" t="s">
        <v>264</v>
      </c>
      <c r="G218" s="127" t="s">
        <v>775</v>
      </c>
      <c r="H218" s="127" t="s">
        <v>70</v>
      </c>
    </row>
    <row r="219" spans="1:8" ht="34.5">
      <c r="A219" s="127" t="s">
        <v>776</v>
      </c>
      <c r="B219" s="127" t="s">
        <v>777</v>
      </c>
      <c r="C219" s="89" t="s">
        <v>990</v>
      </c>
      <c r="D219" s="128" t="s">
        <v>778</v>
      </c>
      <c r="E219" s="131">
        <v>5074</v>
      </c>
      <c r="F219" s="130" t="s">
        <v>781</v>
      </c>
      <c r="G219" s="127" t="s">
        <v>779</v>
      </c>
      <c r="H219" s="127" t="s">
        <v>780</v>
      </c>
    </row>
    <row r="220" spans="1:8" ht="15">
      <c r="A220" s="127" t="s">
        <v>782</v>
      </c>
      <c r="B220" s="127" t="s">
        <v>783</v>
      </c>
      <c r="C220" s="89" t="s">
        <v>990</v>
      </c>
      <c r="D220" s="128" t="s">
        <v>778</v>
      </c>
      <c r="E220" s="131">
        <v>4596.1</v>
      </c>
      <c r="F220" s="130" t="s">
        <v>556</v>
      </c>
      <c r="G220" s="127"/>
      <c r="H220" s="127"/>
    </row>
    <row r="221" spans="1:8" ht="23.25">
      <c r="A221" s="127" t="s">
        <v>784</v>
      </c>
      <c r="B221" s="127" t="s">
        <v>785</v>
      </c>
      <c r="C221" s="89" t="s">
        <v>990</v>
      </c>
      <c r="D221" s="128" t="s">
        <v>272</v>
      </c>
      <c r="E221" s="131">
        <v>7139</v>
      </c>
      <c r="F221" s="130" t="s">
        <v>511</v>
      </c>
      <c r="G221" s="127" t="s">
        <v>786</v>
      </c>
      <c r="H221" s="127" t="s">
        <v>942</v>
      </c>
    </row>
    <row r="222" spans="1:8" ht="15">
      <c r="A222" s="127" t="s">
        <v>787</v>
      </c>
      <c r="B222" s="127" t="s">
        <v>788</v>
      </c>
      <c r="C222" s="89" t="s">
        <v>990</v>
      </c>
      <c r="D222" s="128" t="s">
        <v>789</v>
      </c>
      <c r="E222" s="131">
        <v>4153.6</v>
      </c>
      <c r="F222" s="130" t="s">
        <v>556</v>
      </c>
      <c r="G222" s="127"/>
      <c r="H222" s="127"/>
    </row>
    <row r="223" spans="1:8" ht="23.25">
      <c r="A223" s="127" t="s">
        <v>790</v>
      </c>
      <c r="B223" s="127" t="s">
        <v>791</v>
      </c>
      <c r="C223" s="89" t="s">
        <v>990</v>
      </c>
      <c r="D223" s="128" t="s">
        <v>62</v>
      </c>
      <c r="E223" s="131">
        <v>2336.4</v>
      </c>
      <c r="F223" s="130" t="s">
        <v>556</v>
      </c>
      <c r="G223" s="127" t="s">
        <v>792</v>
      </c>
      <c r="H223" s="127" t="s">
        <v>793</v>
      </c>
    </row>
    <row r="224" spans="1:8" ht="15">
      <c r="A224" s="127" t="s">
        <v>794</v>
      </c>
      <c r="B224" s="127" t="s">
        <v>795</v>
      </c>
      <c r="C224" s="89" t="s">
        <v>990</v>
      </c>
      <c r="D224" s="128" t="s">
        <v>796</v>
      </c>
      <c r="E224" s="131">
        <v>2065</v>
      </c>
      <c r="F224" s="130" t="s">
        <v>556</v>
      </c>
      <c r="G224" s="127"/>
      <c r="H224" s="127"/>
    </row>
    <row r="225" spans="1:8" ht="23.25">
      <c r="A225" s="127" t="s">
        <v>797</v>
      </c>
      <c r="B225" s="127" t="s">
        <v>798</v>
      </c>
      <c r="C225" s="89" t="s">
        <v>990</v>
      </c>
      <c r="D225" s="128" t="s">
        <v>94</v>
      </c>
      <c r="E225" s="131">
        <v>979.4</v>
      </c>
      <c r="F225" s="130" t="s">
        <v>510</v>
      </c>
      <c r="G225" s="127" t="s">
        <v>799</v>
      </c>
      <c r="H225" s="127" t="s">
        <v>800</v>
      </c>
    </row>
    <row r="226" spans="1:8" ht="29.25" customHeight="1">
      <c r="A226" s="127" t="s">
        <v>801</v>
      </c>
      <c r="B226" s="127" t="s">
        <v>802</v>
      </c>
      <c r="C226" s="89" t="s">
        <v>990</v>
      </c>
      <c r="D226" s="128" t="s">
        <v>943</v>
      </c>
      <c r="E226" s="131">
        <v>3032.6</v>
      </c>
      <c r="F226" s="130" t="s">
        <v>281</v>
      </c>
      <c r="G226" s="127" t="s">
        <v>799</v>
      </c>
      <c r="H226" s="127" t="s">
        <v>793</v>
      </c>
    </row>
    <row r="227" spans="1:8" ht="21.75" customHeight="1">
      <c r="A227" s="127" t="s">
        <v>803</v>
      </c>
      <c r="B227" s="127" t="s">
        <v>804</v>
      </c>
      <c r="C227" s="89" t="s">
        <v>990</v>
      </c>
      <c r="D227" s="128" t="s">
        <v>944</v>
      </c>
      <c r="E227" s="131">
        <v>1398.3</v>
      </c>
      <c r="F227" s="130" t="s">
        <v>806</v>
      </c>
      <c r="G227" s="127" t="s">
        <v>945</v>
      </c>
      <c r="H227" s="127" t="s">
        <v>805</v>
      </c>
    </row>
    <row r="228" spans="1:8" ht="23.25">
      <c r="A228" s="127" t="s">
        <v>807</v>
      </c>
      <c r="B228" s="127" t="s">
        <v>751</v>
      </c>
      <c r="C228" s="89" t="s">
        <v>990</v>
      </c>
      <c r="D228" s="128" t="s">
        <v>287</v>
      </c>
      <c r="E228" s="131">
        <v>932.2</v>
      </c>
      <c r="F228" s="130" t="s">
        <v>511</v>
      </c>
      <c r="G228" s="127" t="s">
        <v>799</v>
      </c>
      <c r="H228" s="127" t="s">
        <v>808</v>
      </c>
    </row>
    <row r="229" spans="1:8" ht="23.25">
      <c r="A229" s="127" t="s">
        <v>809</v>
      </c>
      <c r="B229" s="127" t="s">
        <v>751</v>
      </c>
      <c r="C229" s="89" t="s">
        <v>990</v>
      </c>
      <c r="D229" s="128" t="s">
        <v>122</v>
      </c>
      <c r="E229" s="131">
        <v>1911.6</v>
      </c>
      <c r="F229" s="130" t="s">
        <v>264</v>
      </c>
      <c r="G229" s="127" t="s">
        <v>810</v>
      </c>
      <c r="H229" s="127" t="s">
        <v>811</v>
      </c>
    </row>
    <row r="230" spans="1:8" ht="23.25">
      <c r="A230" s="127" t="s">
        <v>812</v>
      </c>
      <c r="B230" s="127" t="s">
        <v>813</v>
      </c>
      <c r="C230" s="89" t="s">
        <v>990</v>
      </c>
      <c r="D230" s="128" t="s">
        <v>814</v>
      </c>
      <c r="E230" s="131">
        <v>2773</v>
      </c>
      <c r="F230" s="130" t="s">
        <v>200</v>
      </c>
      <c r="G230" s="127" t="s">
        <v>815</v>
      </c>
      <c r="H230" s="127" t="s">
        <v>816</v>
      </c>
    </row>
    <row r="231" spans="1:8" ht="32.25" customHeight="1">
      <c r="A231" s="127" t="s">
        <v>817</v>
      </c>
      <c r="B231" s="127" t="s">
        <v>818</v>
      </c>
      <c r="C231" s="89" t="s">
        <v>990</v>
      </c>
      <c r="D231" s="128" t="s">
        <v>819</v>
      </c>
      <c r="E231" s="131">
        <v>649</v>
      </c>
      <c r="F231" s="130" t="s">
        <v>510</v>
      </c>
      <c r="G231" s="127" t="s">
        <v>820</v>
      </c>
      <c r="H231" s="127" t="s">
        <v>946</v>
      </c>
    </row>
    <row r="232" spans="1:8" ht="15">
      <c r="A232" s="127" t="s">
        <v>821</v>
      </c>
      <c r="B232" s="127" t="s">
        <v>822</v>
      </c>
      <c r="C232" s="89" t="s">
        <v>990</v>
      </c>
      <c r="D232" s="128" t="s">
        <v>814</v>
      </c>
      <c r="E232" s="131">
        <v>2932.3</v>
      </c>
      <c r="F232" s="130" t="s">
        <v>200</v>
      </c>
      <c r="G232" s="127" t="s">
        <v>823</v>
      </c>
      <c r="H232" s="127" t="s">
        <v>33</v>
      </c>
    </row>
    <row r="233" spans="1:8" ht="15">
      <c r="A233" s="127" t="s">
        <v>824</v>
      </c>
      <c r="B233" s="127" t="s">
        <v>751</v>
      </c>
      <c r="C233" s="89" t="s">
        <v>990</v>
      </c>
      <c r="D233" s="128" t="s">
        <v>287</v>
      </c>
      <c r="E233" s="131">
        <v>941.64</v>
      </c>
      <c r="F233" s="130" t="s">
        <v>264</v>
      </c>
      <c r="G233" s="127" t="s">
        <v>825</v>
      </c>
      <c r="H233" s="127" t="s">
        <v>826</v>
      </c>
    </row>
    <row r="234" spans="1:8" ht="23.25">
      <c r="A234" s="127" t="s">
        <v>827</v>
      </c>
      <c r="B234" s="127" t="s">
        <v>828</v>
      </c>
      <c r="C234" s="89" t="s">
        <v>990</v>
      </c>
      <c r="D234" s="128" t="s">
        <v>829</v>
      </c>
      <c r="E234" s="131">
        <v>2843.8</v>
      </c>
      <c r="F234" s="130" t="s">
        <v>264</v>
      </c>
      <c r="G234" s="127" t="s">
        <v>830</v>
      </c>
      <c r="H234" s="127" t="s">
        <v>831</v>
      </c>
    </row>
    <row r="235" spans="1:8" ht="23.25">
      <c r="A235" s="127" t="s">
        <v>832</v>
      </c>
      <c r="B235" s="127" t="s">
        <v>813</v>
      </c>
      <c r="C235" s="89" t="s">
        <v>990</v>
      </c>
      <c r="D235" s="128">
        <v>0.25</v>
      </c>
      <c r="E235" s="131">
        <v>3103.4</v>
      </c>
      <c r="F235" s="130" t="s">
        <v>200</v>
      </c>
      <c r="G235" s="127" t="s">
        <v>833</v>
      </c>
      <c r="H235" s="127" t="s">
        <v>834</v>
      </c>
    </row>
    <row r="236" spans="1:8" ht="23.25">
      <c r="A236" s="127" t="s">
        <v>835</v>
      </c>
      <c r="B236" s="127" t="s">
        <v>804</v>
      </c>
      <c r="C236" s="89" t="s">
        <v>990</v>
      </c>
      <c r="D236" s="128" t="s">
        <v>836</v>
      </c>
      <c r="E236" s="131">
        <v>1398.3</v>
      </c>
      <c r="F236" s="130" t="s">
        <v>839</v>
      </c>
      <c r="G236" s="127" t="s">
        <v>837</v>
      </c>
      <c r="H236" s="127" t="s">
        <v>838</v>
      </c>
    </row>
    <row r="237" spans="1:8" ht="34.5">
      <c r="A237" s="127" t="s">
        <v>840</v>
      </c>
      <c r="B237" s="127" t="s">
        <v>841</v>
      </c>
      <c r="C237" s="89" t="s">
        <v>990</v>
      </c>
      <c r="D237" s="128" t="s">
        <v>467</v>
      </c>
      <c r="E237" s="131">
        <v>2003.4</v>
      </c>
      <c r="F237" s="130" t="s">
        <v>556</v>
      </c>
      <c r="G237" s="127" t="s">
        <v>950</v>
      </c>
      <c r="H237" s="127" t="s">
        <v>842</v>
      </c>
    </row>
    <row r="238" spans="1:8" ht="34.5">
      <c r="A238" s="127" t="s">
        <v>843</v>
      </c>
      <c r="B238" s="127" t="s">
        <v>844</v>
      </c>
      <c r="C238" s="89" t="s">
        <v>990</v>
      </c>
      <c r="D238" s="128" t="s">
        <v>290</v>
      </c>
      <c r="E238" s="131">
        <v>1996.8</v>
      </c>
      <c r="F238" s="130" t="s">
        <v>419</v>
      </c>
      <c r="G238" s="127" t="s">
        <v>845</v>
      </c>
      <c r="H238" s="127" t="s">
        <v>70</v>
      </c>
    </row>
    <row r="239" spans="1:8" ht="34.5">
      <c r="A239" s="127" t="s">
        <v>846</v>
      </c>
      <c r="B239" s="127" t="s">
        <v>847</v>
      </c>
      <c r="C239" s="89" t="s">
        <v>990</v>
      </c>
      <c r="D239" s="128" t="s">
        <v>122</v>
      </c>
      <c r="E239" s="131">
        <v>2499</v>
      </c>
      <c r="F239" s="130" t="s">
        <v>200</v>
      </c>
      <c r="G239" s="127" t="s">
        <v>848</v>
      </c>
      <c r="H239" s="127" t="s">
        <v>849</v>
      </c>
    </row>
    <row r="240" spans="1:8" ht="23.25">
      <c r="A240" s="127" t="s">
        <v>850</v>
      </c>
      <c r="B240" s="127" t="s">
        <v>851</v>
      </c>
      <c r="C240" s="89" t="s">
        <v>990</v>
      </c>
      <c r="D240" s="128" t="s">
        <v>852</v>
      </c>
      <c r="E240" s="131">
        <v>1005.6</v>
      </c>
      <c r="F240" s="130" t="s">
        <v>264</v>
      </c>
      <c r="G240" s="127" t="s">
        <v>853</v>
      </c>
      <c r="H240" s="127" t="s">
        <v>854</v>
      </c>
    </row>
    <row r="241" spans="1:8" ht="15">
      <c r="A241" s="127" t="s">
        <v>855</v>
      </c>
      <c r="B241" s="127" t="s">
        <v>856</v>
      </c>
      <c r="C241" s="89" t="s">
        <v>990</v>
      </c>
      <c r="D241" s="128" t="s">
        <v>145</v>
      </c>
      <c r="E241" s="131">
        <v>1430.4</v>
      </c>
      <c r="F241" s="130" t="s">
        <v>264</v>
      </c>
      <c r="G241" s="127" t="s">
        <v>857</v>
      </c>
      <c r="H241" s="127" t="s">
        <v>858</v>
      </c>
    </row>
    <row r="242" spans="1:8" ht="23.25">
      <c r="A242" s="127" t="s">
        <v>859</v>
      </c>
      <c r="B242" s="127" t="s">
        <v>860</v>
      </c>
      <c r="C242" s="89" t="s">
        <v>990</v>
      </c>
      <c r="D242" s="128" t="s">
        <v>861</v>
      </c>
      <c r="E242" s="131">
        <v>1819.8</v>
      </c>
      <c r="F242" s="130" t="s">
        <v>264</v>
      </c>
      <c r="G242" s="127" t="s">
        <v>857</v>
      </c>
      <c r="H242" s="127" t="s">
        <v>63</v>
      </c>
    </row>
    <row r="243" spans="1:8" ht="15">
      <c r="A243" s="127" t="s">
        <v>862</v>
      </c>
      <c r="B243" s="127" t="s">
        <v>722</v>
      </c>
      <c r="C243" s="89" t="s">
        <v>990</v>
      </c>
      <c r="D243" s="128" t="s">
        <v>710</v>
      </c>
      <c r="E243" s="131">
        <v>622.8</v>
      </c>
      <c r="F243" s="130" t="s">
        <v>865</v>
      </c>
      <c r="G243" s="127" t="s">
        <v>863</v>
      </c>
      <c r="H243" s="127" t="s">
        <v>864</v>
      </c>
    </row>
    <row r="244" spans="1:8" ht="23.25">
      <c r="A244" s="127" t="s">
        <v>866</v>
      </c>
      <c r="B244" s="127" t="s">
        <v>867</v>
      </c>
      <c r="C244" s="89" t="s">
        <v>990</v>
      </c>
      <c r="D244" s="128" t="s">
        <v>272</v>
      </c>
      <c r="E244" s="131">
        <v>3561</v>
      </c>
      <c r="F244" s="130" t="s">
        <v>374</v>
      </c>
      <c r="G244" s="127" t="s">
        <v>868</v>
      </c>
      <c r="H244" s="127" t="s">
        <v>869</v>
      </c>
    </row>
    <row r="245" spans="1:8" ht="23.25">
      <c r="A245" s="127" t="s">
        <v>870</v>
      </c>
      <c r="B245" s="127" t="s">
        <v>871</v>
      </c>
      <c r="C245" s="89" t="s">
        <v>990</v>
      </c>
      <c r="D245" s="128" t="s">
        <v>594</v>
      </c>
      <c r="E245" s="131">
        <v>2803.8</v>
      </c>
      <c r="F245" s="130" t="s">
        <v>200</v>
      </c>
      <c r="G245" s="127" t="s">
        <v>872</v>
      </c>
      <c r="H245" s="127" t="s">
        <v>834</v>
      </c>
    </row>
    <row r="246" spans="1:8" ht="23.25">
      <c r="A246" s="127" t="s">
        <v>873</v>
      </c>
      <c r="B246" s="127" t="s">
        <v>874</v>
      </c>
      <c r="C246" s="89" t="s">
        <v>990</v>
      </c>
      <c r="D246" s="128" t="s">
        <v>875</v>
      </c>
      <c r="E246" s="131">
        <v>4524</v>
      </c>
      <c r="F246" s="130" t="s">
        <v>419</v>
      </c>
      <c r="G246" s="127" t="s">
        <v>876</v>
      </c>
      <c r="H246" s="127" t="s">
        <v>877</v>
      </c>
    </row>
    <row r="247" spans="1:8" ht="15">
      <c r="A247" s="127" t="s">
        <v>878</v>
      </c>
      <c r="B247" s="127" t="s">
        <v>879</v>
      </c>
      <c r="C247" s="89" t="s">
        <v>990</v>
      </c>
      <c r="D247" s="128">
        <v>0.3</v>
      </c>
      <c r="E247" s="131">
        <v>3873</v>
      </c>
      <c r="F247" s="130" t="s">
        <v>200</v>
      </c>
      <c r="G247" s="127" t="s">
        <v>880</v>
      </c>
      <c r="H247" s="127" t="s">
        <v>881</v>
      </c>
    </row>
    <row r="248" spans="1:8" ht="12.75" customHeight="1">
      <c r="A248" s="151" t="s">
        <v>882</v>
      </c>
      <c r="B248" s="151" t="s">
        <v>883</v>
      </c>
      <c r="C248" s="151" t="s">
        <v>990</v>
      </c>
      <c r="D248" s="168">
        <v>2.5</v>
      </c>
      <c r="E248" s="169">
        <v>1104.6</v>
      </c>
      <c r="F248" s="170" t="s">
        <v>886</v>
      </c>
      <c r="G248" s="151" t="s">
        <v>884</v>
      </c>
      <c r="H248" s="151" t="s">
        <v>885</v>
      </c>
    </row>
    <row r="249" spans="1:8" ht="15">
      <c r="A249" s="151"/>
      <c r="B249" s="151"/>
      <c r="C249" s="151"/>
      <c r="D249" s="168"/>
      <c r="E249" s="169"/>
      <c r="F249" s="170"/>
      <c r="G249" s="151"/>
      <c r="H249" s="151"/>
    </row>
    <row r="250" spans="1:8" ht="23.25">
      <c r="A250" s="127" t="s">
        <v>887</v>
      </c>
      <c r="B250" s="127" t="s">
        <v>888</v>
      </c>
      <c r="C250" s="151" t="s">
        <v>990</v>
      </c>
      <c r="D250" s="128" t="s">
        <v>290</v>
      </c>
      <c r="E250" s="131">
        <v>948.6</v>
      </c>
      <c r="F250" s="130" t="s">
        <v>264</v>
      </c>
      <c r="G250" s="127" t="s">
        <v>889</v>
      </c>
      <c r="H250" s="127" t="s">
        <v>890</v>
      </c>
    </row>
    <row r="251" spans="1:8" ht="23.25">
      <c r="A251" s="127" t="s">
        <v>891</v>
      </c>
      <c r="B251" s="127" t="s">
        <v>892</v>
      </c>
      <c r="C251" s="151"/>
      <c r="D251" s="128" t="s">
        <v>62</v>
      </c>
      <c r="E251" s="131">
        <v>8156.4</v>
      </c>
      <c r="F251" s="130" t="s">
        <v>374</v>
      </c>
      <c r="G251" s="127" t="s">
        <v>893</v>
      </c>
      <c r="H251" s="127" t="s">
        <v>894</v>
      </c>
    </row>
    <row r="252" spans="1:8" ht="15">
      <c r="A252" s="127" t="s">
        <v>895</v>
      </c>
      <c r="B252" s="127" t="s">
        <v>896</v>
      </c>
      <c r="C252" s="151" t="s">
        <v>990</v>
      </c>
      <c r="D252" s="128" t="s">
        <v>778</v>
      </c>
      <c r="E252" s="131">
        <v>3136.2</v>
      </c>
      <c r="F252" s="130" t="s">
        <v>899</v>
      </c>
      <c r="G252" s="127" t="s">
        <v>897</v>
      </c>
      <c r="H252" s="127" t="s">
        <v>898</v>
      </c>
    </row>
    <row r="253" spans="1:8" ht="15">
      <c r="A253" s="127" t="s">
        <v>900</v>
      </c>
      <c r="B253" s="127" t="s">
        <v>901</v>
      </c>
      <c r="C253" s="151"/>
      <c r="D253" s="128" t="s">
        <v>902</v>
      </c>
      <c r="E253" s="131">
        <v>8963.4</v>
      </c>
      <c r="F253" s="130" t="s">
        <v>387</v>
      </c>
      <c r="G253" s="127" t="s">
        <v>903</v>
      </c>
      <c r="H253" s="127" t="s">
        <v>904</v>
      </c>
    </row>
    <row r="254" spans="1:8" ht="15">
      <c r="A254" s="127" t="s">
        <v>905</v>
      </c>
      <c r="B254" s="127" t="s">
        <v>906</v>
      </c>
      <c r="C254" s="151" t="s">
        <v>990</v>
      </c>
      <c r="D254" s="128" t="s">
        <v>814</v>
      </c>
      <c r="E254" s="131">
        <v>6230.4</v>
      </c>
      <c r="F254" s="130" t="s">
        <v>264</v>
      </c>
      <c r="G254" s="127" t="s">
        <v>907</v>
      </c>
      <c r="H254" s="127" t="s">
        <v>358</v>
      </c>
    </row>
    <row r="255" spans="1:8" ht="23.25" customHeight="1">
      <c r="A255" s="127" t="s">
        <v>908</v>
      </c>
      <c r="B255" s="127" t="s">
        <v>909</v>
      </c>
      <c r="C255" s="151"/>
      <c r="D255" s="128" t="s">
        <v>947</v>
      </c>
      <c r="E255" s="131">
        <v>1295.4</v>
      </c>
      <c r="F255" s="130" t="s">
        <v>264</v>
      </c>
      <c r="G255" s="127" t="s">
        <v>910</v>
      </c>
      <c r="H255" s="127" t="s">
        <v>948</v>
      </c>
    </row>
    <row r="256" spans="1:8" ht="23.25">
      <c r="A256" s="127" t="s">
        <v>911</v>
      </c>
      <c r="B256" s="127" t="s">
        <v>912</v>
      </c>
      <c r="C256" s="151" t="s">
        <v>990</v>
      </c>
      <c r="D256" s="128">
        <v>1</v>
      </c>
      <c r="E256" s="131">
        <v>2081.4</v>
      </c>
      <c r="F256" s="130" t="s">
        <v>264</v>
      </c>
      <c r="G256" s="127" t="s">
        <v>913</v>
      </c>
      <c r="H256" s="127" t="s">
        <v>38</v>
      </c>
    </row>
    <row r="257" spans="1:8" ht="23.25">
      <c r="A257" s="127" t="s">
        <v>914</v>
      </c>
      <c r="B257" s="127" t="s">
        <v>915</v>
      </c>
      <c r="C257" s="151"/>
      <c r="D257" s="128" t="s">
        <v>916</v>
      </c>
      <c r="E257" s="131">
        <v>1153.8</v>
      </c>
      <c r="F257" s="130" t="s">
        <v>264</v>
      </c>
      <c r="G257" s="127" t="s">
        <v>917</v>
      </c>
      <c r="H257" s="127" t="s">
        <v>716</v>
      </c>
    </row>
    <row r="258" spans="1:8" ht="23.25">
      <c r="A258" s="127" t="s">
        <v>918</v>
      </c>
      <c r="B258" s="127" t="s">
        <v>919</v>
      </c>
      <c r="C258" s="151" t="s">
        <v>990</v>
      </c>
      <c r="D258" s="128" t="s">
        <v>287</v>
      </c>
      <c r="E258" s="131">
        <v>520</v>
      </c>
      <c r="F258" s="130" t="s">
        <v>200</v>
      </c>
      <c r="G258" s="127" t="s">
        <v>920</v>
      </c>
      <c r="H258" s="127" t="s">
        <v>921</v>
      </c>
    </row>
    <row r="259" spans="1:8" ht="23.25">
      <c r="A259" s="127" t="s">
        <v>922</v>
      </c>
      <c r="B259" s="127" t="s">
        <v>919</v>
      </c>
      <c r="C259" s="151"/>
      <c r="D259" s="128" t="s">
        <v>287</v>
      </c>
      <c r="E259" s="131">
        <v>320</v>
      </c>
      <c r="F259" s="130" t="s">
        <v>200</v>
      </c>
      <c r="G259" s="127" t="s">
        <v>923</v>
      </c>
      <c r="H259" s="127" t="s">
        <v>924</v>
      </c>
    </row>
    <row r="260" spans="1:8" ht="34.5">
      <c r="A260" s="127" t="s">
        <v>925</v>
      </c>
      <c r="B260" s="127" t="s">
        <v>926</v>
      </c>
      <c r="C260" s="127"/>
      <c r="D260" s="128" t="s">
        <v>232</v>
      </c>
      <c r="E260" s="131">
        <v>357</v>
      </c>
      <c r="F260" s="130" t="s">
        <v>929</v>
      </c>
      <c r="G260" s="127" t="s">
        <v>927</v>
      </c>
      <c r="H260" s="127" t="s">
        <v>928</v>
      </c>
    </row>
    <row r="263" spans="1:8" ht="45">
      <c r="A263" s="134" t="s">
        <v>966</v>
      </c>
      <c r="B263" s="134" t="s">
        <v>967</v>
      </c>
      <c r="C263" s="133"/>
      <c r="D263" s="133" t="s">
        <v>968</v>
      </c>
      <c r="E263" s="135">
        <v>370</v>
      </c>
      <c r="F263" s="133" t="s">
        <v>970</v>
      </c>
      <c r="G263" s="132"/>
      <c r="H263" s="133" t="s">
        <v>969</v>
      </c>
    </row>
    <row r="264" spans="1:8" ht="22.5">
      <c r="A264" s="134" t="s">
        <v>971</v>
      </c>
      <c r="B264" s="134" t="s">
        <v>972</v>
      </c>
      <c r="C264" s="133"/>
      <c r="D264" s="136" t="s">
        <v>973</v>
      </c>
      <c r="E264" s="135">
        <v>370</v>
      </c>
      <c r="F264" s="133" t="s">
        <v>976</v>
      </c>
      <c r="G264" s="133" t="s">
        <v>974</v>
      </c>
      <c r="H264" s="133" t="s">
        <v>975</v>
      </c>
    </row>
    <row r="265" spans="1:8" ht="22.5">
      <c r="A265" s="134" t="s">
        <v>977</v>
      </c>
      <c r="B265" s="134" t="s">
        <v>978</v>
      </c>
      <c r="C265" s="133"/>
      <c r="D265" s="133" t="s">
        <v>979</v>
      </c>
      <c r="E265" s="135">
        <v>370</v>
      </c>
      <c r="F265" s="133" t="s">
        <v>515</v>
      </c>
      <c r="G265" s="133" t="s">
        <v>980</v>
      </c>
      <c r="H265" s="133" t="s">
        <v>981</v>
      </c>
    </row>
    <row r="267" ht="6.75" customHeight="1"/>
    <row r="268" spans="1:6" ht="18.75" hidden="1">
      <c r="A268" s="144"/>
      <c r="B268" s="144"/>
      <c r="C268" s="139"/>
      <c r="D268" s="140"/>
      <c r="E268" s="140"/>
      <c r="F268" s="140"/>
    </row>
    <row r="269" spans="1:6" ht="18.75" hidden="1">
      <c r="A269" s="144"/>
      <c r="B269" s="144"/>
      <c r="C269" s="141"/>
      <c r="D269" s="140"/>
      <c r="E269" s="140"/>
      <c r="F269" s="140"/>
    </row>
    <row r="270" spans="1:3" ht="36" customHeight="1">
      <c r="A270" s="143" t="s">
        <v>992</v>
      </c>
      <c r="B270" s="143"/>
      <c r="C270" s="142"/>
    </row>
    <row r="271" spans="1:3" ht="12.75" customHeight="1">
      <c r="A271" s="144"/>
      <c r="B271" s="144"/>
      <c r="C271" s="138"/>
    </row>
    <row r="272" spans="1:2" ht="18.75" hidden="1">
      <c r="A272" s="139"/>
      <c r="B272" s="139"/>
    </row>
    <row r="273" spans="1:2" ht="18.75">
      <c r="A273" s="139" t="s">
        <v>991</v>
      </c>
      <c r="B273" s="141"/>
    </row>
    <row r="274" ht="18.75">
      <c r="A274" s="141" t="s">
        <v>993</v>
      </c>
    </row>
    <row r="275" ht="18.75">
      <c r="B275" s="139"/>
    </row>
    <row r="276" ht="18.75">
      <c r="B276" s="141"/>
    </row>
    <row r="282" ht="15">
      <c r="B282" s="11" t="s">
        <v>982</v>
      </c>
    </row>
  </sheetData>
  <sheetProtection/>
  <mergeCells count="46">
    <mergeCell ref="G248:G249"/>
    <mergeCell ref="H248:H249"/>
    <mergeCell ref="A268:B268"/>
    <mergeCell ref="A269:B269"/>
    <mergeCell ref="A270:B270"/>
    <mergeCell ref="A271:B271"/>
    <mergeCell ref="C250:C251"/>
    <mergeCell ref="C252:C253"/>
    <mergeCell ref="C254:C255"/>
    <mergeCell ref="C256:C257"/>
    <mergeCell ref="G199:G200"/>
    <mergeCell ref="E166:E167"/>
    <mergeCell ref="F166:F167"/>
    <mergeCell ref="H199:H200"/>
    <mergeCell ref="A248:A249"/>
    <mergeCell ref="B248:B249"/>
    <mergeCell ref="C248:C249"/>
    <mergeCell ref="D248:D249"/>
    <mergeCell ref="E248:E249"/>
    <mergeCell ref="F248:F249"/>
    <mergeCell ref="A197:H197"/>
    <mergeCell ref="A166:A167"/>
    <mergeCell ref="B166:B167"/>
    <mergeCell ref="C166:C167"/>
    <mergeCell ref="D166:D167"/>
    <mergeCell ref="B199:B200"/>
    <mergeCell ref="C199:C200"/>
    <mergeCell ref="D199:D200"/>
    <mergeCell ref="E199:E200"/>
    <mergeCell ref="F199:F200"/>
    <mergeCell ref="A10:H10"/>
    <mergeCell ref="A100:H100"/>
    <mergeCell ref="A138:H138"/>
    <mergeCell ref="G166:G167"/>
    <mergeCell ref="H166:H167"/>
    <mergeCell ref="A196:H196"/>
    <mergeCell ref="C258:C259"/>
    <mergeCell ref="A159:H159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bashplod</dc:creator>
  <cp:keywords/>
  <dc:description/>
  <cp:lastModifiedBy>Фирюза</cp:lastModifiedBy>
  <cp:lastPrinted>2015-03-20T03:55:20Z</cp:lastPrinted>
  <dcterms:created xsi:type="dcterms:W3CDTF">2015-02-11T03:12:14Z</dcterms:created>
  <dcterms:modified xsi:type="dcterms:W3CDTF">2015-06-15T05:37:55Z</dcterms:modified>
  <cp:category/>
  <cp:version/>
  <cp:contentType/>
  <cp:contentStatus/>
</cp:coreProperties>
</file>