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7175" windowHeight="5130"/>
  </bookViews>
  <sheets>
    <sheet name="Общий" sheetId="1" r:id="rId1"/>
  </sheets>
  <definedNames>
    <definedName name="_GoBack" localSheetId="0">Общий!#REF!</definedName>
  </definedNames>
  <calcPr calcId="124519"/>
</workbook>
</file>

<file path=xl/calcChain.xml><?xml version="1.0" encoding="utf-8"?>
<calcChain xmlns="http://schemas.openxmlformats.org/spreadsheetml/2006/main">
  <c r="L375" i="1"/>
  <c r="L374"/>
  <c r="L373"/>
  <c r="L372"/>
  <c r="L371"/>
  <c r="L370"/>
  <c r="L369"/>
  <c r="L368"/>
  <c r="L367"/>
  <c r="L366"/>
  <c r="L365"/>
  <c r="L364"/>
  <c r="L363"/>
  <c r="N253"/>
  <c r="L253"/>
  <c r="J253" s="1"/>
  <c r="H253" s="1"/>
  <c r="N252"/>
  <c r="L252"/>
  <c r="J252" s="1"/>
  <c r="H252" s="1"/>
  <c r="N251"/>
  <c r="L251"/>
  <c r="J251" s="1"/>
  <c r="H251" s="1"/>
  <c r="N250"/>
  <c r="L250"/>
  <c r="J250" s="1"/>
  <c r="H250" s="1"/>
  <c r="N159"/>
  <c r="M159"/>
  <c r="L159"/>
  <c r="N158"/>
  <c r="M158"/>
  <c r="L158"/>
  <c r="N157"/>
  <c r="M157"/>
  <c r="L157"/>
  <c r="N156"/>
  <c r="M156"/>
  <c r="L156"/>
  <c r="N155"/>
  <c r="M155"/>
  <c r="L155"/>
  <c r="N154"/>
  <c r="M154"/>
  <c r="L154"/>
  <c r="N153"/>
  <c r="M153"/>
  <c r="L153"/>
  <c r="N152"/>
  <c r="M152"/>
  <c r="L152"/>
  <c r="N151"/>
  <c r="M151"/>
  <c r="L151"/>
  <c r="N150"/>
  <c r="M150"/>
  <c r="L150"/>
  <c r="J130"/>
  <c r="J129"/>
  <c r="J128"/>
  <c r="I128"/>
  <c r="J127"/>
  <c r="I127"/>
  <c r="J126"/>
  <c r="I126"/>
  <c r="J125"/>
  <c r="I125"/>
  <c r="J123"/>
  <c r="I123"/>
  <c r="J122"/>
  <c r="I122"/>
  <c r="J121"/>
  <c r="I121"/>
  <c r="J120"/>
  <c r="I120"/>
  <c r="J119"/>
  <c r="I119"/>
  <c r="J118"/>
  <c r="I118"/>
  <c r="J117"/>
  <c r="J116"/>
  <c r="J115"/>
  <c r="J114"/>
  <c r="J113"/>
  <c r="J112"/>
  <c r="M28"/>
  <c r="I28"/>
  <c r="G28"/>
  <c r="I27"/>
  <c r="G27"/>
  <c r="M26"/>
  <c r="I26"/>
  <c r="G26"/>
  <c r="I25"/>
  <c r="G25"/>
  <c r="I22"/>
  <c r="G22"/>
  <c r="I21"/>
  <c r="G21"/>
  <c r="I20"/>
  <c r="G20"/>
  <c r="I18"/>
  <c r="G18"/>
  <c r="M17"/>
  <c r="I17"/>
  <c r="G17"/>
  <c r="I16"/>
  <c r="G16"/>
  <c r="M15"/>
  <c r="I15"/>
  <c r="G15"/>
  <c r="I14"/>
  <c r="G14"/>
  <c r="M13"/>
  <c r="I13"/>
  <c r="G13"/>
  <c r="I12"/>
  <c r="G12"/>
  <c r="I11"/>
  <c r="G11"/>
  <c r="N4"/>
</calcChain>
</file>

<file path=xl/sharedStrings.xml><?xml version="1.0" encoding="utf-8"?>
<sst xmlns="http://schemas.openxmlformats.org/spreadsheetml/2006/main" count="1033" uniqueCount="472">
  <si>
    <t>ООО «Корса-Е»</t>
  </si>
  <si>
    <t xml:space="preserve">                                                                  620034, Россия, г.Екатеринбург, ул.Колмогорова, д.3, оф.901.  Уральский Банк Реконструкции и Развития, г.Екатеринбург  р/с 40702810162320000775, к/с 30101810900000000795,                                                                                                         БИК 046577795, ИНН/КПП 66583451652/665801001, ОГРН 11466588003315</t>
  </si>
  <si>
    <t xml:space="preserve">                                              Тел: +7(343) 268-333-9 ,сот:+7(952)140-333-9           e-mail: 999moroz@mail.ru                Михаил</t>
  </si>
  <si>
    <t>*Цена за вагон с материалом СМЛ,OSB-3 указана на условиях франко-вагон на станции Екатеринбург Товарный СВЖД.</t>
  </si>
  <si>
    <t>Продукция отгружается авто(бортовая погрузка) и ж/д транспортом.Склад и офис находится по одному адресу: ул.Колмогорова,3 оф.901 (район ТЦ "Карнавал")</t>
  </si>
  <si>
    <t xml:space="preserve">Прайс-лист на стекломагниевый лист (СМЛ) </t>
  </si>
  <si>
    <t xml:space="preserve">Толщина,мм     </t>
  </si>
  <si>
    <t>Размер, мм.</t>
  </si>
  <si>
    <t>Площадь листа, м.кв.</t>
  </si>
  <si>
    <t>Кол-во листов в паллете</t>
  </si>
  <si>
    <t>Кол-во паллет в вагоне</t>
  </si>
  <si>
    <t>Кол-во листов в вагоне</t>
  </si>
  <si>
    <t>Вес 1л,         кг</t>
  </si>
  <si>
    <t>Вес 1 паллеты,     кг</t>
  </si>
  <si>
    <t xml:space="preserve">Цена за лист, руб. с учетом НДС 18%. </t>
  </si>
  <si>
    <t>до 1 паллеты</t>
  </si>
  <si>
    <t>от 1 до 6 паллет</t>
  </si>
  <si>
    <t>от 6 до 12 паллет</t>
  </si>
  <si>
    <t>от 12 паллет</t>
  </si>
  <si>
    <t>Вагон*</t>
  </si>
  <si>
    <t>Стекломагниевый лист 3мм Оптима</t>
  </si>
  <si>
    <t>1220*2440</t>
  </si>
  <si>
    <r>
      <t>Стекломагниевый лист</t>
    </r>
    <r>
      <rPr>
        <b/>
        <sz val="10"/>
        <rFont val="Times New Roman"/>
        <family val="1"/>
        <charset val="204"/>
      </rPr>
      <t xml:space="preserve"> 6мм Оптима (</t>
    </r>
    <r>
      <rPr>
        <sz val="10"/>
        <rFont val="Times New Roman"/>
        <family val="1"/>
        <charset val="204"/>
      </rPr>
      <t>белый)</t>
    </r>
  </si>
  <si>
    <t>1220*2500</t>
  </si>
  <si>
    <t>дог.</t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</si>
  <si>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>8мм Оптима</t>
    </r>
    <r>
      <rPr>
        <sz val="10"/>
        <rFont val="Times New Roman"/>
        <family val="1"/>
        <charset val="204"/>
      </rPr>
      <t xml:space="preserve"> (белый)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</si>
  <si>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 xml:space="preserve">8мм Оптима </t>
    </r>
    <r>
      <rPr>
        <sz val="10"/>
        <rFont val="Times New Roman"/>
        <family val="1"/>
        <charset val="204"/>
      </rPr>
      <t>(белый)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</si>
  <si>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>10мм Оптима</t>
    </r>
    <r>
      <rPr>
        <sz val="10"/>
        <rFont val="Times New Roman"/>
        <family val="1"/>
        <charset val="204"/>
      </rPr>
      <t xml:space="preserve"> (белый)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</si>
  <si>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 xml:space="preserve">12мм Оптима </t>
    </r>
    <r>
      <rPr>
        <sz val="10"/>
        <rFont val="Times New Roman"/>
        <family val="1"/>
        <charset val="204"/>
      </rPr>
      <t>(белый)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</si>
  <si>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>12мм Оптима</t>
    </r>
    <r>
      <rPr>
        <sz val="10"/>
        <rFont val="Times New Roman"/>
        <family val="1"/>
        <charset val="204"/>
      </rPr>
      <t xml:space="preserve"> (белый)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</si>
  <si>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>6мм Премиум</t>
    </r>
    <r>
      <rPr>
        <sz val="10"/>
        <rFont val="Times New Roman"/>
        <family val="1"/>
        <charset val="204"/>
      </rPr>
      <t xml:space="preserve"> (кремовый)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</si>
  <si>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 xml:space="preserve">8мм Премиум </t>
    </r>
    <r>
      <rPr>
        <sz val="10"/>
        <rFont val="Times New Roman"/>
        <family val="1"/>
        <charset val="204"/>
      </rPr>
      <t>(кремовый)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</si>
  <si>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 xml:space="preserve">10мм Премиум </t>
    </r>
    <r>
      <rPr>
        <sz val="10"/>
        <rFont val="Times New Roman"/>
        <family val="1"/>
        <charset val="204"/>
      </rPr>
      <t>(кремовый)</t>
    </r>
  </si>
  <si>
    <r>
      <t>Стекломагниевый лист</t>
    </r>
    <r>
      <rPr>
        <b/>
        <sz val="10"/>
        <rFont val="Times New Roman"/>
        <family val="1"/>
        <charset val="204"/>
      </rPr>
      <t xml:space="preserve"> 12мм Премиум </t>
    </r>
    <r>
      <rPr>
        <sz val="10"/>
        <rFont val="Times New Roman"/>
        <family val="1"/>
        <charset val="204"/>
      </rPr>
      <t>(кремовый)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</si>
  <si>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 xml:space="preserve">4мм Супер </t>
    </r>
    <r>
      <rPr>
        <sz val="10"/>
        <rFont val="Times New Roman"/>
        <family val="1"/>
        <charset val="204"/>
      </rPr>
      <t>Премиум (кремовый)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</si>
  <si>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>6мм Супер</t>
    </r>
    <r>
      <rPr>
        <sz val="10"/>
        <rFont val="Times New Roman"/>
        <family val="1"/>
        <charset val="204"/>
      </rPr>
      <t xml:space="preserve"> Премиум (кремовый)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</si>
  <si>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 xml:space="preserve">8мм Супер </t>
    </r>
    <r>
      <rPr>
        <sz val="10"/>
        <rFont val="Times New Roman"/>
        <family val="1"/>
        <charset val="204"/>
      </rPr>
      <t>Премиум (кремовый)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</si>
  <si>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 xml:space="preserve">10мм Супер </t>
    </r>
    <r>
      <rPr>
        <sz val="10"/>
        <rFont val="Times New Roman"/>
        <family val="1"/>
        <charset val="204"/>
      </rPr>
      <t>Премиум (кремовый)</t>
    </r>
  </si>
  <si>
    <r>
      <t xml:space="preserve">Стекломагниевый лист </t>
    </r>
    <r>
      <rPr>
        <b/>
        <sz val="10"/>
        <rFont val="Times New Roman"/>
        <family val="1"/>
        <charset val="204"/>
      </rPr>
      <t xml:space="preserve">12мм Супер </t>
    </r>
    <r>
      <rPr>
        <sz val="10"/>
        <rFont val="Times New Roman"/>
        <family val="1"/>
        <charset val="204"/>
      </rPr>
      <t>Премиум (кремовый)</t>
    </r>
  </si>
  <si>
    <r>
      <t>СМЛ</t>
    </r>
    <r>
      <rPr>
        <b/>
        <sz val="10"/>
        <rFont val="Times New Roman"/>
        <family val="1"/>
        <charset val="204"/>
      </rPr>
      <t xml:space="preserve"> 6мм Оптима/Премиум некондиция</t>
    </r>
  </si>
  <si>
    <t xml:space="preserve">250 / 360 </t>
  </si>
  <si>
    <r>
      <t>СМЛ</t>
    </r>
    <r>
      <rPr>
        <b/>
        <sz val="10"/>
        <rFont val="Times New Roman"/>
        <family val="1"/>
        <charset val="204"/>
      </rPr>
      <t xml:space="preserve"> 8мм Оптима/Премиум некондиция</t>
    </r>
  </si>
  <si>
    <t>280 / 415</t>
  </si>
  <si>
    <r>
      <t>СМЛ</t>
    </r>
    <r>
      <rPr>
        <b/>
        <sz val="10"/>
        <rFont val="Times New Roman"/>
        <family val="1"/>
        <charset val="204"/>
      </rPr>
      <t xml:space="preserve"> 10мм Оптима/Премиум некондиция</t>
    </r>
  </si>
  <si>
    <t>345 / 490</t>
  </si>
  <si>
    <r>
      <t>СМЛ</t>
    </r>
    <r>
      <rPr>
        <b/>
        <sz val="10"/>
        <rFont val="Times New Roman"/>
        <family val="1"/>
        <charset val="204"/>
      </rPr>
      <t xml:space="preserve"> 12мм Оптима/Премиум некондиция</t>
    </r>
  </si>
  <si>
    <t>450 / 590</t>
  </si>
  <si>
    <t>Прайс-лист на ориентированно-стружечную плиту (OSB-3/ОСП-3)</t>
  </si>
  <si>
    <t>Наименование</t>
  </si>
  <si>
    <t xml:space="preserve">Толщина, мм     </t>
  </si>
  <si>
    <t>Кол-во листов в пачке</t>
  </si>
  <si>
    <t>Вес 1 пачки,     кг</t>
  </si>
  <si>
    <t>Розница</t>
  </si>
  <si>
    <t>от 1 пачки</t>
  </si>
  <si>
    <t>от 5 пачек</t>
  </si>
  <si>
    <t>Фура 15 пачек</t>
  </si>
  <si>
    <t>OSB-3 Норборд, Канада</t>
  </si>
  <si>
    <t>9мм</t>
  </si>
  <si>
    <t>12мм</t>
  </si>
  <si>
    <t>OSB-3 Glunz(Германия)</t>
  </si>
  <si>
    <t>6мм</t>
  </si>
  <si>
    <t>1250*2500</t>
  </si>
  <si>
    <t xml:space="preserve">OSB-3 Egger (Румыния ) </t>
  </si>
  <si>
    <t>OSB-3 Kronospan (Латвия, Румыния), NORBORD</t>
  </si>
  <si>
    <t>8мм</t>
  </si>
  <si>
    <t xml:space="preserve">OSB-3 Еgger (Румыния) </t>
  </si>
  <si>
    <t xml:space="preserve">OSB-3 Калевала (Россия) </t>
  </si>
  <si>
    <t xml:space="preserve">OSB-3 LP (Канада) </t>
  </si>
  <si>
    <t xml:space="preserve">OSB-3 «NLK Oriented Strand Board»,  EcoJAL (Россия) </t>
  </si>
  <si>
    <t>75+1</t>
  </si>
  <si>
    <t>OSB-3 «NLK Oriented Strand Board»,  EcoJAL (Россия)  NEW!!!</t>
  </si>
  <si>
    <t>600*2500</t>
  </si>
  <si>
    <t>под заказ.</t>
  </si>
  <si>
    <t>OSB-3 KRONOSPAN RIGA (Латвия)</t>
  </si>
  <si>
    <t>OSB-3 Kronospan (Румыния)</t>
  </si>
  <si>
    <t>64/112</t>
  </si>
  <si>
    <t>OSB-3 LP США</t>
  </si>
  <si>
    <t>9,53мм</t>
  </si>
  <si>
    <t>OSB-3 KRONOSPAN BU (Могилев) )</t>
  </si>
  <si>
    <t xml:space="preserve">OSB-3 Bolderaja (Латвия), Kronospan (Румыния, Украина) </t>
  </si>
  <si>
    <t>10мм</t>
  </si>
  <si>
    <t>OSB-3 США</t>
  </si>
  <si>
    <t>11,1мм</t>
  </si>
  <si>
    <t>OSB-3 Колевала (Россия) 1категория</t>
  </si>
  <si>
    <t>59+1</t>
  </si>
  <si>
    <t xml:space="preserve">OSB-3 Kronospan (Румыния) </t>
  </si>
  <si>
    <t>15мм</t>
  </si>
  <si>
    <t>OSB-3 Kronоspan Riga (Латвия)</t>
  </si>
  <si>
    <t>18мм</t>
  </si>
  <si>
    <t>22мм</t>
  </si>
  <si>
    <t>OSB-3 Egger (Румыния )</t>
  </si>
  <si>
    <t>25мм</t>
  </si>
  <si>
    <t>1250*2800</t>
  </si>
  <si>
    <t>OSB-3 «NLK Oriented Strand Board», г.Киров Россия</t>
  </si>
  <si>
    <t>2500*1850</t>
  </si>
  <si>
    <t>Прайс-лист на фанеру</t>
  </si>
  <si>
    <t>Фанера 4/4 ФК</t>
  </si>
  <si>
    <t>4мм</t>
  </si>
  <si>
    <t>1525*1525</t>
  </si>
  <si>
    <t>Фанера 4/4 ФСФ</t>
  </si>
  <si>
    <t>20мм</t>
  </si>
  <si>
    <t xml:space="preserve">ДВП тв ГрА 1сорт (1фура-13пачек) г.Туринск  </t>
  </si>
  <si>
    <t>3,2мм</t>
  </si>
  <si>
    <t>2745*1700</t>
  </si>
  <si>
    <t xml:space="preserve">ДСП 16мм 3500*1750 </t>
  </si>
  <si>
    <t>16мм</t>
  </si>
  <si>
    <t>3500*1750</t>
  </si>
  <si>
    <t>Брусок 50*70*3000 мм антисептированный (под заказ)</t>
  </si>
  <si>
    <t>50*70мм</t>
  </si>
  <si>
    <t>Прайс-лист на плиту Гринборд.</t>
  </si>
  <si>
    <t>Поддонов в машине, штук</t>
  </si>
  <si>
    <t>От 12 пачек</t>
  </si>
  <si>
    <t>GB1-50 Плита низкой плотности</t>
  </si>
  <si>
    <r>
      <t xml:space="preserve"> </t>
    </r>
    <r>
      <rPr>
        <sz val="10"/>
        <color indexed="8"/>
        <rFont val="Calibri"/>
        <family val="2"/>
        <charset val="204"/>
      </rPr>
      <t>2800*600</t>
    </r>
  </si>
  <si>
    <t>GB1-100 Плита низкой плотности</t>
  </si>
  <si>
    <t>2800*600</t>
  </si>
  <si>
    <t>GB450-25 Плита низкой плотности</t>
  </si>
  <si>
    <t xml:space="preserve"> 3000*600</t>
  </si>
  <si>
    <t>GB600-14 Плита средней плотности</t>
  </si>
  <si>
    <t>GB600-25 Плита средней плотности</t>
  </si>
  <si>
    <t>GB600-50 Плита средней плотности</t>
  </si>
  <si>
    <t xml:space="preserve"> 2800*600</t>
  </si>
  <si>
    <t>GB3-10 Плита высокой плотности</t>
  </si>
  <si>
    <t>GB3-12 Плита высокой плотности</t>
  </si>
  <si>
    <t>GB1050-10 Конструкционная плита высокой плотности</t>
  </si>
  <si>
    <t>GB1050-12 Конструкционная плита высокой плотности</t>
  </si>
  <si>
    <t>GB1050-22 Конструкционная плита высокой плотности</t>
  </si>
  <si>
    <t>Прайс-лист на цементно-стружечную плиту ЦСП, шифер</t>
  </si>
  <si>
    <t xml:space="preserve">Наименование (плита в наличии и под заказ). </t>
  </si>
  <si>
    <t>Кол-во кв.м. в пачке, м2</t>
  </si>
  <si>
    <t>от 3 пачек</t>
  </si>
  <si>
    <t>от 6 пачек</t>
  </si>
  <si>
    <t>ЦСП, г.Омск  в машине 6 пачек</t>
  </si>
  <si>
    <t>3600*1200</t>
  </si>
  <si>
    <t>ЦСП, г.Омск</t>
  </si>
  <si>
    <t>26мм</t>
  </si>
  <si>
    <t>36мм</t>
  </si>
  <si>
    <t>дог</t>
  </si>
  <si>
    <t>ЦСП, г.Тюмень в машине 6пачек ( в пачке 33 листа)</t>
  </si>
  <si>
    <t>3200*1250</t>
  </si>
  <si>
    <t>ЦСП, г.Тюмень ( в пачке 27листов)</t>
  </si>
  <si>
    <t>ЦСП, г.Тюмень</t>
  </si>
  <si>
    <t>24мм</t>
  </si>
  <si>
    <t>32мм</t>
  </si>
  <si>
    <t>от 10 пачек</t>
  </si>
  <si>
    <r>
      <t xml:space="preserve">Асбоцементные  листы плоские ПЛ-НП-1,75*1,1*6 </t>
    </r>
    <r>
      <rPr>
        <b/>
        <sz val="10"/>
        <rFont val="Times New Roman"/>
        <family val="1"/>
        <charset val="204"/>
      </rPr>
      <t>Под  заказ</t>
    </r>
  </si>
  <si>
    <t>1750*1100</t>
  </si>
  <si>
    <t>Асбоцементные  листы плоские ПЛ-НП-1,75*1,1*8 Пресс. Стерлитомак</t>
  </si>
  <si>
    <t>Асбоцементные  листы плоские ПЛ-НП-1,75*1,1*10 Пресс. Стерлитомак</t>
  </si>
  <si>
    <r>
      <t xml:space="preserve">Асбоцементные  листы плоские ПЛ-НП-1,75*1,1*12 </t>
    </r>
    <r>
      <rPr>
        <b/>
        <sz val="10"/>
        <rFont val="Times New Roman"/>
        <family val="1"/>
        <charset val="204"/>
      </rPr>
      <t>Под заказ</t>
    </r>
  </si>
  <si>
    <r>
      <t xml:space="preserve">Асбоцементный лист восьмиволновой СВ 40/150 ТУ </t>
    </r>
    <r>
      <rPr>
        <b/>
        <sz val="10"/>
        <rFont val="Times New Roman"/>
        <family val="1"/>
        <charset val="204"/>
      </rPr>
      <t>Под Заказ</t>
    </r>
  </si>
  <si>
    <t>5,2мм</t>
  </si>
  <si>
    <t>1750*1130</t>
  </si>
  <si>
    <t>5,8мм</t>
  </si>
  <si>
    <t>Прайс-лист на Гипсо-стружечную плиту ГСП, ТУ 5742-004-05292444-2010</t>
  </si>
  <si>
    <t>от 16 пачек</t>
  </si>
  <si>
    <t>Плита гипсостружечная ГСПВ (влагостойкая) с прямой кромкой</t>
  </si>
  <si>
    <t>2500*1250</t>
  </si>
  <si>
    <t>3000*1250</t>
  </si>
  <si>
    <t>Плита гипсостружечная марки ГСП-Ш с прямой, фальцевой кромкой</t>
  </si>
  <si>
    <t xml:space="preserve">Плита гипсостружечная марки ГСП-1,2 с прямой, фальцевой кромкой </t>
  </si>
  <si>
    <t>Прайс-лист на декоративные отделочные панели</t>
  </si>
  <si>
    <t xml:space="preserve">Цена за м/кв, руб. с учетом НДС 18%. </t>
  </si>
  <si>
    <t>до 500кв/м</t>
  </si>
  <si>
    <t>до 1000кв/м</t>
  </si>
  <si>
    <t>свыше 1000кв/м</t>
  </si>
  <si>
    <t>Декоративна ПО на основе СМЛ с полимерным  покрытием</t>
  </si>
  <si>
    <t>2440*1220</t>
  </si>
  <si>
    <t>Декоративна ПО на основе ГКЛ, окрашенная  по каталогу RAL</t>
  </si>
  <si>
    <t>2500*1200</t>
  </si>
  <si>
    <t>2700*1200</t>
  </si>
  <si>
    <t>3000*1200</t>
  </si>
  <si>
    <t>3300*1200</t>
  </si>
  <si>
    <t>Декоративна ПО на основе СМЛ, окрашенная  по каталогу RAL</t>
  </si>
  <si>
    <t xml:space="preserve">ПО «Аквафайер» ГСЛ  </t>
  </si>
  <si>
    <t>Прайс-лист на алюминиевый профиль, для монтажа гипсовиниловых, декоративных окрашенных панелей, СМЛ.</t>
  </si>
  <si>
    <t>Вес, кг.</t>
  </si>
  <si>
    <t>Цена за шт., руб. с НДС 18%. Белый (RAL9016)</t>
  </si>
  <si>
    <t>Цена за шт., руб. с НДС 18%. Серый, Беж.(RAL9006,1015)</t>
  </si>
  <si>
    <t>Цена за лист, руб. с учетом НДС 18%. Окрашенный по шкале RAL</t>
  </si>
  <si>
    <t>от 100 до 1000шт.</t>
  </si>
  <si>
    <t>свыше 1000шт.</t>
  </si>
  <si>
    <r>
      <t xml:space="preserve">Профиль </t>
    </r>
    <r>
      <rPr>
        <b/>
        <sz val="10"/>
        <rFont val="Times New Roman"/>
        <family val="1"/>
        <charset val="204"/>
      </rPr>
      <t>"Омега-30"</t>
    </r>
    <r>
      <rPr>
        <sz val="10"/>
        <rFont val="Times New Roman"/>
        <family val="1"/>
        <charset val="204"/>
      </rPr>
      <t xml:space="preserve"> стыковочный</t>
    </r>
  </si>
  <si>
    <t>3000*30*7,5</t>
  </si>
  <si>
    <r>
      <t xml:space="preserve">Профиль </t>
    </r>
    <r>
      <rPr>
        <b/>
        <sz val="10"/>
        <rFont val="Times New Roman"/>
        <family val="1"/>
        <charset val="204"/>
      </rPr>
      <t>"Пи"</t>
    </r>
    <r>
      <rPr>
        <sz val="10"/>
        <rFont val="Times New Roman"/>
        <family val="1"/>
        <charset val="204"/>
      </rPr>
      <t xml:space="preserve"> заглушка для </t>
    </r>
    <r>
      <rPr>
        <b/>
        <sz val="10"/>
        <rFont val="Times New Roman"/>
        <family val="1"/>
        <charset val="204"/>
      </rPr>
      <t>"Омеги-30,35"</t>
    </r>
  </si>
  <si>
    <t>3000*11,35*6,3</t>
  </si>
  <si>
    <r>
      <t xml:space="preserve">Профиль </t>
    </r>
    <r>
      <rPr>
        <b/>
        <sz val="10"/>
        <rFont val="Times New Roman"/>
        <family val="1"/>
        <charset val="204"/>
      </rPr>
      <t>"L"</t>
    </r>
    <r>
      <rPr>
        <sz val="10"/>
        <rFont val="Times New Roman"/>
        <family val="1"/>
        <charset val="204"/>
      </rPr>
      <t xml:space="preserve"> стартовый</t>
    </r>
  </si>
  <si>
    <t>3000*26*16</t>
  </si>
  <si>
    <r>
      <t xml:space="preserve">Профиль </t>
    </r>
    <r>
      <rPr>
        <b/>
        <sz val="10"/>
        <rFont val="Times New Roman"/>
        <family val="1"/>
        <charset val="204"/>
      </rPr>
      <t xml:space="preserve">"F" </t>
    </r>
    <r>
      <rPr>
        <sz val="10"/>
        <rFont val="Times New Roman"/>
        <family val="1"/>
        <charset val="204"/>
      </rPr>
      <t>угловой</t>
    </r>
  </si>
  <si>
    <t>3000*37*26</t>
  </si>
  <si>
    <r>
      <t xml:space="preserve">Профиль </t>
    </r>
    <r>
      <rPr>
        <b/>
        <sz val="10"/>
        <rFont val="Times New Roman"/>
        <family val="1"/>
        <charset val="204"/>
      </rPr>
      <t xml:space="preserve">"Н" </t>
    </r>
    <r>
      <rPr>
        <sz val="10"/>
        <rFont val="Times New Roman"/>
        <family val="1"/>
        <charset val="204"/>
      </rPr>
      <t>стыковочный</t>
    </r>
  </si>
  <si>
    <t>3000*37*14</t>
  </si>
  <si>
    <t xml:space="preserve">Прайс-лист на безусадочные сухие смеси EUROGIPS, RIGIPS </t>
  </si>
  <si>
    <t>Упак</t>
  </si>
  <si>
    <t>Кол-во 
поддон
шт.</t>
  </si>
  <si>
    <t>Вес поддона, кг.</t>
  </si>
  <si>
    <t>Кол-во  в вагоне шт.</t>
  </si>
  <si>
    <t xml:space="preserve">Цена за шт, руб. с учетом НДС 18%. </t>
  </si>
  <si>
    <t>до 10шт</t>
  </si>
  <si>
    <t xml:space="preserve"> до 45шт.</t>
  </si>
  <si>
    <t>до 180шт.</t>
  </si>
  <si>
    <t>до 675шт.</t>
  </si>
  <si>
    <r>
      <t xml:space="preserve">Сухая формовочная гипсовая смесь </t>
    </r>
    <r>
      <rPr>
        <b/>
        <sz val="10"/>
        <rFont val="Times New Roman"/>
        <family val="1"/>
        <charset val="204"/>
      </rPr>
      <t>EXTRAGIPS Картонпьер</t>
    </r>
    <r>
      <rPr>
        <sz val="10"/>
        <rFont val="Times New Roman"/>
        <family val="1"/>
        <charset val="204"/>
      </rPr>
      <t>, Г-12, 30кг. (1уп=45шт)</t>
    </r>
  </si>
  <si>
    <t>30кг.</t>
  </si>
  <si>
    <r>
      <t>Сухая формовочная гипсовая смесь</t>
    </r>
    <r>
      <rPr>
        <b/>
        <sz val="10"/>
        <rFont val="Times New Roman"/>
        <family val="1"/>
        <charset val="204"/>
      </rPr>
      <t xml:space="preserve"> EUROGIPS (Kartonpiyer),</t>
    </r>
    <r>
      <rPr>
        <sz val="10"/>
        <rFont val="Times New Roman"/>
        <family val="1"/>
        <charset val="204"/>
      </rPr>
      <t xml:space="preserve"> 30кг.</t>
    </r>
    <r>
      <rPr>
        <sz val="10"/>
        <color indexed="10"/>
        <rFont val="Times New Roman"/>
        <family val="1"/>
        <charset val="204"/>
      </rPr>
      <t>аналог гипса</t>
    </r>
    <r>
      <rPr>
        <b/>
        <sz val="10"/>
        <color indexed="10"/>
        <rFont val="Times New Roman"/>
        <family val="1"/>
        <charset val="204"/>
      </rPr>
      <t xml:space="preserve"> Г-10</t>
    </r>
  </si>
  <si>
    <r>
      <t xml:space="preserve">Перлитовая штукатурка </t>
    </r>
    <r>
      <rPr>
        <b/>
        <sz val="10"/>
        <rFont val="Times New Roman"/>
        <family val="1"/>
        <charset val="204"/>
      </rPr>
      <t>EUROGIPS IZO PERLIT</t>
    </r>
    <r>
      <rPr>
        <sz val="10"/>
        <rFont val="Times New Roman"/>
        <family val="1"/>
        <charset val="204"/>
      </rPr>
      <t xml:space="preserve">  </t>
    </r>
    <r>
      <rPr>
        <sz val="10"/>
        <color indexed="10"/>
        <rFont val="Times New Roman"/>
        <family val="1"/>
        <charset val="204"/>
      </rPr>
      <t xml:space="preserve">аналог </t>
    </r>
    <r>
      <rPr>
        <b/>
        <sz val="10"/>
        <color indexed="10"/>
        <rFont val="Times New Roman"/>
        <family val="1"/>
        <charset val="204"/>
      </rPr>
      <t>ROTBAND</t>
    </r>
  </si>
  <si>
    <r>
      <t xml:space="preserve">Гипсовая смесь для финишной отделки стен и потолков  </t>
    </r>
    <r>
      <rPr>
        <b/>
        <sz val="10"/>
        <rFont val="Times New Roman"/>
        <family val="1"/>
        <charset val="204"/>
      </rPr>
      <t>EUROGIPS SATEN</t>
    </r>
    <r>
      <rPr>
        <sz val="10"/>
        <rFont val="Times New Roman"/>
        <family val="1"/>
        <charset val="204"/>
      </rPr>
      <t xml:space="preserve"> </t>
    </r>
    <r>
      <rPr>
        <sz val="10"/>
        <color indexed="10"/>
        <rFont val="Times New Roman"/>
        <family val="1"/>
        <charset val="204"/>
      </rPr>
      <t xml:space="preserve">аналог </t>
    </r>
    <r>
      <rPr>
        <b/>
        <sz val="10"/>
        <color indexed="10"/>
        <rFont val="Times New Roman"/>
        <family val="1"/>
        <charset val="204"/>
      </rPr>
      <t>GOLDBAND</t>
    </r>
  </si>
  <si>
    <t>25кг.</t>
  </si>
  <si>
    <r>
      <t>Гипсовая смесь для заполнения и отделки стыков</t>
    </r>
    <r>
      <rPr>
        <b/>
        <sz val="10"/>
        <rFont val="Times New Roman"/>
        <family val="1"/>
        <charset val="204"/>
      </rPr>
      <t xml:space="preserve"> EUROGIPS FUGADOL</t>
    </r>
    <r>
      <rPr>
        <sz val="10"/>
        <rFont val="Times New Roman"/>
        <family val="1"/>
        <charset val="204"/>
      </rPr>
      <t xml:space="preserve">  </t>
    </r>
    <r>
      <rPr>
        <sz val="10"/>
        <color indexed="10"/>
        <rFont val="Times New Roman"/>
        <family val="1"/>
        <charset val="204"/>
      </rPr>
      <t xml:space="preserve">аналог </t>
    </r>
    <r>
      <rPr>
        <b/>
        <sz val="10"/>
        <color indexed="10"/>
        <rFont val="Times New Roman"/>
        <family val="1"/>
        <charset val="204"/>
      </rPr>
      <t>FUGENFULLER</t>
    </r>
  </si>
  <si>
    <t>Прайс-лист на радиаторы , рабочее давление  до 2,4мПа, t воды до 110С, Гарантия 5лет.</t>
  </si>
  <si>
    <t>Мощность 1усл.ед.   Вт</t>
  </si>
  <si>
    <t>Межцентровой размер , мм</t>
  </si>
  <si>
    <t>Полная высота, мм</t>
  </si>
  <si>
    <t>Глубина (толщина), мм</t>
  </si>
  <si>
    <t>Длинна секции, мм</t>
  </si>
  <si>
    <t>Масса секции, кг.</t>
  </si>
  <si>
    <t xml:space="preserve">Цена за секцию, руб. с учетом НДС 18%. </t>
  </si>
  <si>
    <t>от 51           до 200</t>
  </si>
  <si>
    <t>от 201        до 1000</t>
  </si>
  <si>
    <t>от 1000           до 3001</t>
  </si>
  <si>
    <t>свыше       1000</t>
  </si>
  <si>
    <r>
      <t xml:space="preserve">Алюминиевый радиатор </t>
    </r>
    <r>
      <rPr>
        <b/>
        <sz val="10"/>
        <rFont val="Times New Roman"/>
        <family val="1"/>
        <charset val="204"/>
      </rPr>
      <t>"Термал - 300" 2,4мПа, t 110С, Гарантия 5л.</t>
    </r>
  </si>
  <si>
    <t>52</t>
  </si>
  <si>
    <r>
      <t xml:space="preserve">Алюминиевый радиатор </t>
    </r>
    <r>
      <rPr>
        <b/>
        <sz val="10"/>
        <rFont val="Times New Roman"/>
        <family val="1"/>
        <charset val="204"/>
      </rPr>
      <t>"Термал - 500"2,4мПа, t 110С, Гарантия 5л.</t>
    </r>
  </si>
  <si>
    <r>
      <t xml:space="preserve">Радиатор чугунный </t>
    </r>
    <r>
      <rPr>
        <b/>
        <sz val="10"/>
        <rFont val="Times New Roman"/>
        <family val="1"/>
        <charset val="204"/>
      </rPr>
      <t>STI модель Нова-300 10 сек.</t>
    </r>
  </si>
  <si>
    <r>
      <t xml:space="preserve">Радиатор чугунный </t>
    </r>
    <r>
      <rPr>
        <b/>
        <sz val="10"/>
        <rFont val="Times New Roman"/>
        <family val="1"/>
        <charset val="204"/>
      </rPr>
      <t>STI модель Нова-500 7,10 сек.</t>
    </r>
  </si>
  <si>
    <t>85</t>
  </si>
  <si>
    <r>
      <t xml:space="preserve">Радиатор чугунный </t>
    </r>
    <r>
      <rPr>
        <b/>
        <sz val="10"/>
        <rFont val="Times New Roman"/>
        <family val="1"/>
        <charset val="204"/>
      </rPr>
      <t>МС-140М 500 4,7секц. Минск</t>
    </r>
  </si>
  <si>
    <r>
      <t xml:space="preserve">Кронштейн настенный для радиатора </t>
    </r>
    <r>
      <rPr>
        <b/>
        <sz val="10"/>
        <rFont val="Times New Roman"/>
        <family val="1"/>
        <charset val="204"/>
      </rPr>
      <t>"Термал"</t>
    </r>
  </si>
  <si>
    <r>
      <t xml:space="preserve">Клапан воздушный, заглушка, переходник для радиатора </t>
    </r>
    <r>
      <rPr>
        <b/>
        <sz val="10"/>
        <rFont val="Times New Roman"/>
        <family val="1"/>
        <charset val="204"/>
      </rPr>
      <t>"Термал"</t>
    </r>
  </si>
  <si>
    <t>Кран шаровой  ш/нак.г.баб.ДУ20 STC-IDRO ник арт.1508 6/60</t>
  </si>
  <si>
    <t>Тройник STC-FARO 5/75  20х20x20</t>
  </si>
  <si>
    <t>Соединитель н.р. 20х3/4" STC-FARO</t>
  </si>
  <si>
    <t>Комплект переходн. STI 1"х1/2"; STI 1"х3/4" в блистере</t>
  </si>
  <si>
    <t>Комплект переходн. STI 1"х1/2"; STI 1"х3/4" в блистере с кронштейном</t>
  </si>
  <si>
    <t>Кронштейн настенный для радиатора</t>
  </si>
  <si>
    <t>Клапан воздушный, заглушка, переходник для радиатора</t>
  </si>
  <si>
    <t>Прайс-лист на краны быстрого нагрева воды "ВОДОГРЕЙ". 220Вт,50Гц. Производство Китай. Гарантия 1год.</t>
  </si>
  <si>
    <t>Мощность, Вт</t>
  </si>
  <si>
    <t xml:space="preserve">Температура нагрева воды, </t>
  </si>
  <si>
    <t>Безопасность</t>
  </si>
  <si>
    <t>Давление воды в  системе</t>
  </si>
  <si>
    <t xml:space="preserve">Цена за шт., руб. с учетом НДС 18%. </t>
  </si>
  <si>
    <t>от 10              до 50</t>
  </si>
  <si>
    <t>от 101        до 500</t>
  </si>
  <si>
    <t>от 501           до 1000</t>
  </si>
  <si>
    <t>Кран быстрого нагрева воду "ВОДОГРЕЙ" А-3, А-5, А-6</t>
  </si>
  <si>
    <t>3 кВт</t>
  </si>
  <si>
    <t>t=60 C</t>
  </si>
  <si>
    <t>IPx4</t>
  </si>
  <si>
    <t>0,4-7атм</t>
  </si>
  <si>
    <t>Прайс-лист на Эко-обогреватели "РЭССИ" г.Челябинск, энергосберегающие. КПД прибора 99.8 %.  Напряжение 220-240Вт; Частота 50Гц; Клас защиты 1; Степень  защиты IP24; Утепление по коэффициенту рассеивания энергии К = 1,4 – (двойная кирпичная кладка со средней теплоизоляцией); Коэффициент инфильтрации воздуха i = 0,35;(сквозняки, приточная вентиляция ); Срок эксплуатации 10лет; Гарантия 1год. (Данная  продукция, продается под  заказ.)</t>
  </si>
  <si>
    <t>Предварительно  под  заказ.</t>
  </si>
  <si>
    <t>Площать  обогреваемого помещения, м2</t>
  </si>
  <si>
    <t>Потребляемая  мощность, Вт.</t>
  </si>
  <si>
    <t>Размеры, мм.</t>
  </si>
  <si>
    <t>Масса обогревателя, кг.</t>
  </si>
  <si>
    <t>«РЭССИ 250»</t>
  </si>
  <si>
    <t>700Х580Х30</t>
  </si>
  <si>
    <t>«РЭССИ 250К» С евровилкой и световой кнопкой отключения.</t>
  </si>
  <si>
    <t>«РЭССИ 320»</t>
  </si>
  <si>
    <t>«РЭССИ 320К» С евровилкой и световой кнопкой отключения.</t>
  </si>
  <si>
    <t>«РЭССИ 160/320» С евровилкой и световой кнопкой отключения. Переключение мощности 160/320Вт.</t>
  </si>
  <si>
    <t>0,32/0,16</t>
  </si>
  <si>
    <t>«РЭССИ 450»М</t>
  </si>
  <si>
    <t>0,45-0,55</t>
  </si>
  <si>
    <t>«РЭССИ 450К»М С евровилкой и световой кнопкой отключения.</t>
  </si>
  <si>
    <t>«РЭССИ 450»</t>
  </si>
  <si>
    <t>900Х580Х30</t>
  </si>
  <si>
    <t>«РЭССИ 450К» С евровилкой и световой кнопкой отключения.</t>
  </si>
  <si>
    <t>«РЭССИ 450/225К» С евровилкой и световой кнопкой отключения. Переключение мощности 450/225Вт.</t>
  </si>
  <si>
    <t>0,45/0,225</t>
  </si>
  <si>
    <t>«РЭССИ 550»</t>
  </si>
  <si>
    <t>«РЭССИ 550К» С евровилкой и световой кнопкой отключения.</t>
  </si>
  <si>
    <t>«РЭССИ 550/300К» С евровилкой и световой кнопкой отключения. Переключение мощности 550/300Вт.</t>
  </si>
  <si>
    <t>0,55/0,3</t>
  </si>
  <si>
    <t>Потолочный обогреватель «РЭССИ-150»</t>
  </si>
  <si>
    <t>595х595х6</t>
  </si>
  <si>
    <t>Керамическая панель «РЭССИ-180»</t>
  </si>
  <si>
    <t>К – 1.4,         I – 0,35</t>
  </si>
  <si>
    <t>600х600х6</t>
  </si>
  <si>
    <t>Терморегулятор«EBERLE»  16А</t>
  </si>
  <si>
    <t>Прайс-лист подвесной потолок.</t>
  </si>
  <si>
    <t>Ед. измер.</t>
  </si>
  <si>
    <t>Упак.</t>
  </si>
  <si>
    <t>Цена с учетом НДС 18%</t>
  </si>
  <si>
    <t>до 50т.руб.</t>
  </si>
  <si>
    <t>до 100т.руб.</t>
  </si>
  <si>
    <t>&lt;100 т.руб.</t>
  </si>
  <si>
    <r>
      <t>Плитка потолочная</t>
    </r>
    <r>
      <rPr>
        <b/>
        <sz val="10"/>
        <rFont val="Times New Roman"/>
        <family val="1"/>
        <charset val="204"/>
      </rPr>
      <t xml:space="preserve"> Исеть, ДЕКОРАТИВ, НЕПТУН, Енисей, Эверест </t>
    </r>
    <r>
      <rPr>
        <sz val="10"/>
        <rFont val="Times New Roman"/>
        <family val="1"/>
        <charset val="204"/>
      </rPr>
      <t>600*600*8мм (24шт)</t>
    </r>
  </si>
  <si>
    <t>шт.</t>
  </si>
  <si>
    <r>
      <t>Плитка потолочная</t>
    </r>
    <r>
      <rPr>
        <b/>
        <sz val="10"/>
        <rFont val="Times New Roman"/>
        <family val="1"/>
        <charset val="204"/>
      </rPr>
      <t xml:space="preserve"> БАЙКАЛ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 xml:space="preserve">Восток, АНГАРА, </t>
    </r>
    <r>
      <rPr>
        <sz val="10"/>
        <rFont val="Times New Roman"/>
        <family val="1"/>
        <charset val="204"/>
      </rPr>
      <t>600*600*12мм (20шт)</t>
    </r>
  </si>
  <si>
    <t>Планка белая 0.6м-Т24/24 Албес Эконом (90шт/уп)</t>
  </si>
  <si>
    <t>Планка белая 1,2м-Т24/24 Албес Эконом (90шт/уп)</t>
  </si>
  <si>
    <t>Планка белая 3,7м-Т24/24 Албес Эконом (20шт/уп)</t>
  </si>
  <si>
    <t>Планка белая 0.6м-Т24/24 Албес Норма (90шт/уп)</t>
  </si>
  <si>
    <t>Планка белая 1,2м-Т24/24 Албес Норма (60шт/уп)</t>
  </si>
  <si>
    <t>Планка белая 3,7м-Т24/24 Албес Норма (20шт/уп)</t>
  </si>
  <si>
    <t>Уголок периметральный 19х19мм 3м ABS (60шт/уп)</t>
  </si>
  <si>
    <t>Подвес тяги 2*0,25 д=3мм (пружина 4отверстия) (100шт/уп)</t>
  </si>
  <si>
    <t>Светильник Милано (экст) Люмсвет ЛВР с откр</t>
  </si>
  <si>
    <t>Лампа для  светильник  18W/765 OSRAM</t>
  </si>
  <si>
    <t>Дюбель-гвоздь 6*65</t>
  </si>
  <si>
    <t>кор.</t>
  </si>
  <si>
    <t xml:space="preserve">Оконные блоки  3-х и 5-и камерный ПВХ профиль GOODWIN, KBE 58мм </t>
  </si>
  <si>
    <t>Наименование, производитель</t>
  </si>
  <si>
    <t>Ширина * Высота, м.</t>
  </si>
  <si>
    <t>Заполнение стеклопакет</t>
  </si>
  <si>
    <t>Площадь, издели, м2.</t>
  </si>
  <si>
    <t>Вес изделия, кг.</t>
  </si>
  <si>
    <t>Ед, измер.</t>
  </si>
  <si>
    <t>до 30т.руб.</t>
  </si>
  <si>
    <t>&lt;250 т.руб.</t>
  </si>
  <si>
    <t>Оконный блок ПВХ GOODWIN 58мм</t>
  </si>
  <si>
    <t>1,30 *1,40</t>
  </si>
  <si>
    <t>32мм Тепл.край</t>
  </si>
  <si>
    <t>1,30 *1,41</t>
  </si>
  <si>
    <t xml:space="preserve">24мм И-Стекло </t>
  </si>
  <si>
    <t>1,30 *1,42</t>
  </si>
  <si>
    <t>1,30 *1,43</t>
  </si>
  <si>
    <t>Отлив оконны белый</t>
  </si>
  <si>
    <t>1500*150</t>
  </si>
  <si>
    <t>п/м</t>
  </si>
  <si>
    <t>1500*200</t>
  </si>
  <si>
    <t>1500*250</t>
  </si>
  <si>
    <t>Подоконник белый пластик. LDS30</t>
  </si>
  <si>
    <t>6000*150</t>
  </si>
  <si>
    <t>6000*200</t>
  </si>
  <si>
    <t>6000*250</t>
  </si>
  <si>
    <t>6000*300</t>
  </si>
  <si>
    <t>6000*350</t>
  </si>
  <si>
    <t>6000*400</t>
  </si>
  <si>
    <t>6000*450</t>
  </si>
  <si>
    <t>6000*500</t>
  </si>
  <si>
    <t>6000*550</t>
  </si>
  <si>
    <t>6000*600</t>
  </si>
  <si>
    <t>Торцевой  элемент. Заглушка</t>
  </si>
  <si>
    <t>Прайс-лист на комплектующие для монтажа СМЛ, ГКЛ, OSB.</t>
  </si>
  <si>
    <t>Профиль потолочный  ПП 60*27*3000 (1уп-640шт.)</t>
  </si>
  <si>
    <t>Профиль направляющий потолочный ППН 28*27*3000 (1уп.1080шт.)</t>
  </si>
  <si>
    <t>Профиль стоечный ПС 50*50*3000 (1уп.-360шт.)</t>
  </si>
  <si>
    <t>Профиль направляющий ПН 50*40*3000 (1уп. -600шт.)</t>
  </si>
  <si>
    <t>Профиль стоечный     ПС 75*50*3000 (1уп. - 288шт.)</t>
  </si>
  <si>
    <t>Профиль направляющий   ПН 75*40*3000 (1уп.-420шт.)</t>
  </si>
  <si>
    <t>Профиль стоечный ПС 100*50*3000 (1уп.- 240шт.)</t>
  </si>
  <si>
    <t>Профиль направляющий  ПН 100*40*3000 (1уп.-240шт.)</t>
  </si>
  <si>
    <t>Уголок перфорированный 20*20 (1уп.-2000шт.)</t>
  </si>
  <si>
    <t>Уголок перфорированный 25*25 (1уп.-3000шт.)</t>
  </si>
  <si>
    <t>Профиль маячковый 19*10 (1уп.-3000шт.)</t>
  </si>
  <si>
    <t>Профиль маячковый 19*16 (1уп.-3000шт.)</t>
  </si>
  <si>
    <t>Подвес для профиля 60*27 Арк</t>
  </si>
  <si>
    <t>Соединитель одноуровневый для ПП 60 1мм Краб</t>
  </si>
  <si>
    <t>Удлинитель профилей для ПП 60</t>
  </si>
  <si>
    <t>Грунтовка акриловая Polastara, СТМ 10 л</t>
  </si>
  <si>
    <t>Минплита Эковер Лайт Универсал 1000*600*50 12пл. 0,36м3</t>
  </si>
  <si>
    <t>упак.</t>
  </si>
  <si>
    <t>Лента "Бихеппи" стеклотканевая штукатурная 2м* 2 мм (1м*50м)</t>
  </si>
  <si>
    <t>рул.</t>
  </si>
  <si>
    <t>Минплита ЛАЙНРОК ЛАЙТ ОПТИМАЛ  50*1000*500мм (1уп=0,2м3=4м2) 35кг/м3</t>
  </si>
  <si>
    <t>Лента "серпянка"армирущая самоклеящаяся "БиХеппи"45мм*90м</t>
  </si>
  <si>
    <t>Саморез по СМЛ, ГВЛ 3,9*30 черный с самозенкующей головкой (расход 30шт на лист)</t>
  </si>
  <si>
    <t>Саморез по дереву 45х3,5 мм для ОСП-3 черный Упак (14кг) (расход 30шт на лист) 1кг-460шт.</t>
  </si>
  <si>
    <t>кг</t>
  </si>
  <si>
    <t xml:space="preserve">Саморез по дереву, черный  3.5*25мм (1кг), упак для ОСП-3 (расход 30шт на лист) </t>
  </si>
  <si>
    <t>Саморез 3.5*13 СВФС ШСГД</t>
  </si>
  <si>
    <t>Саморез по ГКЛ 3,5*25,35 ШСГМ</t>
  </si>
  <si>
    <t>Саморез по ГКЛ 3.5*45 крупная резьба потай оксид</t>
  </si>
  <si>
    <t>Саморез ММ 4.2*13 ПШ полусфер. головка цинк острая, сверло</t>
  </si>
  <si>
    <t>Саморез ММ 4.2*19 ПШ полусфер. головка цинк острая</t>
  </si>
  <si>
    <t>Дюбель-гвоздь 6*40</t>
  </si>
  <si>
    <t>Дюбель-гвоздь 6*60</t>
  </si>
  <si>
    <t>Дюбель-гвоздь 6*80</t>
  </si>
  <si>
    <t>Минплита Тизол EURO-Лайт 25 1000*500*50мм (0.54м3=10,08м2=18шт.)</t>
  </si>
  <si>
    <t xml:space="preserve">Минплита ИЗБА Лайт-Супер-30 1000х600х50  30кг/м3 (1уп-0,36м3) </t>
  </si>
  <si>
    <t xml:space="preserve">Минплита ИЗБА Лайт-Супер-50 1000х600х50  50кг/м3 (1уп-0,36м3) </t>
  </si>
  <si>
    <r>
      <t xml:space="preserve">Ветрозащитная пароизоляция </t>
    </r>
    <r>
      <rPr>
        <b/>
        <sz val="10"/>
        <rFont val="Times New Roman"/>
        <family val="1"/>
        <charset val="204"/>
      </rPr>
      <t>Спанлайт тип А</t>
    </r>
    <r>
      <rPr>
        <sz val="10"/>
        <rFont val="Times New Roman"/>
        <family val="1"/>
        <charset val="204"/>
      </rPr>
      <t xml:space="preserve"> (60м2)</t>
    </r>
  </si>
  <si>
    <t>---</t>
  </si>
  <si>
    <r>
      <t xml:space="preserve">Гидропароизоляция </t>
    </r>
    <r>
      <rPr>
        <b/>
        <sz val="10"/>
        <rFont val="Times New Roman"/>
        <family val="1"/>
        <charset val="204"/>
      </rPr>
      <t>Спантекс Билд В</t>
    </r>
    <r>
      <rPr>
        <sz val="10"/>
        <rFont val="Times New Roman"/>
        <family val="1"/>
        <charset val="204"/>
      </rPr>
      <t xml:space="preserve"> (60м2)</t>
    </r>
  </si>
  <si>
    <r>
      <rPr>
        <b/>
        <sz val="10"/>
        <rFont val="Times New Roman"/>
        <family val="1"/>
        <charset val="204"/>
      </rPr>
      <t>Спантекс Билд D</t>
    </r>
    <r>
      <rPr>
        <sz val="10"/>
        <rFont val="Times New Roman"/>
        <family val="1"/>
        <charset val="204"/>
      </rPr>
      <t xml:space="preserve"> (60м2)</t>
    </r>
  </si>
  <si>
    <t>Ветрозащитная пароизоляция Спантекс BPS А (70м2) , рул</t>
  </si>
  <si>
    <t>Гидропароизоляция Спантекс BPS В (70м2) , рул</t>
  </si>
  <si>
    <t>Прайс-лист на стеклопластиковую арматуру, ТУ 5769-248-35354501-2007</t>
  </si>
  <si>
    <t>Диаметр арматуры, мм.</t>
  </si>
  <si>
    <t>Мака арматуры</t>
  </si>
  <si>
    <t>Предел прочности при растяжении, МПа.</t>
  </si>
  <si>
    <t>Цена за п/м, с учетом НДС, 18%</t>
  </si>
  <si>
    <t>Сравнительная таблица стоимости металлической арматуры марки А3 и арматуры стеклопластиковой марки АСП</t>
  </si>
  <si>
    <t>до 600п/м</t>
  </si>
  <si>
    <t>до 3000п/м</t>
  </si>
  <si>
    <t>свыше 3000п/м</t>
  </si>
  <si>
    <t>Диаметр метал.  арматуры, мм.</t>
  </si>
  <si>
    <t xml:space="preserve">   Cтоимость метал. арматуры, тн.</t>
  </si>
  <si>
    <t>Кол-во метров в тн.метал.арматуре</t>
  </si>
  <si>
    <t>Равнопрочная замена метал. арматуры. на АСП</t>
  </si>
  <si>
    <t>Вес «условной» тонны АСП, АБП, кг.</t>
  </si>
  <si>
    <t>Стоимость АСП, АБП тонна.</t>
  </si>
  <si>
    <t>Арматура стекло пластиковая, 6000мм</t>
  </si>
  <si>
    <t>АСП-4</t>
  </si>
  <si>
    <t>АСП-6</t>
  </si>
  <si>
    <t>АСП-8</t>
  </si>
  <si>
    <t>АСП-10</t>
  </si>
  <si>
    <t>АСП-12</t>
  </si>
  <si>
    <t>АСП-14</t>
  </si>
  <si>
    <t>Прайс-лист на прочие материалы</t>
  </si>
  <si>
    <t>&lt;50 т.руб.</t>
  </si>
  <si>
    <r>
      <t xml:space="preserve">Ветрозащитная пароизоляция </t>
    </r>
    <r>
      <rPr>
        <b/>
        <sz val="10"/>
        <rFont val="Times New Roman"/>
        <family val="1"/>
        <charset val="204"/>
      </rPr>
      <t>Наноизол Лайт тип А (70кв.м)</t>
    </r>
  </si>
  <si>
    <r>
      <t xml:space="preserve">Гидропароизоляция </t>
    </r>
    <r>
      <rPr>
        <b/>
        <sz val="10"/>
        <rFont val="Times New Roman"/>
        <family val="1"/>
        <charset val="204"/>
      </rPr>
      <t>Наноизол Лайт тип В (70кв.м)</t>
    </r>
  </si>
  <si>
    <t>Мешок  для мусора (зеленый) 95*50</t>
  </si>
  <si>
    <t>Пена монтажная Ultima Gun 750ml профессиональная</t>
  </si>
  <si>
    <t>Клей ПВА Строительный 10кг</t>
  </si>
  <si>
    <t>Бордюр Алкиона гол. 20х5.8</t>
  </si>
  <si>
    <t>Плитка керамическая Галатея спутник  20х30</t>
  </si>
  <si>
    <t>м2</t>
  </si>
  <si>
    <t>Распиратор</t>
  </si>
  <si>
    <t>Полотно для ножовки по металлу 300мм, биметалл</t>
  </si>
  <si>
    <t>Пена монтажная Титан 65 проф. 750мл зима (12шт/кор), шт</t>
  </si>
  <si>
    <t>Прайс-лист Щебень Марка по дробимости 1200, морозостойкость F150, износостойкость I1.</t>
  </si>
  <si>
    <t>Товар</t>
  </si>
  <si>
    <t>Фракция</t>
  </si>
  <si>
    <t>Цена, руб/м3*</t>
  </si>
  <si>
    <t>Скальный грунт, неоднородный с песчано-глинистым заполнением 15-30%</t>
  </si>
  <si>
    <t>0-300</t>
  </si>
  <si>
    <t>Скальный грунт</t>
  </si>
  <si>
    <t>Щебень</t>
  </si>
  <si>
    <t xml:space="preserve">40-70 </t>
  </si>
  <si>
    <t xml:space="preserve"> 20-40</t>
  </si>
  <si>
    <t xml:space="preserve"> 5-20</t>
  </si>
  <si>
    <t>Отсев</t>
  </si>
  <si>
    <t>0-5</t>
  </si>
  <si>
    <t xml:space="preserve">ПЩC (песчано-щебеночная смесь (отсев-15%, щебень фракция "5-20"-28%, щебень фракция "30-40"-28%, щебень фракция "40-70"-30%) </t>
  </si>
  <si>
    <t>0-80</t>
  </si>
  <si>
    <t xml:space="preserve">* - цена без учета доставки. Ориентировочная цена  доставки 300р/м3 в пределах  черы  города. Минимальная  партия 10м3 UBTN.RU </t>
  </si>
  <si>
    <t>Фольга для бани 1м*30 KF (30 м2), рул</t>
  </si>
  <si>
    <t>Сетка-рабица 1,6*50*50, 1,5*10      , шт</t>
  </si>
  <si>
    <t>Мобильные Туалетные Кабины</t>
  </si>
  <si>
    <t>Шт.</t>
  </si>
  <si>
    <t>От 3-х штук</t>
  </si>
  <si>
    <t>Более 10 штук</t>
  </si>
  <si>
    <t>Мобильная Туалетная Кабина «Эконом Ecogr»</t>
  </si>
  <si>
    <t>шт</t>
  </si>
  <si>
    <t>Универсальный концентрат «Ecsil», канистра 1 литр</t>
  </si>
  <si>
    <t>Универсальный концентрат «Ecsil», канистра 10 литров</t>
  </si>
  <si>
    <t>Детские Городки</t>
  </si>
  <si>
    <t>Название городка</t>
  </si>
  <si>
    <t>Кол-во</t>
  </si>
  <si>
    <t>Размеры площадки, м</t>
  </si>
  <si>
    <t>Стоимость доставки в Екатеринбург, руб.</t>
  </si>
  <si>
    <t>По заявке, стоимость сборки, 15% от стоимости городка</t>
  </si>
  <si>
    <t>Цена, руб.</t>
  </si>
  <si>
    <t>Детский городок Аляска Люкс, производство Нидерланды</t>
  </si>
  <si>
    <t>3,7 х 4,4</t>
  </si>
  <si>
    <t xml:space="preserve"> Детский городок Мадагаскар, производство Бельгия</t>
  </si>
  <si>
    <t>5,8 х 7,1</t>
  </si>
  <si>
    <t xml:space="preserve"> Детский городок Бретань, производство Бельгия</t>
  </si>
  <si>
    <t>4,3 х 4,1</t>
  </si>
  <si>
    <t>Детский городок Кирибати, производство Бельгия</t>
  </si>
  <si>
    <t>4,6 х 4,4</t>
  </si>
  <si>
    <t>Детский городок Тасмания, производство Бельгия</t>
  </si>
  <si>
    <t>4,6 х 4,1</t>
  </si>
  <si>
    <t xml:space="preserve"> Детский городок Фортуна, производство Бельгия</t>
  </si>
  <si>
    <t>4,6 х 3,6</t>
  </si>
  <si>
    <t xml:space="preserve"> Детский городок Бретань Плюс, производство России</t>
  </si>
  <si>
    <t>4,4 х 4,4</t>
  </si>
  <si>
    <t>Детский городок Амстердам, производство Бельгия</t>
  </si>
  <si>
    <t>Детский городок Бремен, производство Бельгия</t>
  </si>
  <si>
    <t>4,55 х 7,1</t>
  </si>
  <si>
    <t>Детский городок Кирибати Плюс, производство Нидерланды</t>
  </si>
  <si>
    <t>Детский городок Аляска, производство Бельгия</t>
  </si>
  <si>
    <t>Детский городок Мальта, производство Бельгия</t>
  </si>
  <si>
    <t>5,2 х 4,1</t>
  </si>
  <si>
    <t>Детский городок Монголия, производство Бельгия</t>
  </si>
  <si>
    <t>4,45 х 6,25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</si>
</sst>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0;[Red]0"/>
    <numFmt numFmtId="166" formatCode="#,##0;[Red]#,##0"/>
    <numFmt numFmtId="167" formatCode="0.000"/>
    <numFmt numFmtId="168" formatCode="_-* #,##0.0_р_._-;\-* #,##0.0_р_._-;_-* &quot;-&quot;??_р_._-;_-@_-"/>
  </numFmts>
  <fonts count="27">
    <font>
      <sz val="10"/>
      <name val="Arial Cyr"/>
      <charset val="204"/>
    </font>
    <font>
      <sz val="10"/>
      <name val="Arial Cyr"/>
      <charset val="204"/>
    </font>
    <font>
      <b/>
      <sz val="2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9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b/>
      <i/>
      <sz val="11"/>
      <name val="Arial Cyr"/>
      <charset val="204"/>
    </font>
    <font>
      <b/>
      <sz val="12"/>
      <name val="Times New Roman"/>
      <family val="1"/>
      <charset val="204"/>
    </font>
    <font>
      <b/>
      <sz val="16"/>
      <name val="Arial Cyr"/>
      <charset val="204"/>
    </font>
    <font>
      <b/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</cellStyleXfs>
  <cellXfs count="99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3" fillId="0" borderId="0" xfId="0" applyNumberFormat="1" applyFont="1"/>
    <xf numFmtId="14" fontId="4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3" fontId="4" fillId="3" borderId="11" xfId="0" applyNumberFormat="1" applyFont="1" applyFill="1" applyBorder="1" applyAlignment="1">
      <alignment horizontal="center" vertical="center"/>
    </xf>
    <xf numFmtId="3" fontId="4" fillId="3" borderId="16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 wrapText="1"/>
    </xf>
    <xf numFmtId="2" fontId="3" fillId="3" borderId="20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center" vertical="center" wrapText="1"/>
    </xf>
    <xf numFmtId="2" fontId="3" fillId="3" borderId="23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3" fontId="4" fillId="3" borderId="22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10" fillId="3" borderId="16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3" fontId="4" fillId="3" borderId="27" xfId="0" applyNumberFormat="1" applyFont="1" applyFill="1" applyBorder="1" applyAlignment="1">
      <alignment horizontal="center" vertical="center"/>
    </xf>
    <xf numFmtId="3" fontId="4" fillId="3" borderId="28" xfId="0" applyNumberFormat="1" applyFont="1" applyFill="1" applyBorder="1" applyAlignment="1">
      <alignment horizontal="center" vertical="center"/>
    </xf>
    <xf numFmtId="3" fontId="4" fillId="3" borderId="29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2" fontId="4" fillId="3" borderId="30" xfId="0" applyNumberFormat="1" applyFont="1" applyFill="1" applyBorder="1" applyAlignment="1">
      <alignment horizontal="center" vertical="center"/>
    </xf>
    <xf numFmtId="1" fontId="3" fillId="3" borderId="28" xfId="0" applyNumberFormat="1" applyFont="1" applyFill="1" applyBorder="1" applyAlignment="1">
      <alignment horizontal="center" vertical="center"/>
    </xf>
    <xf numFmtId="1" fontId="3" fillId="3" borderId="23" xfId="0" applyNumberFormat="1" applyFont="1" applyFill="1" applyBorder="1" applyAlignment="1">
      <alignment horizontal="center" vertical="center"/>
    </xf>
    <xf numFmtId="3" fontId="4" fillId="3" borderId="24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 wrapText="1"/>
    </xf>
    <xf numFmtId="2" fontId="3" fillId="3" borderId="16" xfId="0" applyNumberFormat="1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center" vertical="center"/>
    </xf>
    <xf numFmtId="164" fontId="3" fillId="3" borderId="23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5" fontId="10" fillId="0" borderId="40" xfId="0" applyNumberFormat="1" applyFont="1" applyFill="1" applyBorder="1" applyAlignment="1">
      <alignment horizontal="center" vertical="center"/>
    </xf>
    <xf numFmtId="165" fontId="10" fillId="0" borderId="4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66" fontId="10" fillId="0" borderId="42" xfId="0" applyNumberFormat="1" applyFont="1" applyFill="1" applyBorder="1" applyAlignment="1">
      <alignment horizontal="center" vertical="center"/>
    </xf>
    <xf numFmtId="166" fontId="10" fillId="0" borderId="43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66" fontId="10" fillId="0" borderId="44" xfId="0" applyNumberFormat="1" applyFont="1" applyFill="1" applyBorder="1" applyAlignment="1">
      <alignment horizontal="center" vertical="center"/>
    </xf>
    <xf numFmtId="166" fontId="10" fillId="0" borderId="45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167" fontId="3" fillId="0" borderId="16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167" fontId="3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2" fontId="4" fillId="0" borderId="43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67" fontId="3" fillId="4" borderId="14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3" fontId="4" fillId="4" borderId="14" xfId="0" applyNumberFormat="1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horizontal="center" vertical="center"/>
    </xf>
    <xf numFmtId="2" fontId="4" fillId="4" borderId="4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167" fontId="3" fillId="3" borderId="14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2" fontId="4" fillId="3" borderId="43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 wrapText="1"/>
    </xf>
    <xf numFmtId="167" fontId="4" fillId="3" borderId="14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3" fontId="4" fillId="5" borderId="13" xfId="0" applyNumberFormat="1" applyFont="1" applyFill="1" applyBorder="1" applyAlignment="1">
      <alignment horizontal="center" vertical="center"/>
    </xf>
    <xf numFmtId="3" fontId="4" fillId="5" borderId="14" xfId="0" applyNumberFormat="1" applyFont="1" applyFill="1" applyBorder="1" applyAlignment="1">
      <alignment horizontal="center" vertical="center"/>
    </xf>
    <xf numFmtId="3" fontId="8" fillId="5" borderId="18" xfId="0" applyNumberFormat="1" applyFont="1" applyFill="1" applyBorder="1" applyAlignment="1">
      <alignment horizontal="center" vertical="center"/>
    </xf>
    <xf numFmtId="3" fontId="10" fillId="0" borderId="18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8" fillId="0" borderId="52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167" fontId="3" fillId="0" borderId="2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8" fillId="0" borderId="28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3" fontId="10" fillId="0" borderId="16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167" fontId="3" fillId="0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167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wrapText="1"/>
    </xf>
    <xf numFmtId="167" fontId="3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2" fontId="4" fillId="0" borderId="48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/>
    </xf>
    <xf numFmtId="2" fontId="4" fillId="0" borderId="22" xfId="0" applyNumberFormat="1" applyFont="1" applyFill="1" applyBorder="1" applyAlignment="1">
      <alignment horizontal="center" vertical="center"/>
    </xf>
    <xf numFmtId="2" fontId="8" fillId="0" borderId="23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 wrapText="1"/>
    </xf>
    <xf numFmtId="167" fontId="3" fillId="0" borderId="63" xfId="0" applyNumberFormat="1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164" fontId="3" fillId="0" borderId="63" xfId="0" applyNumberFormat="1" applyFont="1" applyFill="1" applyBorder="1" applyAlignment="1">
      <alignment horizontal="center" vertical="center"/>
    </xf>
    <xf numFmtId="3" fontId="4" fillId="0" borderId="62" xfId="0" applyNumberFormat="1" applyFont="1" applyFill="1" applyBorder="1" applyAlignment="1">
      <alignment horizontal="center" vertical="center"/>
    </xf>
    <xf numFmtId="3" fontId="4" fillId="0" borderId="61" xfId="0" applyNumberFormat="1" applyFont="1" applyFill="1" applyBorder="1" applyAlignment="1">
      <alignment horizontal="center" vertical="center"/>
    </xf>
    <xf numFmtId="3" fontId="4" fillId="0" borderId="63" xfId="0" applyNumberFormat="1" applyFont="1" applyFill="1" applyBorder="1" applyAlignment="1">
      <alignment horizontal="center" vertical="center"/>
    </xf>
    <xf numFmtId="3" fontId="4" fillId="0" borderId="64" xfId="0" applyNumberFormat="1" applyFont="1" applyFill="1" applyBorder="1" applyAlignment="1">
      <alignment horizontal="center" vertical="center"/>
    </xf>
    <xf numFmtId="2" fontId="4" fillId="0" borderId="6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14" fillId="0" borderId="57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16" fillId="0" borderId="58" xfId="0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16" fillId="0" borderId="56" xfId="0" applyFont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1" fillId="0" borderId="34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2" fontId="3" fillId="0" borderId="15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2" fontId="3" fillId="0" borderId="24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 wrapText="1"/>
    </xf>
    <xf numFmtId="167" fontId="3" fillId="3" borderId="1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2" fontId="3" fillId="3" borderId="51" xfId="0" applyNumberFormat="1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4" fillId="3" borderId="58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3" fontId="4" fillId="0" borderId="68" xfId="0" applyNumberFormat="1" applyFont="1" applyBorder="1" applyAlignment="1">
      <alignment horizontal="center" vertical="center"/>
    </xf>
    <xf numFmtId="3" fontId="4" fillId="0" borderId="69" xfId="0" applyNumberFormat="1" applyFont="1" applyBorder="1" applyAlignment="1">
      <alignment horizontal="center" vertical="center"/>
    </xf>
    <xf numFmtId="3" fontId="4" fillId="0" borderId="70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/>
    </xf>
    <xf numFmtId="3" fontId="4" fillId="0" borderId="71" xfId="0" applyNumberFormat="1" applyFont="1" applyBorder="1" applyAlignment="1">
      <alignment horizontal="center" vertical="center"/>
    </xf>
    <xf numFmtId="3" fontId="4" fillId="0" borderId="72" xfId="0" applyNumberFormat="1" applyFont="1" applyBorder="1" applyAlignment="1">
      <alignment horizontal="center" vertical="center"/>
    </xf>
    <xf numFmtId="3" fontId="4" fillId="0" borderId="7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7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 vertical="center"/>
    </xf>
    <xf numFmtId="2" fontId="3" fillId="0" borderId="48" xfId="0" applyNumberFormat="1" applyFont="1" applyFill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/>
    </xf>
    <xf numFmtId="3" fontId="4" fillId="0" borderId="77" xfId="0" applyNumberFormat="1" applyFont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/>
    </xf>
    <xf numFmtId="0" fontId="3" fillId="0" borderId="0" xfId="0" applyFont="1" applyBorder="1"/>
    <xf numFmtId="0" fontId="4" fillId="0" borderId="67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65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78" xfId="0" applyFont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 wrapText="1"/>
    </xf>
    <xf numFmtId="167" fontId="3" fillId="0" borderId="52" xfId="0" applyNumberFormat="1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164" fontId="3" fillId="0" borderId="52" xfId="0" applyNumberFormat="1" applyFont="1" applyFill="1" applyBorder="1" applyAlignment="1">
      <alignment horizontal="center" vertical="center"/>
    </xf>
    <xf numFmtId="2" fontId="3" fillId="0" borderId="52" xfId="0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horizontal="center" vertical="center"/>
    </xf>
    <xf numFmtId="2" fontId="4" fillId="0" borderId="53" xfId="0" applyNumberFormat="1" applyFont="1" applyFill="1" applyBorder="1" applyAlignment="1">
      <alignment horizontal="center" vertical="center"/>
    </xf>
    <xf numFmtId="2" fontId="4" fillId="0" borderId="52" xfId="0" applyNumberFormat="1" applyFont="1" applyFill="1" applyBorder="1" applyAlignment="1">
      <alignment horizontal="center" vertical="center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79" xfId="0" applyNumberFormat="1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2" fontId="3" fillId="0" borderId="28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 wrapText="1"/>
    </xf>
    <xf numFmtId="2" fontId="4" fillId="0" borderId="3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166" fontId="4" fillId="0" borderId="11" xfId="1" applyNumberFormat="1" applyFont="1" applyFill="1" applyBorder="1" applyAlignment="1">
      <alignment horizontal="center" vertical="center" wrapText="1"/>
    </xf>
    <xf numFmtId="166" fontId="4" fillId="0" borderId="16" xfId="1" applyNumberFormat="1" applyFont="1" applyFill="1" applyBorder="1" applyAlignment="1">
      <alignment horizontal="center" vertical="center" wrapText="1"/>
    </xf>
    <xf numFmtId="166" fontId="4" fillId="0" borderId="17" xfId="1" applyNumberFormat="1" applyFont="1" applyBorder="1" applyAlignment="1">
      <alignment horizontal="center" vertical="center"/>
    </xf>
    <xf numFmtId="166" fontId="4" fillId="0" borderId="34" xfId="0" applyNumberFormat="1" applyFont="1" applyFill="1" applyBorder="1" applyAlignment="1">
      <alignment horizontal="center" vertical="center" wrapText="1"/>
    </xf>
    <xf numFmtId="166" fontId="4" fillId="0" borderId="16" xfId="0" applyNumberFormat="1" applyFont="1" applyFill="1" applyBorder="1" applyAlignment="1">
      <alignment horizontal="center" vertical="center" wrapText="1"/>
    </xf>
    <xf numFmtId="166" fontId="4" fillId="0" borderId="17" xfId="0" applyNumberFormat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wrapText="1"/>
    </xf>
    <xf numFmtId="166" fontId="4" fillId="0" borderId="13" xfId="1" applyNumberFormat="1" applyFont="1" applyFill="1" applyBorder="1" applyAlignment="1">
      <alignment horizontal="center" vertical="center" wrapText="1"/>
    </xf>
    <xf numFmtId="166" fontId="4" fillId="0" borderId="14" xfId="1" applyNumberFormat="1" applyFont="1" applyFill="1" applyBorder="1" applyAlignment="1">
      <alignment horizontal="center" vertical="center" wrapText="1"/>
    </xf>
    <xf numFmtId="166" fontId="4" fillId="0" borderId="18" xfId="1" applyNumberFormat="1" applyFont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 vertical="center" wrapText="1"/>
    </xf>
    <xf numFmtId="166" fontId="4" fillId="0" borderId="14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166" fontId="4" fillId="0" borderId="22" xfId="1" applyNumberFormat="1" applyFont="1" applyFill="1" applyBorder="1" applyAlignment="1">
      <alignment horizontal="center" vertical="center" wrapText="1"/>
    </xf>
    <xf numFmtId="166" fontId="4" fillId="0" borderId="23" xfId="1" applyNumberFormat="1" applyFont="1" applyFill="1" applyBorder="1" applyAlignment="1">
      <alignment horizontal="center" vertical="center" wrapText="1"/>
    </xf>
    <xf numFmtId="166" fontId="4" fillId="0" borderId="25" xfId="1" applyNumberFormat="1" applyFont="1" applyBorder="1" applyAlignment="1">
      <alignment horizontal="center" vertical="center"/>
    </xf>
    <xf numFmtId="166" fontId="4" fillId="0" borderId="80" xfId="0" applyNumberFormat="1" applyFont="1" applyFill="1" applyBorder="1" applyAlignment="1">
      <alignment horizontal="center" vertical="center" wrapText="1"/>
    </xf>
    <xf numFmtId="166" fontId="4" fillId="0" borderId="28" xfId="0" applyNumberFormat="1" applyFont="1" applyFill="1" applyBorder="1" applyAlignment="1">
      <alignment horizontal="center" vertical="center" wrapText="1"/>
    </xf>
    <xf numFmtId="166" fontId="4" fillId="0" borderId="30" xfId="0" applyNumberFormat="1" applyFont="1" applyFill="1" applyBorder="1" applyAlignment="1">
      <alignment horizontal="center" vertical="center" wrapText="1"/>
    </xf>
    <xf numFmtId="166" fontId="4" fillId="0" borderId="53" xfId="1" applyNumberFormat="1" applyFont="1" applyFill="1" applyBorder="1" applyAlignment="1">
      <alignment horizontal="center" vertical="center" wrapText="1"/>
    </xf>
    <xf numFmtId="166" fontId="4" fillId="0" borderId="52" xfId="1" applyNumberFormat="1" applyFont="1" applyFill="1" applyBorder="1" applyAlignment="1">
      <alignment horizontal="center" vertical="center" wrapText="1"/>
    </xf>
    <xf numFmtId="166" fontId="4" fillId="0" borderId="79" xfId="1" applyNumberFormat="1" applyFont="1" applyBorder="1" applyAlignment="1">
      <alignment horizontal="center" vertical="center"/>
    </xf>
    <xf numFmtId="166" fontId="4" fillId="0" borderId="27" xfId="1" applyNumberFormat="1" applyFont="1" applyFill="1" applyBorder="1" applyAlignment="1">
      <alignment horizontal="center" vertical="center" wrapText="1"/>
    </xf>
    <xf numFmtId="166" fontId="4" fillId="0" borderId="28" xfId="1" applyNumberFormat="1" applyFont="1" applyFill="1" applyBorder="1" applyAlignment="1">
      <alignment horizontal="center" vertical="center" wrapText="1"/>
    </xf>
    <xf numFmtId="166" fontId="4" fillId="0" borderId="30" xfId="1" applyNumberFormat="1" applyFont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12" xfId="0" applyNumberFormat="1" applyFont="1" applyFill="1" applyBorder="1" applyAlignment="1">
      <alignment horizontal="center" vertical="center" wrapText="1"/>
    </xf>
    <xf numFmtId="166" fontId="4" fillId="0" borderId="27" xfId="0" applyNumberFormat="1" applyFont="1" applyFill="1" applyBorder="1" applyAlignment="1">
      <alignment horizontal="center" vertical="center" wrapText="1"/>
    </xf>
    <xf numFmtId="166" fontId="4" fillId="0" borderId="22" xfId="0" applyNumberFormat="1" applyFont="1" applyFill="1" applyBorder="1" applyAlignment="1">
      <alignment horizontal="center" vertical="center" wrapText="1"/>
    </xf>
    <xf numFmtId="166" fontId="4" fillId="0" borderId="23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168" fontId="4" fillId="0" borderId="39" xfId="1" applyNumberFormat="1" applyFont="1" applyFill="1" applyBorder="1" applyAlignment="1">
      <alignment vertical="center" wrapText="1"/>
    </xf>
    <xf numFmtId="168" fontId="4" fillId="0" borderId="0" xfId="1" applyNumberFormat="1" applyFont="1" applyFill="1" applyBorder="1" applyAlignment="1">
      <alignment vertical="center" wrapText="1"/>
    </xf>
    <xf numFmtId="168" fontId="4" fillId="0" borderId="26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65" xfId="1" applyNumberFormat="1" applyFont="1" applyFill="1" applyBorder="1" applyAlignment="1">
      <alignment vertical="center" wrapText="1"/>
    </xf>
    <xf numFmtId="168" fontId="4" fillId="0" borderId="67" xfId="1" applyNumberFormat="1" applyFont="1" applyFill="1" applyBorder="1" applyAlignment="1">
      <alignment vertical="center" wrapText="1"/>
    </xf>
    <xf numFmtId="168" fontId="4" fillId="0" borderId="66" xfId="1" applyNumberFormat="1" applyFont="1" applyBorder="1" applyAlignment="1">
      <alignment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8" fontId="4" fillId="0" borderId="0" xfId="1" applyNumberFormat="1" applyFont="1" applyBorder="1" applyAlignment="1">
      <alignment vertic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3" fontId="4" fillId="4" borderId="35" xfId="0" applyNumberFormat="1" applyFont="1" applyFill="1" applyBorder="1" applyAlignment="1">
      <alignment horizontal="center" vertical="center"/>
    </xf>
    <xf numFmtId="3" fontId="4" fillId="4" borderId="42" xfId="0" applyNumberFormat="1" applyFont="1" applyFill="1" applyBorder="1" applyAlignment="1">
      <alignment horizontal="center" vertical="center"/>
    </xf>
    <xf numFmtId="3" fontId="4" fillId="4" borderId="36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3" fontId="3" fillId="4" borderId="23" xfId="0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3" fontId="4" fillId="4" borderId="37" xfId="0" applyNumberFormat="1" applyFont="1" applyFill="1" applyBorder="1" applyAlignment="1">
      <alignment horizontal="center" vertical="center"/>
    </xf>
    <xf numFmtId="3" fontId="4" fillId="4" borderId="44" xfId="0" applyNumberFormat="1" applyFont="1" applyFill="1" applyBorder="1" applyAlignment="1">
      <alignment horizontal="center" vertical="center"/>
    </xf>
    <xf numFmtId="3" fontId="4" fillId="4" borderId="3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2" fontId="4" fillId="0" borderId="81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22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3" fontId="10" fillId="0" borderId="28" xfId="0" applyNumberFormat="1" applyFont="1" applyFill="1" applyBorder="1" applyAlignment="1">
      <alignment horizontal="center" vertical="center"/>
    </xf>
    <xf numFmtId="2" fontId="4" fillId="0" borderId="4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1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 wrapText="1"/>
    </xf>
    <xf numFmtId="1" fontId="3" fillId="0" borderId="63" xfId="0" applyNumberFormat="1" applyFont="1" applyFill="1" applyBorder="1" applyAlignment="1">
      <alignment horizontal="center" vertical="center"/>
    </xf>
    <xf numFmtId="49" fontId="3" fillId="0" borderId="63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horizontal="center" vertical="center"/>
    </xf>
    <xf numFmtId="3" fontId="10" fillId="0" borderId="6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3" xfId="0" applyFont="1" applyFill="1" applyBorder="1" applyAlignment="1">
      <alignment horizontal="center" vertical="center"/>
    </xf>
    <xf numFmtId="1" fontId="3" fillId="0" borderId="52" xfId="0" applyNumberFormat="1" applyFont="1" applyFill="1" applyBorder="1" applyAlignment="1">
      <alignment horizontal="center" vertical="center"/>
    </xf>
    <xf numFmtId="49" fontId="3" fillId="0" borderId="52" xfId="0" applyNumberFormat="1" applyFont="1" applyFill="1" applyBorder="1" applyAlignment="1">
      <alignment horizontal="center" vertical="center"/>
    </xf>
    <xf numFmtId="1" fontId="3" fillId="0" borderId="79" xfId="0" applyNumberFormat="1" applyFont="1" applyFill="1" applyBorder="1" applyAlignment="1">
      <alignment horizontal="center" vertical="center"/>
    </xf>
    <xf numFmtId="3" fontId="4" fillId="0" borderId="78" xfId="0" applyNumberFormat="1" applyFont="1" applyFill="1" applyBorder="1" applyAlignment="1">
      <alignment horizontal="center" vertical="center"/>
    </xf>
    <xf numFmtId="2" fontId="4" fillId="0" borderId="79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3" fontId="4" fillId="0" borderId="80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5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" fontId="3" fillId="0" borderId="15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0" fontId="3" fillId="0" borderId="67" xfId="0" applyFont="1" applyBorder="1" applyAlignment="1">
      <alignment horizontal="left" vertical="center"/>
    </xf>
    <xf numFmtId="0" fontId="3" fillId="0" borderId="67" xfId="0" applyFont="1" applyFill="1" applyBorder="1" applyAlignment="1">
      <alignment horizontal="center" vertical="center"/>
    </xf>
    <xf numFmtId="0" fontId="11" fillId="0" borderId="67" xfId="0" applyFont="1" applyFill="1" applyBorder="1" applyAlignment="1">
      <alignment horizontal="center" vertical="center" wrapText="1"/>
    </xf>
    <xf numFmtId="1" fontId="3" fillId="0" borderId="67" xfId="0" applyNumberFormat="1" applyFont="1" applyFill="1" applyBorder="1" applyAlignment="1">
      <alignment horizontal="center" vertical="center"/>
    </xf>
    <xf numFmtId="49" fontId="3" fillId="0" borderId="67" xfId="0" applyNumberFormat="1" applyFont="1" applyFill="1" applyBorder="1" applyAlignment="1">
      <alignment horizontal="center" vertical="center"/>
    </xf>
    <xf numFmtId="2" fontId="4" fillId="0" borderId="67" xfId="0" applyNumberFormat="1" applyFont="1" applyFill="1" applyBorder="1" applyAlignment="1">
      <alignment horizontal="center" vertical="center"/>
    </xf>
    <xf numFmtId="2" fontId="8" fillId="0" borderId="67" xfId="0" applyNumberFormat="1" applyFont="1" applyFill="1" applyBorder="1" applyAlignment="1">
      <alignment horizontal="center" vertical="center"/>
    </xf>
    <xf numFmtId="2" fontId="4" fillId="0" borderId="66" xfId="0" applyNumberFormat="1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3" fontId="8" fillId="0" borderId="6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1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left" wrapText="1"/>
    </xf>
    <xf numFmtId="0" fontId="4" fillId="0" borderId="52" xfId="0" applyFont="1" applyBorder="1" applyAlignment="1">
      <alignment horizontal="left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left" indent="1"/>
    </xf>
    <xf numFmtId="0" fontId="4" fillId="0" borderId="54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 indent="1"/>
    </xf>
    <xf numFmtId="0" fontId="4" fillId="0" borderId="15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2" fontId="3" fillId="0" borderId="67" xfId="0" applyNumberFormat="1" applyFont="1" applyFill="1" applyBorder="1" applyAlignment="1">
      <alignment horizontal="center" vertical="center"/>
    </xf>
    <xf numFmtId="164" fontId="3" fillId="0" borderId="67" xfId="0" applyNumberFormat="1" applyFont="1" applyFill="1" applyBorder="1" applyAlignment="1">
      <alignment horizontal="center" vertical="center"/>
    </xf>
    <xf numFmtId="2" fontId="3" fillId="0" borderId="66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12" xfId="0" applyNumberFormat="1" applyFont="1" applyFill="1" applyBorder="1"/>
    <xf numFmtId="0" fontId="3" fillId="0" borderId="16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8" fillId="0" borderId="18" xfId="0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8" fillId="0" borderId="25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64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50" xfId="0" applyNumberFormat="1" applyFont="1" applyBorder="1" applyAlignment="1">
      <alignment horizontal="center"/>
    </xf>
    <xf numFmtId="2" fontId="4" fillId="0" borderId="12" xfId="0" applyNumberFormat="1" applyFont="1" applyFill="1" applyBorder="1"/>
    <xf numFmtId="0" fontId="3" fillId="0" borderId="33" xfId="0" applyFont="1" applyBorder="1" applyAlignment="1"/>
    <xf numFmtId="0" fontId="3" fillId="0" borderId="40" xfId="0" applyFont="1" applyBorder="1" applyAlignment="1">
      <alignment horizontal="center"/>
    </xf>
    <xf numFmtId="0" fontId="3" fillId="0" borderId="40" xfId="0" applyFont="1" applyBorder="1" applyAlignment="1"/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8" fillId="0" borderId="17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42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2" fontId="8" fillId="0" borderId="30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3" fillId="0" borderId="32" xfId="0" applyFont="1" applyBorder="1"/>
    <xf numFmtId="0" fontId="3" fillId="0" borderId="50" xfId="0" applyFont="1" applyBorder="1"/>
    <xf numFmtId="0" fontId="3" fillId="0" borderId="65" xfId="0" applyFont="1" applyBorder="1"/>
    <xf numFmtId="0" fontId="3" fillId="0" borderId="67" xfId="0" applyFont="1" applyBorder="1"/>
    <xf numFmtId="0" fontId="3" fillId="0" borderId="60" xfId="0" applyFont="1" applyBorder="1"/>
    <xf numFmtId="0" fontId="12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2" fontId="4" fillId="0" borderId="64" xfId="0" applyNumberFormat="1" applyFont="1" applyBorder="1" applyAlignment="1">
      <alignment horizontal="center"/>
    </xf>
    <xf numFmtId="2" fontId="4" fillId="0" borderId="82" xfId="0" applyNumberFormat="1" applyFont="1" applyBorder="1" applyAlignment="1">
      <alignment horizontal="center"/>
    </xf>
    <xf numFmtId="2" fontId="4" fillId="0" borderId="62" xfId="0" applyNumberFormat="1" applyFont="1" applyFill="1" applyBorder="1"/>
    <xf numFmtId="0" fontId="3" fillId="0" borderId="40" xfId="0" applyFont="1" applyBorder="1"/>
    <xf numFmtId="0" fontId="3" fillId="0" borderId="34" xfId="0" applyFont="1" applyBorder="1"/>
    <xf numFmtId="3" fontId="4" fillId="0" borderId="33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0" fontId="3" fillId="0" borderId="53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3" fillId="0" borderId="54" xfId="0" applyFont="1" applyBorder="1" applyAlignment="1">
      <alignment horizontal="center"/>
    </xf>
    <xf numFmtId="3" fontId="4" fillId="0" borderId="83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54" xfId="0" applyNumberFormat="1" applyFont="1" applyBorder="1" applyAlignment="1">
      <alignment horizontal="center"/>
    </xf>
    <xf numFmtId="3" fontId="8" fillId="0" borderId="79" xfId="0" applyNumberFormat="1" applyFont="1" applyFill="1" applyBorder="1" applyAlignment="1">
      <alignment horizontal="center"/>
    </xf>
    <xf numFmtId="0" fontId="3" fillId="0" borderId="36" xfId="0" applyFont="1" applyBorder="1" applyAlignment="1">
      <alignment horizontal="left"/>
    </xf>
    <xf numFmtId="0" fontId="3" fillId="0" borderId="22" xfId="0" applyFont="1" applyBorder="1" applyAlignment="1"/>
    <xf numFmtId="0" fontId="3" fillId="0" borderId="23" xfId="0" applyFont="1" applyBorder="1" applyAlignment="1"/>
    <xf numFmtId="0" fontId="9" fillId="0" borderId="0" xfId="0" applyFont="1" applyFill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12" xfId="0" applyFont="1" applyBorder="1" applyAlignment="1"/>
    <xf numFmtId="0" fontId="3" fillId="0" borderId="5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0" fontId="4" fillId="0" borderId="27" xfId="0" applyFont="1" applyBorder="1" applyAlignment="1"/>
    <xf numFmtId="0" fontId="4" fillId="0" borderId="28" xfId="0" applyFont="1" applyBorder="1" applyAlignment="1"/>
    <xf numFmtId="0" fontId="4" fillId="0" borderId="30" xfId="0" applyFont="1" applyBorder="1" applyAlignment="1"/>
    <xf numFmtId="0" fontId="4" fillId="0" borderId="8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" fontId="4" fillId="0" borderId="80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8" fillId="0" borderId="30" xfId="0" applyNumberFormat="1" applyFont="1" applyFill="1" applyBorder="1" applyAlignment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0" fontId="3" fillId="0" borderId="30" xfId="0" applyFont="1" applyBorder="1" applyAlignment="1"/>
    <xf numFmtId="0" fontId="3" fillId="0" borderId="8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83" xfId="2" applyNumberFormat="1" applyFont="1" applyBorder="1" applyAlignment="1"/>
    <xf numFmtId="0" fontId="3" fillId="0" borderId="85" xfId="2" applyNumberFormat="1" applyFont="1" applyBorder="1" applyAlignment="1"/>
    <xf numFmtId="0" fontId="3" fillId="0" borderId="86" xfId="2" applyNumberFormat="1" applyFont="1" applyBorder="1" applyAlignment="1"/>
    <xf numFmtId="0" fontId="4" fillId="0" borderId="1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3" fillId="0" borderId="36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38" xfId="0" applyFont="1" applyBorder="1" applyAlignment="1">
      <alignment horizontal="center"/>
    </xf>
    <xf numFmtId="0" fontId="3" fillId="4" borderId="33" xfId="3" applyNumberFormat="1" applyFont="1" applyFill="1" applyBorder="1" applyAlignment="1"/>
    <xf numFmtId="0" fontId="3" fillId="4" borderId="40" xfId="3" applyNumberFormat="1" applyFont="1" applyFill="1" applyBorder="1" applyAlignment="1"/>
    <xf numFmtId="0" fontId="3" fillId="4" borderId="41" xfId="3" applyNumberFormat="1" applyFont="1" applyFill="1" applyBorder="1" applyAlignment="1"/>
    <xf numFmtId="0" fontId="3" fillId="4" borderId="5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3" fontId="4" fillId="4" borderId="31" xfId="0" applyNumberFormat="1" applyFont="1" applyFill="1" applyBorder="1" applyAlignment="1">
      <alignment horizontal="center"/>
    </xf>
    <xf numFmtId="3" fontId="4" fillId="4" borderId="50" xfId="0" applyNumberFormat="1" applyFont="1" applyFill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3" fillId="4" borderId="35" xfId="3" applyNumberFormat="1" applyFont="1" applyFill="1" applyBorder="1" applyAlignment="1"/>
    <xf numFmtId="0" fontId="3" fillId="4" borderId="42" xfId="3" applyNumberFormat="1" applyFont="1" applyFill="1" applyBorder="1" applyAlignment="1"/>
    <xf numFmtId="0" fontId="3" fillId="4" borderId="43" xfId="3" applyNumberFormat="1" applyFont="1" applyFill="1" applyBorder="1" applyAlignment="1"/>
    <xf numFmtId="0" fontId="3" fillId="4" borderId="80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3" fontId="4" fillId="4" borderId="84" xfId="0" applyNumberFormat="1" applyFont="1" applyFill="1" applyBorder="1" applyAlignment="1">
      <alignment horizontal="center"/>
    </xf>
    <xf numFmtId="3" fontId="4" fillId="4" borderId="80" xfId="0" applyNumberFormat="1" applyFont="1" applyFill="1" applyBorder="1" applyAlignment="1">
      <alignment horizontal="center"/>
    </xf>
    <xf numFmtId="3" fontId="4" fillId="4" borderId="29" xfId="0" applyNumberFormat="1" applyFont="1" applyFill="1" applyBorder="1" applyAlignment="1">
      <alignment horizontal="center"/>
    </xf>
    <xf numFmtId="3" fontId="8" fillId="4" borderId="3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2" fontId="3" fillId="0" borderId="51" xfId="0" quotePrefix="1" applyNumberFormat="1" applyFont="1" applyFill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center"/>
    </xf>
    <xf numFmtId="2" fontId="3" fillId="0" borderId="29" xfId="0" quotePrefix="1" applyNumberFormat="1" applyFont="1" applyFill="1" applyBorder="1" applyAlignment="1">
      <alignment horizontal="center"/>
    </xf>
    <xf numFmtId="3" fontId="4" fillId="0" borderId="27" xfId="0" applyNumberFormat="1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0" fontId="3" fillId="0" borderId="35" xfId="0" applyFont="1" applyFill="1" applyBorder="1" applyAlignment="1">
      <alignment horizontal="left"/>
    </xf>
    <xf numFmtId="0" fontId="3" fillId="0" borderId="42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left"/>
    </xf>
    <xf numFmtId="0" fontId="3" fillId="0" borderId="37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2" fontId="3" fillId="0" borderId="24" xfId="0" quotePrefix="1" applyNumberFormat="1" applyFont="1" applyFill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4" fillId="0" borderId="23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4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2" fontId="3" fillId="0" borderId="16" xfId="0" quotePrefix="1" applyNumberFormat="1" applyFont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2" fontId="8" fillId="0" borderId="79" xfId="0" applyNumberFormat="1" applyFont="1" applyFill="1" applyBorder="1" applyAlignment="1">
      <alignment horizontal="center"/>
    </xf>
    <xf numFmtId="2" fontId="3" fillId="0" borderId="14" xfId="0" quotePrefix="1" applyNumberFormat="1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8" fillId="0" borderId="25" xfId="0" applyNumberFormat="1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2" fontId="8" fillId="0" borderId="79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0" fontId="7" fillId="2" borderId="65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7" fillId="2" borderId="66" xfId="0" applyFont="1" applyFill="1" applyBorder="1" applyAlignment="1">
      <alignment horizontal="center"/>
    </xf>
    <xf numFmtId="0" fontId="21" fillId="0" borderId="0" xfId="0" applyFont="1"/>
    <xf numFmtId="0" fontId="22" fillId="0" borderId="39" xfId="0" applyFont="1" applyBorder="1"/>
    <xf numFmtId="0" fontId="22" fillId="0" borderId="0" xfId="0" applyFont="1" applyBorder="1"/>
    <xf numFmtId="0" fontId="23" fillId="0" borderId="0" xfId="0" applyFont="1" applyBorder="1" applyAlignment="1"/>
    <xf numFmtId="0" fontId="3" fillId="0" borderId="26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3" fillId="0" borderId="53" xfId="4" applyFont="1" applyBorder="1" applyAlignment="1">
      <alignment horizontal="left" vertical="center" wrapText="1"/>
    </xf>
    <xf numFmtId="0" fontId="3" fillId="0" borderId="52" xfId="4" applyFont="1" applyBorder="1" applyAlignment="1">
      <alignment horizontal="left" vertical="center" wrapText="1"/>
    </xf>
    <xf numFmtId="0" fontId="3" fillId="0" borderId="54" xfId="4" applyFont="1" applyBorder="1" applyAlignment="1">
      <alignment horizontal="left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3" fillId="0" borderId="13" xfId="4" applyFont="1" applyBorder="1" applyAlignment="1">
      <alignment horizontal="left" vertical="center" wrapText="1"/>
    </xf>
    <xf numFmtId="0" fontId="3" fillId="0" borderId="14" xfId="4" applyFont="1" applyBorder="1" applyAlignment="1">
      <alignment horizontal="left" vertical="center" wrapText="1"/>
    </xf>
    <xf numFmtId="0" fontId="3" fillId="0" borderId="15" xfId="4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left" vertical="center" wrapText="1"/>
    </xf>
    <xf numFmtId="0" fontId="3" fillId="0" borderId="14" xfId="4" applyFont="1" applyFill="1" applyBorder="1" applyAlignment="1">
      <alignment horizontal="left" vertical="center" wrapText="1"/>
    </xf>
    <xf numFmtId="0" fontId="3" fillId="0" borderId="15" xfId="4" applyFont="1" applyFill="1" applyBorder="1" applyAlignment="1">
      <alignment horizontal="left" vertical="center" wrapText="1"/>
    </xf>
    <xf numFmtId="17" fontId="24" fillId="0" borderId="13" xfId="0" applyNumberFormat="1" applyFont="1" applyBorder="1" applyAlignment="1">
      <alignment horizontal="center" vertical="center" wrapText="1"/>
    </xf>
    <xf numFmtId="0" fontId="3" fillId="0" borderId="22" xfId="4" applyFont="1" applyFill="1" applyBorder="1" applyAlignment="1">
      <alignment horizontal="left" vertical="center" wrapText="1"/>
    </xf>
    <xf numFmtId="0" fontId="3" fillId="0" borderId="23" xfId="4" applyFont="1" applyFill="1" applyBorder="1" applyAlignment="1">
      <alignment horizontal="left" vertical="center" wrapText="1"/>
    </xf>
    <xf numFmtId="0" fontId="3" fillId="0" borderId="24" xfId="4" applyFont="1" applyFill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3" fillId="0" borderId="39" xfId="4" applyFont="1" applyFill="1" applyBorder="1"/>
    <xf numFmtId="0" fontId="22" fillId="0" borderId="35" xfId="0" applyFont="1" applyBorder="1" applyAlignment="1">
      <alignment horizontal="left"/>
    </xf>
    <xf numFmtId="0" fontId="22" fillId="0" borderId="42" xfId="0" applyFont="1" applyBorder="1" applyAlignment="1">
      <alignment horizontal="left"/>
    </xf>
    <xf numFmtId="0" fontId="22" fillId="0" borderId="36" xfId="0" applyFont="1" applyBorder="1" applyAlignment="1">
      <alignment horizontal="left"/>
    </xf>
    <xf numFmtId="0" fontId="22" fillId="0" borderId="14" xfId="0" applyFont="1" applyBorder="1"/>
    <xf numFmtId="0" fontId="3" fillId="0" borderId="14" xfId="0" applyFont="1" applyBorder="1"/>
    <xf numFmtId="0" fontId="3" fillId="0" borderId="18" xfId="0" applyFont="1" applyBorder="1"/>
    <xf numFmtId="0" fontId="3" fillId="0" borderId="38" xfId="0" applyFont="1" applyBorder="1" applyAlignment="1">
      <alignment horizontal="left"/>
    </xf>
    <xf numFmtId="0" fontId="3" fillId="0" borderId="23" xfId="0" applyFont="1" applyBorder="1"/>
    <xf numFmtId="0" fontId="3" fillId="0" borderId="25" xfId="0" applyFont="1" applyBorder="1"/>
    <xf numFmtId="0" fontId="3" fillId="0" borderId="47" xfId="0" applyFont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0" fontId="3" fillId="0" borderId="47" xfId="0" applyFont="1" applyBorder="1"/>
    <xf numFmtId="0" fontId="3" fillId="7" borderId="0" xfId="0" applyFont="1" applyFill="1" applyBorder="1" applyAlignment="1">
      <alignment horizontal="left"/>
    </xf>
    <xf numFmtId="0" fontId="3" fillId="7" borderId="47" xfId="0" applyFont="1" applyFill="1" applyBorder="1" applyAlignment="1">
      <alignment horizontal="left"/>
    </xf>
    <xf numFmtId="0" fontId="4" fillId="7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166" fontId="4" fillId="7" borderId="1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166" fontId="4" fillId="7" borderId="64" xfId="0" applyNumberFormat="1" applyFont="1" applyFill="1" applyBorder="1" applyAlignment="1">
      <alignment horizontal="center" vertical="center" wrapText="1"/>
    </xf>
    <xf numFmtId="0" fontId="4" fillId="7" borderId="62" xfId="0" applyFont="1" applyFill="1" applyBorder="1"/>
    <xf numFmtId="0" fontId="3" fillId="7" borderId="33" xfId="0" applyFont="1" applyFill="1" applyBorder="1" applyAlignment="1">
      <alignment horizontal="left"/>
    </xf>
    <xf numFmtId="0" fontId="3" fillId="7" borderId="40" xfId="0" applyFont="1" applyFill="1" applyBorder="1" applyAlignment="1">
      <alignment horizontal="left"/>
    </xf>
    <xf numFmtId="0" fontId="3" fillId="7" borderId="34" xfId="0" applyFont="1" applyFill="1" applyBorder="1" applyAlignment="1">
      <alignment horizontal="left"/>
    </xf>
    <xf numFmtId="166" fontId="3" fillId="7" borderId="16" xfId="0" applyNumberFormat="1" applyFont="1" applyFill="1" applyBorder="1" applyAlignment="1">
      <alignment horizontal="center" vertical="center" wrapText="1"/>
    </xf>
    <xf numFmtId="166" fontId="4" fillId="7" borderId="16" xfId="0" applyNumberFormat="1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166" fontId="4" fillId="7" borderId="17" xfId="0" applyNumberFormat="1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left"/>
    </xf>
    <xf numFmtId="0" fontId="3" fillId="7" borderId="42" xfId="0" applyFont="1" applyFill="1" applyBorder="1" applyAlignment="1">
      <alignment horizontal="left"/>
    </xf>
    <xf numFmtId="0" fontId="3" fillId="7" borderId="36" xfId="0" applyFont="1" applyFill="1" applyBorder="1" applyAlignment="1">
      <alignment horizontal="left"/>
    </xf>
    <xf numFmtId="166" fontId="3" fillId="7" borderId="14" xfId="0" applyNumberFormat="1" applyFont="1" applyFill="1" applyBorder="1" applyAlignment="1">
      <alignment horizontal="center" vertical="center"/>
    </xf>
    <xf numFmtId="166" fontId="4" fillId="7" borderId="14" xfId="0" applyNumberFormat="1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166" fontId="4" fillId="7" borderId="18" xfId="0" applyNumberFormat="1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left"/>
    </xf>
    <xf numFmtId="0" fontId="3" fillId="7" borderId="44" xfId="0" applyFont="1" applyFill="1" applyBorder="1" applyAlignment="1">
      <alignment horizontal="left"/>
    </xf>
    <xf numFmtId="0" fontId="3" fillId="7" borderId="38" xfId="0" applyFont="1" applyFill="1" applyBorder="1" applyAlignment="1">
      <alignment horizontal="left"/>
    </xf>
    <xf numFmtId="166" fontId="3" fillId="7" borderId="23" xfId="0" applyNumberFormat="1" applyFont="1" applyFill="1" applyBorder="1" applyAlignment="1">
      <alignment horizontal="center" vertical="center"/>
    </xf>
    <xf numFmtId="166" fontId="4" fillId="7" borderId="23" xfId="0" applyNumberFormat="1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166" fontId="4" fillId="7" borderId="25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166" fontId="3" fillId="0" borderId="20" xfId="0" applyNumberFormat="1" applyFont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 wrapText="1"/>
    </xf>
    <xf numFmtId="0" fontId="25" fillId="8" borderId="2" xfId="0" applyNumberFormat="1" applyFont="1" applyFill="1" applyBorder="1" applyAlignment="1">
      <alignment horizontal="center" vertical="center" wrapText="1"/>
    </xf>
    <xf numFmtId="0" fontId="25" fillId="8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82" xfId="0" applyFont="1" applyBorder="1" applyAlignment="1">
      <alignment horizontal="left" vertical="center" wrapText="1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Fill="1" applyBorder="1" applyAlignment="1">
      <alignment horizontal="center" vertical="center" wrapText="1"/>
    </xf>
    <xf numFmtId="166" fontId="4" fillId="0" borderId="82" xfId="0" applyNumberFormat="1" applyFont="1" applyFill="1" applyBorder="1" applyAlignment="1">
      <alignment horizontal="center" vertical="center" wrapText="1"/>
    </xf>
    <xf numFmtId="166" fontId="4" fillId="0" borderId="62" xfId="0" applyNumberFormat="1" applyFont="1" applyBorder="1" applyAlignment="1">
      <alignment horizontal="center" vertical="center"/>
    </xf>
    <xf numFmtId="0" fontId="3" fillId="0" borderId="83" xfId="0" applyFont="1" applyBorder="1" applyAlignment="1">
      <alignment horizontal="left"/>
    </xf>
    <xf numFmtId="0" fontId="3" fillId="0" borderId="85" xfId="0" applyFont="1" applyBorder="1" applyAlignment="1">
      <alignment horizontal="left"/>
    </xf>
    <xf numFmtId="0" fontId="3" fillId="0" borderId="78" xfId="0" applyFont="1" applyBorder="1" applyAlignment="1">
      <alignment horizontal="left"/>
    </xf>
    <xf numFmtId="166" fontId="3" fillId="0" borderId="52" xfId="0" applyNumberFormat="1" applyFont="1" applyFill="1" applyBorder="1" applyAlignment="1">
      <alignment horizontal="center" vertical="center" wrapText="1"/>
    </xf>
    <xf numFmtId="166" fontId="4" fillId="0" borderId="21" xfId="0" applyNumberFormat="1" applyFont="1" applyFill="1" applyBorder="1" applyAlignment="1">
      <alignment horizontal="center" vertical="center" wrapText="1"/>
    </xf>
    <xf numFmtId="166" fontId="4" fillId="0" borderId="47" xfId="0" applyNumberFormat="1" applyFont="1" applyFill="1" applyBorder="1" applyAlignment="1">
      <alignment horizontal="center" vertical="center" wrapText="1"/>
    </xf>
    <xf numFmtId="166" fontId="4" fillId="0" borderId="52" xfId="0" applyNumberFormat="1" applyFont="1" applyFill="1" applyBorder="1" applyAlignment="1">
      <alignment horizontal="center" vertical="center" wrapText="1"/>
    </xf>
    <xf numFmtId="166" fontId="4" fillId="0" borderId="79" xfId="0" applyNumberFormat="1" applyFont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 wrapText="1"/>
    </xf>
    <xf numFmtId="166" fontId="3" fillId="0" borderId="14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Border="1" applyAlignment="1">
      <alignment horizontal="center" vertical="center"/>
    </xf>
    <xf numFmtId="166" fontId="3" fillId="0" borderId="23" xfId="0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60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Border="1" applyAlignment="1">
      <alignment horizontal="center" vertical="center"/>
    </xf>
  </cellXfs>
  <cellStyles count="5">
    <cellStyle name="Обычный" xfId="0" builtinId="0"/>
    <cellStyle name="Обычный_Лист1" xfId="3"/>
    <cellStyle name="Обычный_розничный ИЮЛЬ" xfId="4"/>
    <cellStyle name="Обычный_сен1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47625</xdr:rowOff>
    </xdr:from>
    <xdr:to>
      <xdr:col>1</xdr:col>
      <xdr:colOff>1228725</xdr:colOff>
      <xdr:row>0</xdr:row>
      <xdr:rowOff>47625</xdr:rowOff>
    </xdr:to>
    <xdr:pic>
      <xdr:nvPicPr>
        <xdr:cNvPr id="2" name="Picture 1" descr="лого Корс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47625"/>
          <a:ext cx="1057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1866900</xdr:colOff>
      <xdr:row>3</xdr:row>
      <xdr:rowOff>0</xdr:rowOff>
    </xdr:to>
    <xdr:pic>
      <xdr:nvPicPr>
        <xdr:cNvPr id="3" name="Picture 2" descr="logo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" y="0"/>
          <a:ext cx="18669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47625</xdr:rowOff>
    </xdr:from>
    <xdr:to>
      <xdr:col>1</xdr:col>
      <xdr:colOff>1228725</xdr:colOff>
      <xdr:row>0</xdr:row>
      <xdr:rowOff>47625</xdr:rowOff>
    </xdr:to>
    <xdr:pic>
      <xdr:nvPicPr>
        <xdr:cNvPr id="4" name="Picture 1" descr="лого Корс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47625"/>
          <a:ext cx="1057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1866900</xdr:colOff>
      <xdr:row>3</xdr:row>
      <xdr:rowOff>0</xdr:rowOff>
    </xdr:to>
    <xdr:pic>
      <xdr:nvPicPr>
        <xdr:cNvPr id="5" name="Picture 8" descr="logo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" y="0"/>
          <a:ext cx="18669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0</xdr:row>
      <xdr:rowOff>47625</xdr:rowOff>
    </xdr:from>
    <xdr:to>
      <xdr:col>1</xdr:col>
      <xdr:colOff>1228725</xdr:colOff>
      <xdr:row>0</xdr:row>
      <xdr:rowOff>47625</xdr:rowOff>
    </xdr:to>
    <xdr:pic>
      <xdr:nvPicPr>
        <xdr:cNvPr id="6" name="Picture 1" descr="лого Корса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47625"/>
          <a:ext cx="1057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1866900</xdr:colOff>
      <xdr:row>3</xdr:row>
      <xdr:rowOff>0</xdr:rowOff>
    </xdr:to>
    <xdr:pic>
      <xdr:nvPicPr>
        <xdr:cNvPr id="7" name="Picture 14" descr="logo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" y="0"/>
          <a:ext cx="18669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6"/>
  <sheetViews>
    <sheetView tabSelected="1" topLeftCell="B315" zoomScale="93" workbookViewId="0">
      <selection activeCell="M47" sqref="M47"/>
    </sheetView>
  </sheetViews>
  <sheetFormatPr defaultRowHeight="12.75"/>
  <cols>
    <col min="1" max="1" width="2.140625" style="2" customWidth="1"/>
    <col min="2" max="2" width="49.140625" style="2" customWidth="1"/>
    <col min="3" max="3" width="15.5703125" style="2" customWidth="1"/>
    <col min="4" max="4" width="11.5703125" style="2" customWidth="1"/>
    <col min="5" max="5" width="14" style="2" customWidth="1"/>
    <col min="6" max="6" width="9.85546875" style="2" customWidth="1"/>
    <col min="7" max="7" width="10.5703125" style="2" customWidth="1"/>
    <col min="8" max="8" width="9.5703125" style="2" customWidth="1"/>
    <col min="9" max="9" width="10.28515625" style="2" customWidth="1"/>
    <col min="10" max="10" width="11.7109375" style="2" bestFit="1" customWidth="1"/>
    <col min="11" max="11" width="10.7109375" style="2" customWidth="1"/>
    <col min="12" max="12" width="10.140625" style="2" bestFit="1" customWidth="1"/>
    <col min="13" max="13" width="11.7109375" style="2" customWidth="1"/>
    <col min="14" max="14" width="12.28515625" style="2" customWidth="1"/>
    <col min="15" max="15" width="6.85546875" style="2" customWidth="1"/>
    <col min="16" max="16" width="15.85546875" style="2" customWidth="1"/>
    <col min="17" max="16384" width="9.140625" style="2"/>
  </cols>
  <sheetData>
    <row r="1" spans="2:15" ht="25.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5" ht="37.5" customHeigh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5" ht="20.25" customHeight="1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5" ht="13.5" customHeight="1">
      <c r="M4" s="5"/>
      <c r="N4" s="6">
        <f ca="1">NOW()</f>
        <v>42082.393039930554</v>
      </c>
    </row>
    <row r="5" spans="2:15" ht="13.5" customHeight="1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5" ht="13.5" customHeight="1">
      <c r="B6" s="7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2:15" ht="13.5" customHeight="1" thickBo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2:15" ht="21" thickBot="1">
      <c r="B8" s="9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2:15" ht="13.5" thickBot="1">
      <c r="B9" s="12" t="s">
        <v>6</v>
      </c>
      <c r="C9" s="13" t="s">
        <v>7</v>
      </c>
      <c r="D9" s="13" t="s">
        <v>8</v>
      </c>
      <c r="E9" s="13" t="s">
        <v>9</v>
      </c>
      <c r="F9" s="13" t="s">
        <v>10</v>
      </c>
      <c r="G9" s="13" t="s">
        <v>11</v>
      </c>
      <c r="H9" s="13" t="s">
        <v>12</v>
      </c>
      <c r="I9" s="14" t="s">
        <v>13</v>
      </c>
      <c r="J9" s="15" t="s">
        <v>14</v>
      </c>
      <c r="K9" s="16"/>
      <c r="L9" s="16"/>
      <c r="M9" s="16"/>
      <c r="N9" s="17"/>
    </row>
    <row r="10" spans="2:15" ht="27.75" customHeight="1" thickBot="1">
      <c r="B10" s="18"/>
      <c r="C10" s="19"/>
      <c r="D10" s="19"/>
      <c r="E10" s="19"/>
      <c r="F10" s="19"/>
      <c r="G10" s="19"/>
      <c r="H10" s="19"/>
      <c r="I10" s="20"/>
      <c r="J10" s="21" t="s">
        <v>15</v>
      </c>
      <c r="K10" s="22" t="s">
        <v>16</v>
      </c>
      <c r="L10" s="23" t="s">
        <v>17</v>
      </c>
      <c r="M10" s="24" t="s">
        <v>18</v>
      </c>
      <c r="N10" s="25" t="s">
        <v>19</v>
      </c>
    </row>
    <row r="11" spans="2:15" s="35" customFormat="1" ht="27.75" hidden="1" customHeight="1" thickBot="1">
      <c r="B11" s="26" t="s">
        <v>20</v>
      </c>
      <c r="C11" s="27" t="s">
        <v>21</v>
      </c>
      <c r="D11" s="28">
        <v>2.98</v>
      </c>
      <c r="E11" s="29">
        <v>145</v>
      </c>
      <c r="F11" s="29">
        <v>42</v>
      </c>
      <c r="G11" s="29">
        <f t="shared" ref="G11:G18" si="0">F11*E11</f>
        <v>6090</v>
      </c>
      <c r="H11" s="29">
        <v>6.5</v>
      </c>
      <c r="I11" s="30">
        <f>H11*E11</f>
        <v>942.5</v>
      </c>
      <c r="J11" s="31">
        <v>240</v>
      </c>
      <c r="K11" s="28">
        <v>235</v>
      </c>
      <c r="L11" s="32">
        <v>230</v>
      </c>
      <c r="M11" s="33">
        <v>225</v>
      </c>
      <c r="N11" s="34">
        <v>176</v>
      </c>
    </row>
    <row r="12" spans="2:15" s="35" customFormat="1" ht="18" customHeight="1">
      <c r="B12" s="36" t="s">
        <v>22</v>
      </c>
      <c r="C12" s="37" t="s">
        <v>23</v>
      </c>
      <c r="D12" s="38">
        <v>3.05</v>
      </c>
      <c r="E12" s="39">
        <v>90</v>
      </c>
      <c r="F12" s="39">
        <v>43</v>
      </c>
      <c r="G12" s="39">
        <f t="shared" si="0"/>
        <v>3870</v>
      </c>
      <c r="H12" s="39">
        <v>16.5</v>
      </c>
      <c r="I12" s="40">
        <f t="shared" ref="I12:I22" si="1">H12*E12</f>
        <v>1485</v>
      </c>
      <c r="J12" s="41">
        <v>450</v>
      </c>
      <c r="K12" s="42">
        <v>430</v>
      </c>
      <c r="L12" s="42">
        <v>410</v>
      </c>
      <c r="M12" s="43">
        <v>390</v>
      </c>
      <c r="N12" s="44" t="s">
        <v>24</v>
      </c>
      <c r="O12" s="45"/>
    </row>
    <row r="13" spans="2:15" s="35" customFormat="1" ht="18" hidden="1" customHeight="1">
      <c r="B13" s="36" t="s">
        <v>25</v>
      </c>
      <c r="C13" s="37" t="s">
        <v>21</v>
      </c>
      <c r="D13" s="38">
        <v>2.98</v>
      </c>
      <c r="E13" s="39">
        <v>70</v>
      </c>
      <c r="F13" s="39">
        <v>47</v>
      </c>
      <c r="G13" s="39">
        <f t="shared" si="0"/>
        <v>3290</v>
      </c>
      <c r="H13" s="39">
        <v>19.5</v>
      </c>
      <c r="I13" s="40">
        <f t="shared" si="1"/>
        <v>1365</v>
      </c>
      <c r="J13" s="46">
        <v>295</v>
      </c>
      <c r="K13" s="47">
        <v>275</v>
      </c>
      <c r="L13" s="47">
        <v>265</v>
      </c>
      <c r="M13" s="48">
        <f>J13*1.03</f>
        <v>303.85000000000002</v>
      </c>
      <c r="N13" s="49">
        <v>228</v>
      </c>
      <c r="O13" s="45"/>
    </row>
    <row r="14" spans="2:15" s="35" customFormat="1" ht="18" customHeight="1">
      <c r="B14" s="36" t="s">
        <v>26</v>
      </c>
      <c r="C14" s="37" t="s">
        <v>23</v>
      </c>
      <c r="D14" s="38">
        <v>3.05</v>
      </c>
      <c r="E14" s="39">
        <v>70</v>
      </c>
      <c r="F14" s="39">
        <v>43</v>
      </c>
      <c r="G14" s="39">
        <f t="shared" si="0"/>
        <v>3010</v>
      </c>
      <c r="H14" s="39">
        <v>20.5</v>
      </c>
      <c r="I14" s="40">
        <f t="shared" si="1"/>
        <v>1435</v>
      </c>
      <c r="J14" s="46">
        <v>475</v>
      </c>
      <c r="K14" s="47">
        <v>450</v>
      </c>
      <c r="L14" s="47">
        <v>430</v>
      </c>
      <c r="M14" s="48">
        <v>410</v>
      </c>
      <c r="N14" s="49" t="s">
        <v>24</v>
      </c>
      <c r="O14" s="45"/>
    </row>
    <row r="15" spans="2:15" s="35" customFormat="1" ht="18" hidden="1" customHeight="1">
      <c r="B15" s="36" t="s">
        <v>27</v>
      </c>
      <c r="C15" s="37" t="s">
        <v>21</v>
      </c>
      <c r="D15" s="38">
        <v>2.98</v>
      </c>
      <c r="E15" s="39">
        <v>56</v>
      </c>
      <c r="F15" s="39">
        <v>47</v>
      </c>
      <c r="G15" s="39">
        <f t="shared" si="0"/>
        <v>2632</v>
      </c>
      <c r="H15" s="39">
        <v>21</v>
      </c>
      <c r="I15" s="40">
        <f t="shared" si="1"/>
        <v>1176</v>
      </c>
      <c r="J15" s="46">
        <v>385</v>
      </c>
      <c r="K15" s="47">
        <v>365</v>
      </c>
      <c r="L15" s="47">
        <v>345</v>
      </c>
      <c r="M15" s="48">
        <f>J15*1.03</f>
        <v>396.55</v>
      </c>
      <c r="N15" s="49"/>
      <c r="O15" s="45"/>
    </row>
    <row r="16" spans="2:15" s="35" customFormat="1" ht="18" customHeight="1">
      <c r="B16" s="36" t="s">
        <v>27</v>
      </c>
      <c r="C16" s="37" t="s">
        <v>23</v>
      </c>
      <c r="D16" s="38">
        <v>3.05</v>
      </c>
      <c r="E16" s="39">
        <v>56</v>
      </c>
      <c r="F16" s="39">
        <v>43</v>
      </c>
      <c r="G16" s="39">
        <f>F16*E16</f>
        <v>2408</v>
      </c>
      <c r="H16" s="39">
        <v>24</v>
      </c>
      <c r="I16" s="40">
        <f>H16*E16</f>
        <v>1344</v>
      </c>
      <c r="J16" s="46">
        <v>580</v>
      </c>
      <c r="K16" s="47">
        <v>550</v>
      </c>
      <c r="L16" s="47">
        <v>530</v>
      </c>
      <c r="M16" s="48">
        <v>510</v>
      </c>
      <c r="N16" s="49" t="s">
        <v>24</v>
      </c>
      <c r="O16" s="45"/>
    </row>
    <row r="17" spans="2:15" s="35" customFormat="1" ht="18" hidden="1" customHeight="1">
      <c r="B17" s="50" t="s">
        <v>28</v>
      </c>
      <c r="C17" s="51" t="s">
        <v>21</v>
      </c>
      <c r="D17" s="52">
        <v>2.98</v>
      </c>
      <c r="E17" s="53">
        <v>47</v>
      </c>
      <c r="F17" s="53">
        <v>43</v>
      </c>
      <c r="G17" s="53">
        <f>F17*E17</f>
        <v>2021</v>
      </c>
      <c r="H17" s="53">
        <v>29</v>
      </c>
      <c r="I17" s="54">
        <f>H17*E17</f>
        <v>1363</v>
      </c>
      <c r="J17" s="46">
        <v>560</v>
      </c>
      <c r="K17" s="47">
        <v>520</v>
      </c>
      <c r="L17" s="47">
        <v>490</v>
      </c>
      <c r="M17" s="48">
        <f>J17*1.03</f>
        <v>576.80000000000007</v>
      </c>
      <c r="N17" s="49"/>
      <c r="O17" s="45"/>
    </row>
    <row r="18" spans="2:15" s="35" customFormat="1" ht="18" customHeight="1" thickBot="1">
      <c r="B18" s="55" t="s">
        <v>29</v>
      </c>
      <c r="C18" s="56" t="s">
        <v>23</v>
      </c>
      <c r="D18" s="57">
        <v>3.05</v>
      </c>
      <c r="E18" s="58">
        <v>46</v>
      </c>
      <c r="F18" s="58">
        <v>43</v>
      </c>
      <c r="G18" s="58">
        <f t="shared" si="0"/>
        <v>1978</v>
      </c>
      <c r="H18" s="58">
        <v>29</v>
      </c>
      <c r="I18" s="59">
        <f t="shared" si="1"/>
        <v>1334</v>
      </c>
      <c r="J18" s="60">
        <v>590</v>
      </c>
      <c r="K18" s="61">
        <v>560</v>
      </c>
      <c r="L18" s="61">
        <v>540</v>
      </c>
      <c r="M18" s="62">
        <v>520</v>
      </c>
      <c r="N18" s="63" t="s">
        <v>24</v>
      </c>
      <c r="O18" s="45"/>
    </row>
    <row r="19" spans="2:15" s="35" customFormat="1" ht="6" customHeight="1" thickBot="1">
      <c r="B19" s="64"/>
      <c r="C19" s="65"/>
      <c r="D19" s="65"/>
      <c r="E19" s="65"/>
      <c r="F19" s="65"/>
      <c r="G19" s="65"/>
      <c r="H19" s="65"/>
      <c r="I19" s="65"/>
      <c r="J19" s="66"/>
      <c r="K19" s="66"/>
      <c r="L19" s="66"/>
      <c r="M19" s="66"/>
      <c r="N19" s="67"/>
    </row>
    <row r="20" spans="2:15" s="35" customFormat="1" ht="18" customHeight="1">
      <c r="B20" s="68" t="s">
        <v>30</v>
      </c>
      <c r="C20" s="69" t="s">
        <v>21</v>
      </c>
      <c r="D20" s="70">
        <v>2.98</v>
      </c>
      <c r="E20" s="71">
        <v>80</v>
      </c>
      <c r="F20" s="71">
        <v>40</v>
      </c>
      <c r="G20" s="71">
        <f>F20*E20</f>
        <v>3200</v>
      </c>
      <c r="H20" s="71">
        <v>19</v>
      </c>
      <c r="I20" s="72">
        <f t="shared" si="1"/>
        <v>1520</v>
      </c>
      <c r="J20" s="73">
        <v>570</v>
      </c>
      <c r="K20" s="74">
        <v>540</v>
      </c>
      <c r="L20" s="75">
        <v>520</v>
      </c>
      <c r="M20" s="76">
        <v>499</v>
      </c>
      <c r="N20" s="77" t="s">
        <v>24</v>
      </c>
      <c r="O20" s="45"/>
    </row>
    <row r="21" spans="2:15" s="35" customFormat="1" ht="18" customHeight="1">
      <c r="B21" s="78" t="s">
        <v>31</v>
      </c>
      <c r="C21" s="79" t="s">
        <v>21</v>
      </c>
      <c r="D21" s="80">
        <v>2.98</v>
      </c>
      <c r="E21" s="81">
        <v>60</v>
      </c>
      <c r="F21" s="81">
        <v>40</v>
      </c>
      <c r="G21" s="81">
        <f>F21*E21</f>
        <v>2400</v>
      </c>
      <c r="H21" s="81">
        <v>24</v>
      </c>
      <c r="I21" s="82">
        <f t="shared" si="1"/>
        <v>1440</v>
      </c>
      <c r="J21" s="83">
        <v>650</v>
      </c>
      <c r="K21" s="84">
        <v>625</v>
      </c>
      <c r="L21" s="85">
        <v>600</v>
      </c>
      <c r="M21" s="86">
        <v>580</v>
      </c>
      <c r="N21" s="87" t="s">
        <v>24</v>
      </c>
      <c r="O21" s="45"/>
    </row>
    <row r="22" spans="2:15" s="35" customFormat="1" ht="18" customHeight="1">
      <c r="B22" s="78" t="s">
        <v>32</v>
      </c>
      <c r="C22" s="79" t="s">
        <v>21</v>
      </c>
      <c r="D22" s="80">
        <v>2.98</v>
      </c>
      <c r="E22" s="81">
        <v>50</v>
      </c>
      <c r="F22" s="81">
        <v>40</v>
      </c>
      <c r="G22" s="81">
        <f>F22*E22</f>
        <v>2000</v>
      </c>
      <c r="H22" s="88">
        <v>30</v>
      </c>
      <c r="I22" s="82">
        <f t="shared" si="1"/>
        <v>1500</v>
      </c>
      <c r="J22" s="83">
        <v>750</v>
      </c>
      <c r="K22" s="84">
        <v>725</v>
      </c>
      <c r="L22" s="85">
        <v>700</v>
      </c>
      <c r="M22" s="86">
        <v>680</v>
      </c>
      <c r="N22" s="87" t="s">
        <v>24</v>
      </c>
      <c r="O22" s="45"/>
    </row>
    <row r="23" spans="2:15" s="35" customFormat="1" ht="18.75" customHeight="1" thickBot="1">
      <c r="B23" s="55" t="s">
        <v>33</v>
      </c>
      <c r="C23" s="56" t="s">
        <v>21</v>
      </c>
      <c r="D23" s="57">
        <v>2.98</v>
      </c>
      <c r="E23" s="58">
        <v>40</v>
      </c>
      <c r="F23" s="58">
        <v>40</v>
      </c>
      <c r="G23" s="58">
        <v>1600</v>
      </c>
      <c r="H23" s="89">
        <v>36</v>
      </c>
      <c r="I23" s="59">
        <v>1500</v>
      </c>
      <c r="J23" s="60">
        <v>930</v>
      </c>
      <c r="K23" s="61">
        <v>890</v>
      </c>
      <c r="L23" s="90">
        <v>870</v>
      </c>
      <c r="M23" s="91">
        <v>850</v>
      </c>
      <c r="N23" s="63" t="s">
        <v>24</v>
      </c>
      <c r="O23" s="45"/>
    </row>
    <row r="24" spans="2:15" s="35" customFormat="1" ht="6.75" customHeight="1" thickBot="1">
      <c r="B24" s="92"/>
      <c r="C24" s="93"/>
      <c r="D24" s="93"/>
      <c r="E24" s="93"/>
      <c r="F24" s="93"/>
      <c r="G24" s="93"/>
      <c r="H24" s="93"/>
      <c r="I24" s="93"/>
      <c r="J24" s="66"/>
      <c r="K24" s="66"/>
      <c r="L24" s="66"/>
      <c r="M24" s="66"/>
      <c r="N24" s="67"/>
    </row>
    <row r="25" spans="2:15" s="35" customFormat="1" ht="18.75" customHeight="1">
      <c r="B25" s="94" t="s">
        <v>34</v>
      </c>
      <c r="C25" s="95" t="s">
        <v>21</v>
      </c>
      <c r="D25" s="96">
        <v>2.98</v>
      </c>
      <c r="E25" s="97">
        <v>120</v>
      </c>
      <c r="F25" s="98">
        <v>40</v>
      </c>
      <c r="G25" s="98">
        <f>F25*E25</f>
        <v>4800</v>
      </c>
      <c r="H25" s="98">
        <v>13</v>
      </c>
      <c r="I25" s="99">
        <f>H25*E25</f>
        <v>1560</v>
      </c>
      <c r="J25" s="73">
        <v>570</v>
      </c>
      <c r="K25" s="74">
        <v>540</v>
      </c>
      <c r="L25" s="75">
        <v>520</v>
      </c>
      <c r="M25" s="76">
        <v>499</v>
      </c>
      <c r="N25" s="44" t="s">
        <v>24</v>
      </c>
    </row>
    <row r="26" spans="2:15" s="35" customFormat="1" ht="18.75" hidden="1" customHeight="1">
      <c r="B26" s="100" t="s">
        <v>35</v>
      </c>
      <c r="C26" s="37" t="s">
        <v>21</v>
      </c>
      <c r="D26" s="38">
        <v>2.98</v>
      </c>
      <c r="E26" s="101">
        <v>80</v>
      </c>
      <c r="F26" s="39">
        <v>40</v>
      </c>
      <c r="G26" s="39">
        <f>F26*E26</f>
        <v>3200</v>
      </c>
      <c r="H26" s="39">
        <v>18</v>
      </c>
      <c r="I26" s="102">
        <f>H26*E26</f>
        <v>1440</v>
      </c>
      <c r="J26" s="83">
        <v>680</v>
      </c>
      <c r="K26" s="84">
        <v>645</v>
      </c>
      <c r="L26" s="85">
        <v>615</v>
      </c>
      <c r="M26" s="86">
        <f>J26*1.03</f>
        <v>700.4</v>
      </c>
      <c r="N26" s="49" t="s">
        <v>24</v>
      </c>
    </row>
    <row r="27" spans="2:15" s="35" customFormat="1" ht="18.75" customHeight="1">
      <c r="B27" s="100" t="s">
        <v>36</v>
      </c>
      <c r="C27" s="37" t="s">
        <v>21</v>
      </c>
      <c r="D27" s="38">
        <v>2.98</v>
      </c>
      <c r="E27" s="101">
        <v>60</v>
      </c>
      <c r="F27" s="39">
        <v>40</v>
      </c>
      <c r="G27" s="39">
        <f>F27*E27</f>
        <v>2400</v>
      </c>
      <c r="H27" s="39">
        <v>24</v>
      </c>
      <c r="I27" s="102">
        <f>H27*E27</f>
        <v>1440</v>
      </c>
      <c r="J27" s="83">
        <v>650</v>
      </c>
      <c r="K27" s="84">
        <v>625</v>
      </c>
      <c r="L27" s="85">
        <v>600</v>
      </c>
      <c r="M27" s="86">
        <v>580</v>
      </c>
      <c r="N27" s="49" t="s">
        <v>24</v>
      </c>
    </row>
    <row r="28" spans="2:15" s="35" customFormat="1" ht="18.75" hidden="1" customHeight="1" thickBot="1">
      <c r="B28" s="100" t="s">
        <v>37</v>
      </c>
      <c r="C28" s="37" t="s">
        <v>21</v>
      </c>
      <c r="D28" s="38">
        <v>2.98</v>
      </c>
      <c r="E28" s="101">
        <v>48</v>
      </c>
      <c r="F28" s="39">
        <v>40</v>
      </c>
      <c r="G28" s="39">
        <f>F28*E28</f>
        <v>1920</v>
      </c>
      <c r="H28" s="103">
        <v>30</v>
      </c>
      <c r="I28" s="102">
        <f>H28*E28</f>
        <v>1440</v>
      </c>
      <c r="J28" s="60">
        <v>996</v>
      </c>
      <c r="K28" s="61">
        <v>950</v>
      </c>
      <c r="L28" s="90">
        <v>905</v>
      </c>
      <c r="M28" s="86">
        <f>J28*1.03</f>
        <v>1025.8800000000001</v>
      </c>
      <c r="N28" s="49" t="s">
        <v>24</v>
      </c>
    </row>
    <row r="29" spans="2:15" s="35" customFormat="1" ht="18.75" customHeight="1" thickBot="1">
      <c r="B29" s="104" t="s">
        <v>38</v>
      </c>
      <c r="C29" s="56" t="s">
        <v>21</v>
      </c>
      <c r="D29" s="57">
        <v>2.98</v>
      </c>
      <c r="E29" s="105">
        <v>40</v>
      </c>
      <c r="F29" s="58">
        <v>40</v>
      </c>
      <c r="G29" s="58">
        <v>1600</v>
      </c>
      <c r="H29" s="106">
        <v>36</v>
      </c>
      <c r="I29" s="107">
        <v>1500</v>
      </c>
      <c r="J29" s="60">
        <v>930</v>
      </c>
      <c r="K29" s="61">
        <v>890</v>
      </c>
      <c r="L29" s="90">
        <v>870</v>
      </c>
      <c r="M29" s="91">
        <v>850</v>
      </c>
      <c r="N29" s="63" t="s">
        <v>24</v>
      </c>
    </row>
    <row r="30" spans="2:15" s="35" customFormat="1" ht="7.5" customHeight="1" thickBot="1"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</row>
    <row r="31" spans="2:15" s="35" customFormat="1" ht="17.25" customHeight="1">
      <c r="B31" s="26" t="s">
        <v>39</v>
      </c>
      <c r="C31" s="111" t="s">
        <v>23</v>
      </c>
      <c r="D31" s="112">
        <v>3.05</v>
      </c>
      <c r="E31" s="113"/>
      <c r="F31" s="113"/>
      <c r="G31" s="113"/>
      <c r="H31" s="113"/>
      <c r="I31" s="114"/>
      <c r="J31" s="115" t="s">
        <v>40</v>
      </c>
      <c r="K31" s="115"/>
      <c r="L31" s="115"/>
      <c r="M31" s="115"/>
      <c r="N31" s="116"/>
    </row>
    <row r="32" spans="2:15" s="35" customFormat="1" ht="17.25" customHeight="1">
      <c r="B32" s="117" t="s">
        <v>41</v>
      </c>
      <c r="C32" s="111" t="s">
        <v>23</v>
      </c>
      <c r="D32" s="118">
        <v>3.05</v>
      </c>
      <c r="E32" s="119"/>
      <c r="F32" s="119"/>
      <c r="G32" s="119"/>
      <c r="H32" s="119"/>
      <c r="I32" s="120"/>
      <c r="J32" s="121" t="s">
        <v>42</v>
      </c>
      <c r="K32" s="121"/>
      <c r="L32" s="121"/>
      <c r="M32" s="121"/>
      <c r="N32" s="122"/>
    </row>
    <row r="33" spans="2:14" s="35" customFormat="1" ht="17.25" customHeight="1">
      <c r="B33" s="117" t="s">
        <v>43</v>
      </c>
      <c r="C33" s="111" t="s">
        <v>23</v>
      </c>
      <c r="D33" s="118">
        <v>3.05</v>
      </c>
      <c r="E33" s="119"/>
      <c r="F33" s="119"/>
      <c r="G33" s="119"/>
      <c r="H33" s="119"/>
      <c r="I33" s="120"/>
      <c r="J33" s="121" t="s">
        <v>44</v>
      </c>
      <c r="K33" s="121"/>
      <c r="L33" s="121"/>
      <c r="M33" s="121"/>
      <c r="N33" s="122"/>
    </row>
    <row r="34" spans="2:14" s="35" customFormat="1" ht="17.25" customHeight="1" thickBot="1">
      <c r="B34" s="123" t="s">
        <v>45</v>
      </c>
      <c r="C34" s="124" t="s">
        <v>23</v>
      </c>
      <c r="D34" s="125">
        <v>3.05</v>
      </c>
      <c r="E34" s="126"/>
      <c r="F34" s="126"/>
      <c r="G34" s="126"/>
      <c r="H34" s="126"/>
      <c r="I34" s="127"/>
      <c r="J34" s="128" t="s">
        <v>46</v>
      </c>
      <c r="K34" s="128"/>
      <c r="L34" s="128"/>
      <c r="M34" s="128"/>
      <c r="N34" s="129"/>
    </row>
    <row r="35" spans="2:14" ht="13.5" thickBot="1"/>
    <row r="36" spans="2:14" ht="21" thickBot="1">
      <c r="B36" s="9" t="s">
        <v>47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spans="2:14" ht="13.5" customHeight="1" thickBot="1">
      <c r="B37" s="130" t="s">
        <v>48</v>
      </c>
      <c r="C37" s="131"/>
      <c r="D37" s="12" t="s">
        <v>49</v>
      </c>
      <c r="E37" s="13" t="s">
        <v>7</v>
      </c>
      <c r="F37" s="13" t="s">
        <v>8</v>
      </c>
      <c r="G37" s="13" t="s">
        <v>50</v>
      </c>
      <c r="H37" s="13" t="s">
        <v>12</v>
      </c>
      <c r="I37" s="132" t="s">
        <v>51</v>
      </c>
      <c r="J37" s="15" t="s">
        <v>14</v>
      </c>
      <c r="K37" s="16"/>
      <c r="L37" s="16"/>
      <c r="M37" s="16"/>
      <c r="N37" s="17"/>
    </row>
    <row r="38" spans="2:14" ht="27.75" customHeight="1" thickBot="1">
      <c r="B38" s="133"/>
      <c r="C38" s="134"/>
      <c r="D38" s="18"/>
      <c r="E38" s="19"/>
      <c r="F38" s="19"/>
      <c r="G38" s="19"/>
      <c r="H38" s="19"/>
      <c r="I38" s="135"/>
      <c r="J38" s="21" t="s">
        <v>52</v>
      </c>
      <c r="K38" s="23" t="s">
        <v>53</v>
      </c>
      <c r="L38" s="23" t="s">
        <v>54</v>
      </c>
      <c r="M38" s="24" t="s">
        <v>55</v>
      </c>
      <c r="N38" s="25" t="s">
        <v>19</v>
      </c>
    </row>
    <row r="39" spans="2:14" ht="17.25" hidden="1" customHeight="1">
      <c r="B39" s="136" t="s">
        <v>56</v>
      </c>
      <c r="C39" s="137"/>
      <c r="D39" s="138" t="s">
        <v>57</v>
      </c>
      <c r="E39" s="139" t="s">
        <v>21</v>
      </c>
      <c r="F39" s="139">
        <v>2.98</v>
      </c>
      <c r="G39" s="139">
        <v>100</v>
      </c>
      <c r="H39" s="139">
        <v>17</v>
      </c>
      <c r="I39" s="140">
        <v>1700</v>
      </c>
      <c r="J39" s="141">
        <v>580</v>
      </c>
      <c r="K39" s="142">
        <v>550</v>
      </c>
      <c r="L39" s="142">
        <v>530</v>
      </c>
      <c r="M39" s="143">
        <v>490</v>
      </c>
      <c r="N39" s="144" t="s">
        <v>24</v>
      </c>
    </row>
    <row r="40" spans="2:14" ht="17.25" hidden="1" customHeight="1">
      <c r="B40" s="145" t="s">
        <v>56</v>
      </c>
      <c r="C40" s="146"/>
      <c r="D40" s="138" t="s">
        <v>58</v>
      </c>
      <c r="E40" s="139" t="s">
        <v>21</v>
      </c>
      <c r="F40" s="139">
        <v>2.98</v>
      </c>
      <c r="G40" s="139">
        <v>75</v>
      </c>
      <c r="H40" s="139">
        <v>24</v>
      </c>
      <c r="I40" s="140">
        <v>1800</v>
      </c>
      <c r="J40" s="147">
        <v>780</v>
      </c>
      <c r="K40" s="148">
        <v>730</v>
      </c>
      <c r="L40" s="148">
        <v>700</v>
      </c>
      <c r="M40" s="149">
        <v>675</v>
      </c>
      <c r="N40" s="150" t="s">
        <v>24</v>
      </c>
    </row>
    <row r="41" spans="2:14" s="35" customFormat="1" ht="15.75" hidden="1" customHeight="1" thickBot="1">
      <c r="B41" s="151" t="s">
        <v>59</v>
      </c>
      <c r="C41" s="152"/>
      <c r="D41" s="153" t="s">
        <v>60</v>
      </c>
      <c r="E41" s="154" t="s">
        <v>61</v>
      </c>
      <c r="F41" s="155">
        <v>3.125</v>
      </c>
      <c r="G41" s="29">
        <v>130</v>
      </c>
      <c r="H41" s="29">
        <v>13</v>
      </c>
      <c r="I41" s="156">
        <v>1700</v>
      </c>
      <c r="J41" s="157">
        <v>530</v>
      </c>
      <c r="K41" s="158">
        <v>500</v>
      </c>
      <c r="L41" s="158">
        <v>470</v>
      </c>
      <c r="M41" s="159">
        <v>450</v>
      </c>
      <c r="N41" s="160" t="s">
        <v>24</v>
      </c>
    </row>
    <row r="42" spans="2:14" s="35" customFormat="1" ht="15.75" customHeight="1">
      <c r="B42" s="161" t="s">
        <v>62</v>
      </c>
      <c r="C42" s="162"/>
      <c r="D42" s="163" t="s">
        <v>60</v>
      </c>
      <c r="E42" s="164" t="s">
        <v>61</v>
      </c>
      <c r="F42" s="165">
        <v>3.125</v>
      </c>
      <c r="G42" s="113">
        <v>84</v>
      </c>
      <c r="H42" s="113">
        <v>12</v>
      </c>
      <c r="I42" s="166">
        <v>1100</v>
      </c>
      <c r="J42" s="167">
        <v>645</v>
      </c>
      <c r="K42" s="168">
        <v>615</v>
      </c>
      <c r="L42" s="168">
        <v>585</v>
      </c>
      <c r="M42" s="169">
        <v>567</v>
      </c>
      <c r="N42" s="170" t="s">
        <v>24</v>
      </c>
    </row>
    <row r="43" spans="2:14" s="35" customFormat="1" ht="15.75" hidden="1" customHeight="1">
      <c r="B43" s="171" t="s">
        <v>63</v>
      </c>
      <c r="C43" s="172"/>
      <c r="D43" s="173" t="s">
        <v>64</v>
      </c>
      <c r="E43" s="111" t="s">
        <v>61</v>
      </c>
      <c r="F43" s="174">
        <v>3.125</v>
      </c>
      <c r="G43" s="119">
        <v>84</v>
      </c>
      <c r="H43" s="119">
        <v>16</v>
      </c>
      <c r="I43" s="175">
        <v>1350</v>
      </c>
      <c r="J43" s="176">
        <v>550</v>
      </c>
      <c r="K43" s="177">
        <v>530</v>
      </c>
      <c r="L43" s="177">
        <v>500</v>
      </c>
      <c r="M43" s="178">
        <v>480</v>
      </c>
      <c r="N43" s="179" t="s">
        <v>24</v>
      </c>
    </row>
    <row r="44" spans="2:14" s="35" customFormat="1" ht="15.75" hidden="1" customHeight="1">
      <c r="B44" s="171" t="s">
        <v>65</v>
      </c>
      <c r="C44" s="172"/>
      <c r="D44" s="173" t="s">
        <v>64</v>
      </c>
      <c r="E44" s="111" t="s">
        <v>61</v>
      </c>
      <c r="F44" s="174">
        <v>3.125</v>
      </c>
      <c r="G44" s="119">
        <v>124</v>
      </c>
      <c r="H44" s="119">
        <v>16</v>
      </c>
      <c r="I44" s="175">
        <v>1980</v>
      </c>
      <c r="J44" s="176">
        <v>590</v>
      </c>
      <c r="K44" s="177">
        <v>570</v>
      </c>
      <c r="L44" s="177">
        <v>550</v>
      </c>
      <c r="M44" s="178" t="s">
        <v>24</v>
      </c>
      <c r="N44" s="179" t="s">
        <v>24</v>
      </c>
    </row>
    <row r="45" spans="2:14" s="35" customFormat="1" ht="15.75" customHeight="1">
      <c r="B45" s="171" t="s">
        <v>66</v>
      </c>
      <c r="C45" s="172"/>
      <c r="D45" s="173" t="s">
        <v>64</v>
      </c>
      <c r="E45" s="111" t="s">
        <v>61</v>
      </c>
      <c r="F45" s="174">
        <v>3.125</v>
      </c>
      <c r="G45" s="119">
        <v>81</v>
      </c>
      <c r="H45" s="119">
        <v>16</v>
      </c>
      <c r="I45" s="175">
        <v>1300</v>
      </c>
      <c r="J45" s="176">
        <v>600</v>
      </c>
      <c r="K45" s="177">
        <v>575</v>
      </c>
      <c r="L45" s="177">
        <v>545</v>
      </c>
      <c r="M45" s="178">
        <v>530</v>
      </c>
      <c r="N45" s="179" t="s">
        <v>24</v>
      </c>
    </row>
    <row r="46" spans="2:14" s="35" customFormat="1" ht="15.75" hidden="1" customHeight="1">
      <c r="B46" s="180" t="s">
        <v>67</v>
      </c>
      <c r="C46" s="181"/>
      <c r="D46" s="182" t="s">
        <v>57</v>
      </c>
      <c r="E46" s="183" t="s">
        <v>21</v>
      </c>
      <c r="F46" s="184">
        <v>2.9769999999999999</v>
      </c>
      <c r="G46" s="185">
        <v>92</v>
      </c>
      <c r="H46" s="185">
        <v>17.5</v>
      </c>
      <c r="I46" s="186">
        <v>1610</v>
      </c>
      <c r="J46" s="187">
        <v>560</v>
      </c>
      <c r="K46" s="188">
        <v>540</v>
      </c>
      <c r="L46" s="188">
        <v>520</v>
      </c>
      <c r="M46" s="189">
        <v>485</v>
      </c>
      <c r="N46" s="190" t="s">
        <v>24</v>
      </c>
    </row>
    <row r="47" spans="2:14" s="35" customFormat="1" ht="15.75" customHeight="1">
      <c r="B47" s="191" t="s">
        <v>68</v>
      </c>
      <c r="C47" s="192"/>
      <c r="D47" s="193" t="s">
        <v>57</v>
      </c>
      <c r="E47" s="37" t="s">
        <v>61</v>
      </c>
      <c r="F47" s="194">
        <v>3.125</v>
      </c>
      <c r="G47" s="39" t="s">
        <v>69</v>
      </c>
      <c r="H47" s="103">
        <v>19</v>
      </c>
      <c r="I47" s="40">
        <v>1375</v>
      </c>
      <c r="J47" s="46">
        <v>550</v>
      </c>
      <c r="K47" s="47">
        <v>530</v>
      </c>
      <c r="L47" s="47">
        <v>525</v>
      </c>
      <c r="M47" s="195">
        <v>515</v>
      </c>
      <c r="N47" s="196" t="s">
        <v>24</v>
      </c>
    </row>
    <row r="48" spans="2:14" s="35" customFormat="1" ht="15.75" customHeight="1">
      <c r="B48" s="171" t="s">
        <v>70</v>
      </c>
      <c r="C48" s="172"/>
      <c r="D48" s="173" t="s">
        <v>57</v>
      </c>
      <c r="E48" s="111" t="s">
        <v>71</v>
      </c>
      <c r="F48" s="174">
        <v>1.5</v>
      </c>
      <c r="G48" s="119" t="s">
        <v>69</v>
      </c>
      <c r="H48" s="197">
        <v>8.85</v>
      </c>
      <c r="I48" s="175">
        <v>663</v>
      </c>
      <c r="J48" s="176">
        <v>0</v>
      </c>
      <c r="K48" s="177">
        <v>365</v>
      </c>
      <c r="L48" s="177">
        <v>330</v>
      </c>
      <c r="M48" s="178">
        <v>300</v>
      </c>
      <c r="N48" s="179" t="s">
        <v>72</v>
      </c>
    </row>
    <row r="49" spans="2:14" s="35" customFormat="1" ht="15.75" customHeight="1">
      <c r="B49" s="191" t="s">
        <v>73</v>
      </c>
      <c r="C49" s="192"/>
      <c r="D49" s="193" t="s">
        <v>57</v>
      </c>
      <c r="E49" s="37" t="s">
        <v>61</v>
      </c>
      <c r="F49" s="194">
        <v>3.125</v>
      </c>
      <c r="G49" s="39">
        <v>75</v>
      </c>
      <c r="H49" s="39">
        <v>18</v>
      </c>
      <c r="I49" s="40">
        <v>1350</v>
      </c>
      <c r="J49" s="46">
        <v>560</v>
      </c>
      <c r="K49" s="47">
        <v>550</v>
      </c>
      <c r="L49" s="47">
        <v>540</v>
      </c>
      <c r="M49" s="198">
        <v>530</v>
      </c>
      <c r="N49" s="196" t="s">
        <v>24</v>
      </c>
    </row>
    <row r="50" spans="2:14" s="35" customFormat="1" ht="15.75" hidden="1" customHeight="1">
      <c r="B50" s="191" t="s">
        <v>74</v>
      </c>
      <c r="C50" s="192"/>
      <c r="D50" s="193" t="s">
        <v>57</v>
      </c>
      <c r="E50" s="37" t="s">
        <v>61</v>
      </c>
      <c r="F50" s="194">
        <v>3.125</v>
      </c>
      <c r="G50" s="39">
        <v>115</v>
      </c>
      <c r="H50" s="39">
        <v>17</v>
      </c>
      <c r="I50" s="40">
        <v>1930</v>
      </c>
      <c r="J50" s="46">
        <v>500</v>
      </c>
      <c r="K50" s="47">
        <v>475</v>
      </c>
      <c r="L50" s="47">
        <v>465</v>
      </c>
      <c r="M50" s="195">
        <v>445</v>
      </c>
      <c r="N50" s="196" t="s">
        <v>24</v>
      </c>
    </row>
    <row r="51" spans="2:14" s="35" customFormat="1" ht="15.75" hidden="1" customHeight="1">
      <c r="B51" s="191" t="s">
        <v>62</v>
      </c>
      <c r="C51" s="192"/>
      <c r="D51" s="193" t="s">
        <v>57</v>
      </c>
      <c r="E51" s="37" t="s">
        <v>61</v>
      </c>
      <c r="F51" s="194">
        <v>3.125</v>
      </c>
      <c r="G51" s="39" t="s">
        <v>75</v>
      </c>
      <c r="H51" s="39">
        <v>18</v>
      </c>
      <c r="I51" s="40">
        <v>2016</v>
      </c>
      <c r="J51" s="46">
        <v>630</v>
      </c>
      <c r="K51" s="47">
        <v>610</v>
      </c>
      <c r="L51" s="47">
        <v>590</v>
      </c>
      <c r="M51" s="195">
        <v>570</v>
      </c>
      <c r="N51" s="196" t="s">
        <v>24</v>
      </c>
    </row>
    <row r="52" spans="2:14" s="35" customFormat="1" ht="15.75" hidden="1" customHeight="1">
      <c r="B52" s="191" t="s">
        <v>76</v>
      </c>
      <c r="C52" s="192"/>
      <c r="D52" s="193" t="s">
        <v>77</v>
      </c>
      <c r="E52" s="37" t="s">
        <v>21</v>
      </c>
      <c r="F52" s="194">
        <v>2.9767999999999999</v>
      </c>
      <c r="G52" s="39">
        <v>92</v>
      </c>
      <c r="H52" s="39">
        <v>19</v>
      </c>
      <c r="I52" s="40">
        <v>1750</v>
      </c>
      <c r="J52" s="46">
        <v>550</v>
      </c>
      <c r="K52" s="47"/>
      <c r="L52" s="47"/>
      <c r="M52" s="195" t="s">
        <v>24</v>
      </c>
      <c r="N52" s="196" t="s">
        <v>24</v>
      </c>
    </row>
    <row r="53" spans="2:14" s="35" customFormat="1" ht="15.75" customHeight="1">
      <c r="B53" s="191" t="s">
        <v>78</v>
      </c>
      <c r="C53" s="192"/>
      <c r="D53" s="193" t="s">
        <v>57</v>
      </c>
      <c r="E53" s="37" t="s">
        <v>61</v>
      </c>
      <c r="F53" s="194">
        <v>3.125</v>
      </c>
      <c r="G53" s="39">
        <v>75</v>
      </c>
      <c r="H53" s="39">
        <v>18</v>
      </c>
      <c r="I53" s="40">
        <v>1350</v>
      </c>
      <c r="J53" s="46">
        <v>560</v>
      </c>
      <c r="K53" s="47">
        <v>550</v>
      </c>
      <c r="L53" s="47">
        <v>540</v>
      </c>
      <c r="M53" s="198">
        <v>530</v>
      </c>
      <c r="N53" s="196" t="s">
        <v>24</v>
      </c>
    </row>
    <row r="54" spans="2:14" s="35" customFormat="1" ht="15.75" customHeight="1">
      <c r="B54" s="191" t="s">
        <v>66</v>
      </c>
      <c r="C54" s="192"/>
      <c r="D54" s="193" t="s">
        <v>57</v>
      </c>
      <c r="E54" s="37" t="s">
        <v>61</v>
      </c>
      <c r="F54" s="194">
        <v>3.125</v>
      </c>
      <c r="G54" s="39">
        <v>72</v>
      </c>
      <c r="H54" s="39">
        <v>19</v>
      </c>
      <c r="I54" s="40">
        <v>1375</v>
      </c>
      <c r="J54" s="46">
        <v>590</v>
      </c>
      <c r="K54" s="47">
        <v>580</v>
      </c>
      <c r="L54" s="47">
        <v>570</v>
      </c>
      <c r="M54" s="195">
        <v>560</v>
      </c>
      <c r="N54" s="196" t="s">
        <v>24</v>
      </c>
    </row>
    <row r="55" spans="2:14" s="35" customFormat="1" ht="15.75" hidden="1" customHeight="1">
      <c r="B55" s="191" t="s">
        <v>79</v>
      </c>
      <c r="C55" s="192"/>
      <c r="D55" s="193" t="s">
        <v>80</v>
      </c>
      <c r="E55" s="37" t="s">
        <v>61</v>
      </c>
      <c r="F55" s="194">
        <v>3.125</v>
      </c>
      <c r="G55" s="39">
        <v>69</v>
      </c>
      <c r="H55" s="39">
        <v>19.5</v>
      </c>
      <c r="I55" s="40">
        <v>1350</v>
      </c>
      <c r="J55" s="46">
        <v>770</v>
      </c>
      <c r="K55" s="47">
        <v>730</v>
      </c>
      <c r="L55" s="47">
        <v>695</v>
      </c>
      <c r="M55" s="195">
        <v>660</v>
      </c>
      <c r="N55" s="196" t="s">
        <v>24</v>
      </c>
    </row>
    <row r="56" spans="2:14" s="35" customFormat="1" ht="15.75" hidden="1" customHeight="1">
      <c r="B56" s="191" t="s">
        <v>81</v>
      </c>
      <c r="C56" s="192"/>
      <c r="D56" s="193" t="s">
        <v>82</v>
      </c>
      <c r="E56" s="37" t="s">
        <v>21</v>
      </c>
      <c r="F56" s="194">
        <v>2.9767999999999999</v>
      </c>
      <c r="G56" s="39">
        <v>85</v>
      </c>
      <c r="H56" s="39">
        <v>20.5</v>
      </c>
      <c r="I56" s="40">
        <v>1744</v>
      </c>
      <c r="J56" s="46">
        <v>760</v>
      </c>
      <c r="K56" s="47">
        <v>730</v>
      </c>
      <c r="L56" s="47">
        <v>710</v>
      </c>
      <c r="M56" s="195">
        <v>680</v>
      </c>
      <c r="N56" s="196" t="s">
        <v>24</v>
      </c>
    </row>
    <row r="57" spans="2:14" s="35" customFormat="1" ht="15.75" hidden="1" customHeight="1">
      <c r="B57" s="199" t="s">
        <v>83</v>
      </c>
      <c r="C57" s="200"/>
      <c r="D57" s="193" t="s">
        <v>57</v>
      </c>
      <c r="E57" s="201" t="s">
        <v>61</v>
      </c>
      <c r="F57" s="202">
        <v>3.125</v>
      </c>
      <c r="G57" s="193">
        <v>75</v>
      </c>
      <c r="H57" s="193">
        <v>19.5</v>
      </c>
      <c r="I57" s="203">
        <v>1465</v>
      </c>
      <c r="J57" s="46">
        <v>555</v>
      </c>
      <c r="K57" s="47">
        <v>525</v>
      </c>
      <c r="L57" s="47">
        <v>500</v>
      </c>
      <c r="M57" s="195">
        <v>480</v>
      </c>
      <c r="N57" s="196" t="s">
        <v>24</v>
      </c>
    </row>
    <row r="58" spans="2:14" s="35" customFormat="1" ht="15.75" customHeight="1">
      <c r="B58" s="191" t="s">
        <v>68</v>
      </c>
      <c r="C58" s="192"/>
      <c r="D58" s="193" t="s">
        <v>58</v>
      </c>
      <c r="E58" s="37" t="s">
        <v>61</v>
      </c>
      <c r="F58" s="194">
        <v>3.125</v>
      </c>
      <c r="G58" s="39" t="s">
        <v>84</v>
      </c>
      <c r="H58" s="103">
        <v>23</v>
      </c>
      <c r="I58" s="40">
        <v>1375</v>
      </c>
      <c r="J58" s="46">
        <v>725</v>
      </c>
      <c r="K58" s="47">
        <v>700</v>
      </c>
      <c r="L58" s="47">
        <v>685</v>
      </c>
      <c r="M58" s="195">
        <v>670</v>
      </c>
      <c r="N58" s="196" t="s">
        <v>24</v>
      </c>
    </row>
    <row r="59" spans="2:14" s="35" customFormat="1" ht="15.75" customHeight="1">
      <c r="B59" s="191" t="s">
        <v>73</v>
      </c>
      <c r="C59" s="192"/>
      <c r="D59" s="193" t="s">
        <v>58</v>
      </c>
      <c r="E59" s="37" t="s">
        <v>61</v>
      </c>
      <c r="F59" s="194">
        <v>3.125</v>
      </c>
      <c r="G59" s="39">
        <v>59</v>
      </c>
      <c r="H59" s="39">
        <v>23</v>
      </c>
      <c r="I59" s="40">
        <v>1350</v>
      </c>
      <c r="J59" s="46">
        <v>780</v>
      </c>
      <c r="K59" s="47">
        <v>760</v>
      </c>
      <c r="L59" s="47">
        <v>740</v>
      </c>
      <c r="M59" s="198">
        <v>720</v>
      </c>
      <c r="N59" s="196" t="s">
        <v>24</v>
      </c>
    </row>
    <row r="60" spans="2:14" s="35" customFormat="1" ht="15.75" customHeight="1">
      <c r="B60" s="191" t="s">
        <v>66</v>
      </c>
      <c r="C60" s="192"/>
      <c r="D60" s="193" t="s">
        <v>58</v>
      </c>
      <c r="E60" s="37" t="s">
        <v>61</v>
      </c>
      <c r="F60" s="194">
        <v>3.125</v>
      </c>
      <c r="G60" s="39">
        <v>54</v>
      </c>
      <c r="H60" s="39">
        <v>25</v>
      </c>
      <c r="I60" s="40">
        <v>1375</v>
      </c>
      <c r="J60" s="46">
        <v>810</v>
      </c>
      <c r="K60" s="47">
        <v>790</v>
      </c>
      <c r="L60" s="47">
        <v>775</v>
      </c>
      <c r="M60" s="195">
        <v>760</v>
      </c>
      <c r="N60" s="196" t="s">
        <v>24</v>
      </c>
    </row>
    <row r="61" spans="2:14" s="35" customFormat="1" ht="13.5" hidden="1" customHeight="1">
      <c r="B61" s="171" t="s">
        <v>85</v>
      </c>
      <c r="C61" s="172"/>
      <c r="D61" s="173" t="s">
        <v>86</v>
      </c>
      <c r="E61" s="111" t="s">
        <v>61</v>
      </c>
      <c r="F61" s="174">
        <v>3.125</v>
      </c>
      <c r="G61" s="119">
        <v>49</v>
      </c>
      <c r="H61" s="119">
        <v>28</v>
      </c>
      <c r="I61" s="175">
        <v>1450</v>
      </c>
      <c r="J61" s="204">
        <v>1100</v>
      </c>
      <c r="K61" s="205">
        <v>1050</v>
      </c>
      <c r="L61" s="205">
        <v>995</v>
      </c>
      <c r="M61" s="206">
        <v>950</v>
      </c>
      <c r="N61" s="179" t="s">
        <v>24</v>
      </c>
    </row>
    <row r="62" spans="2:14" s="35" customFormat="1" ht="13.5" customHeight="1">
      <c r="B62" s="171" t="s">
        <v>87</v>
      </c>
      <c r="C62" s="172"/>
      <c r="D62" s="173" t="s">
        <v>86</v>
      </c>
      <c r="E62" s="111" t="s">
        <v>61</v>
      </c>
      <c r="F62" s="174">
        <v>3.125</v>
      </c>
      <c r="G62" s="119">
        <v>47</v>
      </c>
      <c r="H62" s="119">
        <v>28.7</v>
      </c>
      <c r="I62" s="175">
        <v>1350</v>
      </c>
      <c r="J62" s="176">
        <v>1100</v>
      </c>
      <c r="K62" s="177">
        <v>1050</v>
      </c>
      <c r="L62" s="177">
        <v>995</v>
      </c>
      <c r="M62" s="178">
        <v>750</v>
      </c>
      <c r="N62" s="179" t="s">
        <v>24</v>
      </c>
    </row>
    <row r="63" spans="2:14" s="35" customFormat="1" ht="15.75" customHeight="1">
      <c r="B63" s="191" t="s">
        <v>66</v>
      </c>
      <c r="C63" s="192"/>
      <c r="D63" s="193" t="s">
        <v>86</v>
      </c>
      <c r="E63" s="37" t="s">
        <v>61</v>
      </c>
      <c r="F63" s="194">
        <v>3.125</v>
      </c>
      <c r="G63" s="39">
        <v>47</v>
      </c>
      <c r="H63" s="39">
        <v>28.7</v>
      </c>
      <c r="I63" s="40">
        <v>1350</v>
      </c>
      <c r="J63" s="46">
        <v>1000</v>
      </c>
      <c r="K63" s="47">
        <v>970</v>
      </c>
      <c r="L63" s="47">
        <v>940</v>
      </c>
      <c r="M63" s="195">
        <v>910</v>
      </c>
      <c r="N63" s="196" t="s">
        <v>24</v>
      </c>
    </row>
    <row r="64" spans="2:14" s="35" customFormat="1" ht="15.75" customHeight="1">
      <c r="B64" s="171" t="s">
        <v>73</v>
      </c>
      <c r="C64" s="172"/>
      <c r="D64" s="173" t="s">
        <v>88</v>
      </c>
      <c r="E64" s="111" t="s">
        <v>61</v>
      </c>
      <c r="F64" s="174">
        <v>3.125</v>
      </c>
      <c r="G64" s="119">
        <v>39</v>
      </c>
      <c r="H64" s="119">
        <v>35</v>
      </c>
      <c r="I64" s="175">
        <v>1350</v>
      </c>
      <c r="J64" s="176">
        <v>1315</v>
      </c>
      <c r="K64" s="177">
        <v>1250</v>
      </c>
      <c r="L64" s="177">
        <v>1190</v>
      </c>
      <c r="M64" s="207">
        <v>1135</v>
      </c>
      <c r="N64" s="179" t="s">
        <v>24</v>
      </c>
    </row>
    <row r="65" spans="2:14" s="35" customFormat="1" ht="15.75" customHeight="1">
      <c r="B65" s="171" t="s">
        <v>66</v>
      </c>
      <c r="C65" s="172"/>
      <c r="D65" s="173" t="s">
        <v>88</v>
      </c>
      <c r="E65" s="111" t="s">
        <v>61</v>
      </c>
      <c r="F65" s="174">
        <v>3.125</v>
      </c>
      <c r="G65" s="119">
        <v>36</v>
      </c>
      <c r="H65" s="119">
        <v>35</v>
      </c>
      <c r="I65" s="175">
        <v>1375</v>
      </c>
      <c r="J65" s="176">
        <v>1370</v>
      </c>
      <c r="K65" s="177">
        <v>1305</v>
      </c>
      <c r="L65" s="177">
        <v>1245</v>
      </c>
      <c r="M65" s="178">
        <v>1185</v>
      </c>
      <c r="N65" s="179" t="s">
        <v>24</v>
      </c>
    </row>
    <row r="66" spans="2:14" s="35" customFormat="1" ht="15" customHeight="1">
      <c r="B66" s="171" t="s">
        <v>66</v>
      </c>
      <c r="C66" s="172"/>
      <c r="D66" s="173" t="s">
        <v>89</v>
      </c>
      <c r="E66" s="111" t="s">
        <v>61</v>
      </c>
      <c r="F66" s="174">
        <v>3.125</v>
      </c>
      <c r="G66" s="119">
        <v>32</v>
      </c>
      <c r="H66" s="197">
        <v>42</v>
      </c>
      <c r="I66" s="175">
        <v>1350</v>
      </c>
      <c r="J66" s="176">
        <v>1620</v>
      </c>
      <c r="K66" s="177">
        <v>1570</v>
      </c>
      <c r="L66" s="177">
        <v>1530</v>
      </c>
      <c r="M66" s="178">
        <v>1480</v>
      </c>
      <c r="N66" s="179" t="s">
        <v>24</v>
      </c>
    </row>
    <row r="67" spans="2:14" s="35" customFormat="1" ht="18" customHeight="1" thickBot="1">
      <c r="B67" s="171" t="s">
        <v>73</v>
      </c>
      <c r="C67" s="172"/>
      <c r="D67" s="173" t="s">
        <v>89</v>
      </c>
      <c r="E67" s="111" t="s">
        <v>61</v>
      </c>
      <c r="F67" s="174">
        <v>3.125</v>
      </c>
      <c r="G67" s="119">
        <v>32</v>
      </c>
      <c r="H67" s="197">
        <v>42</v>
      </c>
      <c r="I67" s="175">
        <v>1350</v>
      </c>
      <c r="J67" s="208">
        <v>1580</v>
      </c>
      <c r="K67" s="209">
        <v>1505</v>
      </c>
      <c r="L67" s="209">
        <v>1435</v>
      </c>
      <c r="M67" s="210">
        <v>1365</v>
      </c>
      <c r="N67" s="179" t="s">
        <v>24</v>
      </c>
    </row>
    <row r="68" spans="2:14" s="35" customFormat="1" ht="13.5" hidden="1" customHeight="1">
      <c r="B68" s="171" t="s">
        <v>90</v>
      </c>
      <c r="C68" s="172"/>
      <c r="D68" s="173" t="s">
        <v>89</v>
      </c>
      <c r="E68" s="111" t="s">
        <v>61</v>
      </c>
      <c r="F68" s="174">
        <v>3.125</v>
      </c>
      <c r="G68" s="119">
        <v>32</v>
      </c>
      <c r="H68" s="197">
        <v>42</v>
      </c>
      <c r="I68" s="119">
        <v>1850</v>
      </c>
      <c r="J68" s="211">
        <v>1500</v>
      </c>
      <c r="K68" s="211">
        <v>1430</v>
      </c>
      <c r="L68" s="211">
        <v>1360</v>
      </c>
      <c r="M68" s="212">
        <v>1290</v>
      </c>
      <c r="N68" s="213" t="s">
        <v>24</v>
      </c>
    </row>
    <row r="69" spans="2:14" s="35" customFormat="1" ht="0.75" hidden="1" customHeight="1" thickBot="1">
      <c r="B69" s="214" t="s">
        <v>73</v>
      </c>
      <c r="C69" s="215"/>
      <c r="D69" s="216" t="s">
        <v>91</v>
      </c>
      <c r="E69" s="217" t="s">
        <v>61</v>
      </c>
      <c r="F69" s="218">
        <v>3.125</v>
      </c>
      <c r="G69" s="219">
        <v>28</v>
      </c>
      <c r="H69" s="220">
        <v>48</v>
      </c>
      <c r="I69" s="219">
        <v>1350</v>
      </c>
      <c r="J69" s="221">
        <v>1850</v>
      </c>
      <c r="K69" s="221">
        <v>1780</v>
      </c>
      <c r="L69" s="221">
        <v>1740</v>
      </c>
      <c r="M69" s="222">
        <v>1700</v>
      </c>
      <c r="N69" s="223" t="s">
        <v>24</v>
      </c>
    </row>
    <row r="70" spans="2:14" s="35" customFormat="1" ht="15.75" customHeight="1">
      <c r="B70" s="161" t="s">
        <v>73</v>
      </c>
      <c r="C70" s="162"/>
      <c r="D70" s="163" t="s">
        <v>58</v>
      </c>
      <c r="E70" s="224" t="s">
        <v>92</v>
      </c>
      <c r="F70" s="165">
        <v>3.5</v>
      </c>
      <c r="G70" s="113">
        <v>59</v>
      </c>
      <c r="H70" s="113"/>
      <c r="I70" s="166"/>
      <c r="J70" s="168">
        <v>1025</v>
      </c>
      <c r="K70" s="168">
        <v>975</v>
      </c>
      <c r="L70" s="168">
        <v>930</v>
      </c>
      <c r="M70" s="225">
        <v>885</v>
      </c>
      <c r="N70" s="226" t="s">
        <v>24</v>
      </c>
    </row>
    <row r="71" spans="2:14" s="35" customFormat="1" ht="17.25" customHeight="1" thickBot="1">
      <c r="B71" s="227" t="s">
        <v>66</v>
      </c>
      <c r="C71" s="228"/>
      <c r="D71" s="229" t="s">
        <v>58</v>
      </c>
      <c r="E71" s="230" t="s">
        <v>92</v>
      </c>
      <c r="F71" s="231">
        <v>3.5</v>
      </c>
      <c r="G71" s="126">
        <v>54</v>
      </c>
      <c r="H71" s="126"/>
      <c r="I71" s="232"/>
      <c r="J71" s="233" t="s">
        <v>24</v>
      </c>
      <c r="K71" s="233" t="s">
        <v>24</v>
      </c>
      <c r="L71" s="233" t="s">
        <v>24</v>
      </c>
      <c r="M71" s="233" t="s">
        <v>24</v>
      </c>
      <c r="N71" s="234" t="s">
        <v>24</v>
      </c>
    </row>
    <row r="72" spans="2:14" s="35" customFormat="1" ht="15.75" hidden="1" customHeight="1" thickBot="1">
      <c r="B72" s="235" t="s">
        <v>62</v>
      </c>
      <c r="C72" s="236"/>
      <c r="D72" s="237" t="s">
        <v>58</v>
      </c>
      <c r="E72" s="238" t="s">
        <v>92</v>
      </c>
      <c r="F72" s="239">
        <v>3.5</v>
      </c>
      <c r="G72" s="240">
        <v>52</v>
      </c>
      <c r="H72" s="240">
        <v>25</v>
      </c>
      <c r="I72" s="240">
        <v>1300</v>
      </c>
      <c r="J72" s="241">
        <v>995</v>
      </c>
      <c r="K72" s="241">
        <v>950</v>
      </c>
      <c r="L72" s="241">
        <v>910</v>
      </c>
      <c r="M72" s="242">
        <v>860</v>
      </c>
      <c r="N72" s="243" t="s">
        <v>24</v>
      </c>
    </row>
    <row r="73" spans="2:14" s="35" customFormat="1" ht="15.75" hidden="1" customHeight="1">
      <c r="B73" s="235" t="s">
        <v>93</v>
      </c>
      <c r="C73" s="244"/>
      <c r="D73" s="245" t="s">
        <v>58</v>
      </c>
      <c r="E73" s="246" t="s">
        <v>94</v>
      </c>
      <c r="F73" s="247">
        <v>4.625</v>
      </c>
      <c r="G73" s="248">
        <v>40</v>
      </c>
      <c r="H73" s="249">
        <v>38.85</v>
      </c>
      <c r="I73" s="250">
        <v>1554</v>
      </c>
      <c r="J73" s="251"/>
      <c r="K73" s="252"/>
      <c r="L73" s="252"/>
      <c r="M73" s="253"/>
      <c r="N73" s="254" t="s">
        <v>24</v>
      </c>
    </row>
    <row r="74" spans="2:14" s="35" customFormat="1" ht="15.75" hidden="1" customHeight="1" thickBot="1">
      <c r="B74" s="227" t="s">
        <v>93</v>
      </c>
      <c r="C74" s="255"/>
      <c r="D74" s="256" t="s">
        <v>88</v>
      </c>
      <c r="E74" s="257" t="s">
        <v>94</v>
      </c>
      <c r="F74" s="231">
        <v>4.625</v>
      </c>
      <c r="G74" s="126">
        <v>28</v>
      </c>
      <c r="H74" s="258">
        <v>54</v>
      </c>
      <c r="I74" s="127">
        <v>1512</v>
      </c>
      <c r="J74" s="259"/>
      <c r="K74" s="233"/>
      <c r="L74" s="233"/>
      <c r="M74" s="260"/>
      <c r="N74" s="234" t="s">
        <v>24</v>
      </c>
    </row>
    <row r="75" spans="2:14" s="35" customFormat="1" ht="15.75" customHeight="1" thickBot="1">
      <c r="B75" s="261"/>
      <c r="C75" s="262"/>
      <c r="D75" s="263"/>
      <c r="E75" s="264"/>
      <c r="F75" s="265"/>
      <c r="G75" s="109"/>
      <c r="H75" s="266"/>
      <c r="I75" s="109"/>
      <c r="J75" s="267"/>
      <c r="K75" s="267"/>
      <c r="L75" s="267"/>
      <c r="M75" s="268"/>
      <c r="N75" s="269"/>
    </row>
    <row r="76" spans="2:14" s="35" customFormat="1" ht="31.5" customHeight="1" thickBot="1">
      <c r="B76" s="9" t="s">
        <v>95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/>
    </row>
    <row r="77" spans="2:14" s="35" customFormat="1" ht="15.75" customHeight="1">
      <c r="B77" s="235" t="s">
        <v>96</v>
      </c>
      <c r="C77" s="244"/>
      <c r="D77" s="270" t="s">
        <v>97</v>
      </c>
      <c r="E77" s="271" t="s">
        <v>98</v>
      </c>
      <c r="F77" s="174">
        <v>2.33</v>
      </c>
      <c r="G77" s="119">
        <v>100</v>
      </c>
      <c r="H77" s="119">
        <v>6.5</v>
      </c>
      <c r="I77" s="175">
        <v>650</v>
      </c>
      <c r="J77" s="176">
        <v>270</v>
      </c>
      <c r="K77" s="177">
        <v>240</v>
      </c>
      <c r="L77" s="177">
        <v>215</v>
      </c>
      <c r="M77" s="272">
        <v>205</v>
      </c>
      <c r="N77" s="213" t="s">
        <v>24</v>
      </c>
    </row>
    <row r="78" spans="2:14" s="35" customFormat="1" ht="15.75" customHeight="1">
      <c r="B78" s="235" t="s">
        <v>96</v>
      </c>
      <c r="C78" s="244"/>
      <c r="D78" s="273" t="s">
        <v>60</v>
      </c>
      <c r="E78" s="271" t="s">
        <v>98</v>
      </c>
      <c r="F78" s="174">
        <v>2.33</v>
      </c>
      <c r="G78" s="119">
        <v>66</v>
      </c>
      <c r="H78" s="119">
        <v>10</v>
      </c>
      <c r="I78" s="175">
        <v>650</v>
      </c>
      <c r="J78" s="176">
        <v>365</v>
      </c>
      <c r="K78" s="177">
        <v>330</v>
      </c>
      <c r="L78" s="177">
        <v>315</v>
      </c>
      <c r="M78" s="272">
        <v>300</v>
      </c>
      <c r="N78" s="213" t="s">
        <v>24</v>
      </c>
    </row>
    <row r="79" spans="2:14" s="35" customFormat="1" ht="15.75" customHeight="1">
      <c r="B79" s="235" t="s">
        <v>96</v>
      </c>
      <c r="C79" s="244"/>
      <c r="D79" s="273" t="s">
        <v>64</v>
      </c>
      <c r="E79" s="271" t="s">
        <v>98</v>
      </c>
      <c r="F79" s="174">
        <v>2.33</v>
      </c>
      <c r="G79" s="119">
        <v>50</v>
      </c>
      <c r="H79" s="119">
        <v>13</v>
      </c>
      <c r="I79" s="175">
        <v>650</v>
      </c>
      <c r="J79" s="176">
        <v>450</v>
      </c>
      <c r="K79" s="177">
        <v>420</v>
      </c>
      <c r="L79" s="177">
        <v>400</v>
      </c>
      <c r="M79" s="272">
        <v>380</v>
      </c>
      <c r="N79" s="213" t="s">
        <v>24</v>
      </c>
    </row>
    <row r="80" spans="2:14" s="35" customFormat="1" ht="15.75" customHeight="1">
      <c r="B80" s="235" t="s">
        <v>96</v>
      </c>
      <c r="C80" s="244"/>
      <c r="D80" s="273" t="s">
        <v>57</v>
      </c>
      <c r="E80" s="271" t="s">
        <v>98</v>
      </c>
      <c r="F80" s="174">
        <v>2.33</v>
      </c>
      <c r="G80" s="119"/>
      <c r="H80" s="119"/>
      <c r="I80" s="175">
        <v>650</v>
      </c>
      <c r="J80" s="176">
        <v>520</v>
      </c>
      <c r="K80" s="177">
        <v>490</v>
      </c>
      <c r="L80" s="177">
        <v>465</v>
      </c>
      <c r="M80" s="272">
        <v>445</v>
      </c>
      <c r="N80" s="213" t="s">
        <v>24</v>
      </c>
    </row>
    <row r="81" spans="2:14" s="35" customFormat="1" ht="15.75" customHeight="1">
      <c r="B81" s="235" t="s">
        <v>99</v>
      </c>
      <c r="C81" s="244"/>
      <c r="D81" s="273" t="s">
        <v>80</v>
      </c>
      <c r="E81" s="271" t="s">
        <v>98</v>
      </c>
      <c r="F81" s="174">
        <v>2.33</v>
      </c>
      <c r="G81" s="119">
        <v>40</v>
      </c>
      <c r="H81" s="119">
        <v>16</v>
      </c>
      <c r="I81" s="175">
        <v>650</v>
      </c>
      <c r="J81" s="176">
        <v>560</v>
      </c>
      <c r="K81" s="177">
        <v>520</v>
      </c>
      <c r="L81" s="177">
        <v>495</v>
      </c>
      <c r="M81" s="272">
        <v>475</v>
      </c>
      <c r="N81" s="213" t="s">
        <v>24</v>
      </c>
    </row>
    <row r="82" spans="2:14" s="35" customFormat="1" ht="15.75" customHeight="1">
      <c r="B82" s="235" t="s">
        <v>99</v>
      </c>
      <c r="C82" s="244"/>
      <c r="D82" s="273" t="s">
        <v>58</v>
      </c>
      <c r="E82" s="271" t="s">
        <v>98</v>
      </c>
      <c r="F82" s="174">
        <v>2.33</v>
      </c>
      <c r="G82" s="119">
        <v>33</v>
      </c>
      <c r="H82" s="119">
        <v>19.5</v>
      </c>
      <c r="I82" s="175">
        <v>650</v>
      </c>
      <c r="J82" s="176">
        <v>620</v>
      </c>
      <c r="K82" s="177">
        <v>580</v>
      </c>
      <c r="L82" s="177">
        <v>550</v>
      </c>
      <c r="M82" s="272">
        <v>525</v>
      </c>
      <c r="N82" s="213" t="s">
        <v>24</v>
      </c>
    </row>
    <row r="83" spans="2:14" s="35" customFormat="1" ht="15.75" customHeight="1">
      <c r="B83" s="235" t="s">
        <v>99</v>
      </c>
      <c r="C83" s="244"/>
      <c r="D83" s="273" t="s">
        <v>86</v>
      </c>
      <c r="E83" s="271" t="s">
        <v>98</v>
      </c>
      <c r="F83" s="174">
        <v>2.33</v>
      </c>
      <c r="G83" s="119">
        <v>26</v>
      </c>
      <c r="H83" s="119">
        <v>25</v>
      </c>
      <c r="I83" s="175">
        <v>650</v>
      </c>
      <c r="J83" s="176">
        <v>775</v>
      </c>
      <c r="K83" s="177">
        <v>725</v>
      </c>
      <c r="L83" s="177">
        <v>690</v>
      </c>
      <c r="M83" s="272">
        <v>660</v>
      </c>
      <c r="N83" s="213" t="s">
        <v>24</v>
      </c>
    </row>
    <row r="84" spans="2:14" s="35" customFormat="1" ht="15.75" customHeight="1">
      <c r="B84" s="235" t="s">
        <v>99</v>
      </c>
      <c r="C84" s="244"/>
      <c r="D84" s="273" t="s">
        <v>88</v>
      </c>
      <c r="E84" s="271" t="s">
        <v>98</v>
      </c>
      <c r="F84" s="174">
        <v>2.33</v>
      </c>
      <c r="G84" s="119">
        <v>22</v>
      </c>
      <c r="H84" s="119">
        <v>29.5</v>
      </c>
      <c r="I84" s="175">
        <v>650</v>
      </c>
      <c r="J84" s="176">
        <v>935</v>
      </c>
      <c r="K84" s="177">
        <v>875</v>
      </c>
      <c r="L84" s="177">
        <v>830</v>
      </c>
      <c r="M84" s="272">
        <v>795</v>
      </c>
      <c r="N84" s="213" t="s">
        <v>24</v>
      </c>
    </row>
    <row r="85" spans="2:14" s="35" customFormat="1" ht="15.75" customHeight="1">
      <c r="B85" s="235" t="s">
        <v>99</v>
      </c>
      <c r="C85" s="244"/>
      <c r="D85" s="273" t="s">
        <v>100</v>
      </c>
      <c r="E85" s="271" t="s">
        <v>98</v>
      </c>
      <c r="F85" s="174">
        <v>2.33</v>
      </c>
      <c r="G85" s="119">
        <v>20</v>
      </c>
      <c r="H85" s="119">
        <v>32.5</v>
      </c>
      <c r="I85" s="175">
        <v>650</v>
      </c>
      <c r="J85" s="176">
        <v>1080</v>
      </c>
      <c r="K85" s="177">
        <v>1010</v>
      </c>
      <c r="L85" s="177">
        <v>960</v>
      </c>
      <c r="M85" s="272">
        <v>915</v>
      </c>
      <c r="N85" s="213" t="s">
        <v>24</v>
      </c>
    </row>
    <row r="86" spans="2:14" s="35" customFormat="1" ht="15.75" customHeight="1" thickBot="1">
      <c r="B86" s="274" t="s">
        <v>101</v>
      </c>
      <c r="C86" s="275"/>
      <c r="D86" s="276" t="s">
        <v>102</v>
      </c>
      <c r="E86" s="277" t="s">
        <v>103</v>
      </c>
      <c r="F86" s="239">
        <v>4.6665000000000001</v>
      </c>
      <c r="G86" s="240">
        <v>130</v>
      </c>
      <c r="H86" s="278">
        <v>13</v>
      </c>
      <c r="I86" s="240">
        <v>1690</v>
      </c>
      <c r="J86" s="279">
        <v>300</v>
      </c>
      <c r="K86" s="280">
        <v>285</v>
      </c>
      <c r="L86" s="281">
        <v>270</v>
      </c>
      <c r="M86" s="282">
        <v>256</v>
      </c>
      <c r="N86" s="243" t="s">
        <v>24</v>
      </c>
    </row>
    <row r="87" spans="2:14" s="35" customFormat="1" ht="18" customHeight="1" thickBot="1">
      <c r="B87" s="274" t="s">
        <v>104</v>
      </c>
      <c r="C87" s="275"/>
      <c r="D87" s="276" t="s">
        <v>105</v>
      </c>
      <c r="E87" s="277" t="s">
        <v>106</v>
      </c>
      <c r="F87" s="239">
        <v>6.125</v>
      </c>
      <c r="G87" s="240"/>
      <c r="H87" s="278"/>
      <c r="I87" s="240"/>
      <c r="J87" s="279">
        <v>1095</v>
      </c>
      <c r="K87" s="280">
        <v>1020</v>
      </c>
      <c r="L87" s="281">
        <v>975</v>
      </c>
      <c r="M87" s="282">
        <v>925</v>
      </c>
      <c r="N87" s="243" t="s">
        <v>24</v>
      </c>
    </row>
    <row r="88" spans="2:14" s="35" customFormat="1" ht="15.75" customHeight="1" thickBot="1">
      <c r="B88" s="283" t="s">
        <v>107</v>
      </c>
      <c r="C88" s="284"/>
      <c r="D88" s="285" t="s">
        <v>108</v>
      </c>
      <c r="E88" s="286">
        <v>3000</v>
      </c>
      <c r="F88" s="287"/>
      <c r="G88" s="288"/>
      <c r="H88" s="289"/>
      <c r="I88" s="288"/>
      <c r="J88" s="290">
        <v>160</v>
      </c>
      <c r="K88" s="291">
        <v>140</v>
      </c>
      <c r="L88" s="292">
        <v>130</v>
      </c>
      <c r="M88" s="293">
        <v>120</v>
      </c>
      <c r="N88" s="294" t="s">
        <v>24</v>
      </c>
    </row>
    <row r="89" spans="2:14" s="296" customFormat="1" ht="15.75" customHeight="1" thickBot="1">
      <c r="B89" s="295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</row>
    <row r="90" spans="2:14" s="296" customFormat="1" ht="22.5" customHeight="1" thickBot="1">
      <c r="B90" s="297" t="s">
        <v>109</v>
      </c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9"/>
    </row>
    <row r="91" spans="2:14" s="296" customFormat="1" ht="15.75" customHeight="1" thickBot="1">
      <c r="B91" s="130" t="s">
        <v>48</v>
      </c>
      <c r="C91" s="131"/>
      <c r="D91" s="12" t="s">
        <v>49</v>
      </c>
      <c r="E91" s="13" t="s">
        <v>7</v>
      </c>
      <c r="F91" s="13" t="s">
        <v>110</v>
      </c>
      <c r="G91" s="13" t="s">
        <v>50</v>
      </c>
      <c r="H91" s="13" t="s">
        <v>12</v>
      </c>
      <c r="I91" s="132" t="s">
        <v>51</v>
      </c>
      <c r="J91" s="15" t="s">
        <v>14</v>
      </c>
      <c r="K91" s="16"/>
      <c r="L91" s="16"/>
      <c r="M91" s="16"/>
      <c r="N91" s="17"/>
    </row>
    <row r="92" spans="2:14" s="296" customFormat="1" ht="36" customHeight="1" thickBot="1">
      <c r="B92" s="300"/>
      <c r="C92" s="301"/>
      <c r="D92" s="18"/>
      <c r="E92" s="19"/>
      <c r="F92" s="19"/>
      <c r="G92" s="19"/>
      <c r="H92" s="19"/>
      <c r="I92" s="135"/>
      <c r="J92" s="21" t="s">
        <v>52</v>
      </c>
      <c r="K92" s="23" t="s">
        <v>53</v>
      </c>
      <c r="L92" s="23" t="s">
        <v>54</v>
      </c>
      <c r="M92" s="24" t="s">
        <v>111</v>
      </c>
      <c r="N92" s="25" t="s">
        <v>19</v>
      </c>
    </row>
    <row r="93" spans="2:14" s="296" customFormat="1" ht="20.100000000000001" customHeight="1">
      <c r="B93" s="302" t="s">
        <v>112</v>
      </c>
      <c r="C93" s="303"/>
      <c r="D93" s="163">
        <v>50</v>
      </c>
      <c r="E93" s="304" t="s">
        <v>113</v>
      </c>
      <c r="F93" s="305">
        <v>24</v>
      </c>
      <c r="G93" s="113">
        <v>20</v>
      </c>
      <c r="H93" s="113">
        <v>25.2</v>
      </c>
      <c r="I93" s="166">
        <v>544</v>
      </c>
      <c r="J93" s="167">
        <v>940</v>
      </c>
      <c r="K93" s="168">
        <v>900</v>
      </c>
      <c r="L93" s="168">
        <v>880</v>
      </c>
      <c r="M93" s="169">
        <v>850</v>
      </c>
      <c r="N93" s="226" t="s">
        <v>24</v>
      </c>
    </row>
    <row r="94" spans="2:14" s="296" customFormat="1" ht="20.100000000000001" customHeight="1">
      <c r="B94" s="306" t="s">
        <v>114</v>
      </c>
      <c r="C94" s="307"/>
      <c r="D94" s="173">
        <v>100</v>
      </c>
      <c r="E94" s="308" t="s">
        <v>115</v>
      </c>
      <c r="F94" s="309">
        <v>24</v>
      </c>
      <c r="G94" s="119">
        <v>9</v>
      </c>
      <c r="H94" s="119">
        <v>50.4</v>
      </c>
      <c r="I94" s="175">
        <v>494</v>
      </c>
      <c r="J94" s="176">
        <v>1990</v>
      </c>
      <c r="K94" s="177">
        <v>1910</v>
      </c>
      <c r="L94" s="177">
        <v>1820</v>
      </c>
      <c r="M94" s="178">
        <v>1700</v>
      </c>
      <c r="N94" s="213" t="s">
        <v>24</v>
      </c>
    </row>
    <row r="95" spans="2:14" s="296" customFormat="1" ht="20.100000000000001" customHeight="1">
      <c r="B95" s="306" t="s">
        <v>116</v>
      </c>
      <c r="C95" s="307"/>
      <c r="D95" s="173">
        <v>25</v>
      </c>
      <c r="E95" s="308" t="s">
        <v>117</v>
      </c>
      <c r="F95" s="309">
        <v>24</v>
      </c>
      <c r="G95" s="119">
        <v>39</v>
      </c>
      <c r="H95" s="119">
        <v>20.3</v>
      </c>
      <c r="I95" s="175">
        <v>830</v>
      </c>
      <c r="J95" s="176">
        <v>650</v>
      </c>
      <c r="K95" s="177">
        <v>625</v>
      </c>
      <c r="L95" s="177">
        <v>605</v>
      </c>
      <c r="M95" s="178">
        <v>580</v>
      </c>
      <c r="N95" s="213" t="s">
        <v>24</v>
      </c>
    </row>
    <row r="96" spans="2:14" s="296" customFormat="1" ht="20.100000000000001" customHeight="1">
      <c r="B96" s="306" t="s">
        <v>118</v>
      </c>
      <c r="C96" s="307"/>
      <c r="D96" s="173">
        <v>14</v>
      </c>
      <c r="E96" s="308" t="s">
        <v>117</v>
      </c>
      <c r="F96" s="309">
        <v>20</v>
      </c>
      <c r="G96" s="119">
        <v>64</v>
      </c>
      <c r="H96" s="119">
        <v>15.1</v>
      </c>
      <c r="I96" s="175">
        <v>1008</v>
      </c>
      <c r="J96" s="176">
        <v>475</v>
      </c>
      <c r="K96" s="177">
        <v>455</v>
      </c>
      <c r="L96" s="177">
        <v>425</v>
      </c>
      <c r="M96" s="178">
        <v>400</v>
      </c>
      <c r="N96" s="213" t="s">
        <v>24</v>
      </c>
    </row>
    <row r="97" spans="2:15" s="296" customFormat="1" ht="20.100000000000001" customHeight="1">
      <c r="B97" s="306" t="s">
        <v>119</v>
      </c>
      <c r="C97" s="307"/>
      <c r="D97" s="173">
        <v>25</v>
      </c>
      <c r="E97" s="308" t="s">
        <v>117</v>
      </c>
      <c r="F97" s="309">
        <v>18</v>
      </c>
      <c r="G97" s="119">
        <v>40</v>
      </c>
      <c r="H97" s="119">
        <v>27</v>
      </c>
      <c r="I97" s="175">
        <v>1120</v>
      </c>
      <c r="J97" s="176">
        <v>785</v>
      </c>
      <c r="K97" s="177">
        <v>760</v>
      </c>
      <c r="L97" s="177">
        <v>730</v>
      </c>
      <c r="M97" s="178">
        <v>700</v>
      </c>
      <c r="N97" s="213" t="s">
        <v>24</v>
      </c>
    </row>
    <row r="98" spans="2:15" s="296" customFormat="1" ht="20.100000000000001" customHeight="1">
      <c r="B98" s="306" t="s">
        <v>120</v>
      </c>
      <c r="C98" s="307"/>
      <c r="D98" s="173">
        <v>50</v>
      </c>
      <c r="E98" s="308" t="s">
        <v>121</v>
      </c>
      <c r="F98" s="309">
        <v>19</v>
      </c>
      <c r="G98" s="119">
        <v>20</v>
      </c>
      <c r="H98" s="197">
        <v>50.4</v>
      </c>
      <c r="I98" s="175">
        <v>1048</v>
      </c>
      <c r="J98" s="176">
        <v>1580</v>
      </c>
      <c r="K98" s="177">
        <v>1530</v>
      </c>
      <c r="L98" s="177">
        <v>1490</v>
      </c>
      <c r="M98" s="178">
        <v>1400</v>
      </c>
      <c r="N98" s="213" t="s">
        <v>24</v>
      </c>
    </row>
    <row r="99" spans="2:15" s="296" customFormat="1" ht="20.100000000000001" customHeight="1">
      <c r="B99" s="306" t="s">
        <v>122</v>
      </c>
      <c r="C99" s="307"/>
      <c r="D99" s="173">
        <v>10</v>
      </c>
      <c r="E99" s="308" t="s">
        <v>117</v>
      </c>
      <c r="F99" s="309">
        <v>12</v>
      </c>
      <c r="G99" s="119">
        <v>96</v>
      </c>
      <c r="H99" s="197">
        <v>17.100000000000001</v>
      </c>
      <c r="I99" s="175">
        <v>1682</v>
      </c>
      <c r="J99" s="176">
        <v>560</v>
      </c>
      <c r="K99" s="177">
        <v>535</v>
      </c>
      <c r="L99" s="177">
        <v>510</v>
      </c>
      <c r="M99" s="178">
        <v>490</v>
      </c>
      <c r="N99" s="213" t="s">
        <v>24</v>
      </c>
    </row>
    <row r="100" spans="2:15" s="296" customFormat="1" ht="20.100000000000001" customHeight="1">
      <c r="B100" s="306" t="s">
        <v>122</v>
      </c>
      <c r="C100" s="307"/>
      <c r="D100" s="173">
        <v>10</v>
      </c>
      <c r="E100" s="308" t="s">
        <v>121</v>
      </c>
      <c r="F100" s="309">
        <v>12</v>
      </c>
      <c r="G100" s="119">
        <v>103</v>
      </c>
      <c r="H100" s="119">
        <v>16</v>
      </c>
      <c r="I100" s="175">
        <v>1684</v>
      </c>
      <c r="J100" s="176">
        <v>535</v>
      </c>
      <c r="K100" s="177">
        <v>505</v>
      </c>
      <c r="L100" s="177">
        <v>485</v>
      </c>
      <c r="M100" s="207">
        <v>460</v>
      </c>
      <c r="N100" s="213" t="s">
        <v>24</v>
      </c>
    </row>
    <row r="101" spans="2:15" s="296" customFormat="1" ht="20.100000000000001" customHeight="1">
      <c r="B101" s="306" t="s">
        <v>123</v>
      </c>
      <c r="C101" s="307"/>
      <c r="D101" s="173">
        <v>12</v>
      </c>
      <c r="E101" s="308" t="s">
        <v>117</v>
      </c>
      <c r="F101" s="309">
        <v>12</v>
      </c>
      <c r="G101" s="119">
        <v>80</v>
      </c>
      <c r="H101" s="119">
        <v>20.5</v>
      </c>
      <c r="I101" s="175">
        <v>1682</v>
      </c>
      <c r="J101" s="176">
        <v>630</v>
      </c>
      <c r="K101" s="177">
        <v>615</v>
      </c>
      <c r="L101" s="177">
        <v>595</v>
      </c>
      <c r="M101" s="178">
        <v>575</v>
      </c>
      <c r="N101" s="213" t="s">
        <v>24</v>
      </c>
    </row>
    <row r="102" spans="2:15" s="296" customFormat="1" ht="20.100000000000001" customHeight="1">
      <c r="B102" s="306" t="s">
        <v>123</v>
      </c>
      <c r="C102" s="307"/>
      <c r="D102" s="173">
        <v>12</v>
      </c>
      <c r="E102" s="308" t="s">
        <v>121</v>
      </c>
      <c r="F102" s="309">
        <v>12</v>
      </c>
      <c r="G102" s="119">
        <v>85</v>
      </c>
      <c r="H102" s="119">
        <v>19.2</v>
      </c>
      <c r="I102" s="175">
        <v>1668</v>
      </c>
      <c r="J102" s="176">
        <v>605</v>
      </c>
      <c r="K102" s="177">
        <v>585</v>
      </c>
      <c r="L102" s="177">
        <v>565</v>
      </c>
      <c r="M102" s="178">
        <v>545</v>
      </c>
      <c r="N102" s="213" t="s">
        <v>24</v>
      </c>
    </row>
    <row r="103" spans="2:15" s="296" customFormat="1" ht="20.100000000000001" customHeight="1">
      <c r="B103" s="306" t="s">
        <v>124</v>
      </c>
      <c r="C103" s="307"/>
      <c r="D103" s="173">
        <v>10</v>
      </c>
      <c r="E103" s="308" t="s">
        <v>117</v>
      </c>
      <c r="F103" s="309">
        <v>12</v>
      </c>
      <c r="G103" s="119">
        <v>87</v>
      </c>
      <c r="H103" s="119">
        <v>18.899999999999999</v>
      </c>
      <c r="I103" s="175">
        <v>1684</v>
      </c>
      <c r="J103" s="176">
        <v>600</v>
      </c>
      <c r="K103" s="177">
        <v>580</v>
      </c>
      <c r="L103" s="177">
        <v>560</v>
      </c>
      <c r="M103" s="178">
        <v>540</v>
      </c>
      <c r="N103" s="213" t="s">
        <v>24</v>
      </c>
    </row>
    <row r="104" spans="2:15" s="296" customFormat="1" ht="20.100000000000001" customHeight="1">
      <c r="B104" s="306" t="s">
        <v>124</v>
      </c>
      <c r="C104" s="307"/>
      <c r="D104" s="173">
        <v>10</v>
      </c>
      <c r="E104" s="308" t="s">
        <v>121</v>
      </c>
      <c r="F104" s="309">
        <v>12</v>
      </c>
      <c r="G104" s="119">
        <v>93</v>
      </c>
      <c r="H104" s="119">
        <v>17.600000000000001</v>
      </c>
      <c r="I104" s="175">
        <v>1681</v>
      </c>
      <c r="J104" s="176">
        <v>575</v>
      </c>
      <c r="K104" s="177">
        <v>550</v>
      </c>
      <c r="L104" s="177">
        <v>530</v>
      </c>
      <c r="M104" s="207">
        <v>510</v>
      </c>
      <c r="N104" s="213" t="s">
        <v>24</v>
      </c>
    </row>
    <row r="105" spans="2:15" s="296" customFormat="1" ht="20.100000000000001" customHeight="1">
      <c r="B105" s="306" t="s">
        <v>125</v>
      </c>
      <c r="C105" s="307"/>
      <c r="D105" s="173">
        <v>12</v>
      </c>
      <c r="E105" s="308" t="s">
        <v>117</v>
      </c>
      <c r="F105" s="309">
        <v>12</v>
      </c>
      <c r="G105" s="119">
        <v>72</v>
      </c>
      <c r="H105" s="119">
        <v>22.7</v>
      </c>
      <c r="I105" s="175">
        <v>1673</v>
      </c>
      <c r="J105" s="176">
        <v>700</v>
      </c>
      <c r="K105" s="177">
        <v>685</v>
      </c>
      <c r="L105" s="177">
        <v>655</v>
      </c>
      <c r="M105" s="178">
        <v>625</v>
      </c>
      <c r="N105" s="213" t="s">
        <v>24</v>
      </c>
    </row>
    <row r="106" spans="2:15" s="296" customFormat="1" ht="20.100000000000001" customHeight="1">
      <c r="B106" s="306" t="s">
        <v>125</v>
      </c>
      <c r="C106" s="307"/>
      <c r="D106" s="173">
        <v>12</v>
      </c>
      <c r="E106" s="308" t="s">
        <v>121</v>
      </c>
      <c r="F106" s="309">
        <v>12</v>
      </c>
      <c r="G106" s="119">
        <v>77</v>
      </c>
      <c r="H106" s="119">
        <v>21.2</v>
      </c>
      <c r="I106" s="175">
        <v>1670</v>
      </c>
      <c r="J106" s="176">
        <v>670</v>
      </c>
      <c r="K106" s="177">
        <v>640</v>
      </c>
      <c r="L106" s="177">
        <v>615</v>
      </c>
      <c r="M106" s="178">
        <v>590</v>
      </c>
      <c r="N106" s="213" t="s">
        <v>24</v>
      </c>
    </row>
    <row r="107" spans="2:15" s="296" customFormat="1" ht="20.100000000000001" customHeight="1" thickBot="1">
      <c r="B107" s="310" t="s">
        <v>126</v>
      </c>
      <c r="C107" s="311"/>
      <c r="D107" s="229">
        <v>22</v>
      </c>
      <c r="E107" s="312" t="s">
        <v>117</v>
      </c>
      <c r="F107" s="313">
        <v>12</v>
      </c>
      <c r="G107" s="126">
        <v>39</v>
      </c>
      <c r="H107" s="126">
        <v>41.6</v>
      </c>
      <c r="I107" s="232">
        <v>1662</v>
      </c>
      <c r="J107" s="208">
        <v>1300</v>
      </c>
      <c r="K107" s="209">
        <v>1250</v>
      </c>
      <c r="L107" s="209">
        <v>1180</v>
      </c>
      <c r="M107" s="210">
        <v>1100</v>
      </c>
      <c r="N107" s="234" t="s">
        <v>24</v>
      </c>
    </row>
    <row r="108" spans="2:15" s="296" customFormat="1" ht="15.75" customHeight="1" thickBot="1"/>
    <row r="109" spans="2:15" ht="21" thickBot="1">
      <c r="B109" s="9" t="s">
        <v>127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1"/>
    </row>
    <row r="110" spans="2:15" ht="13.5" customHeight="1" thickBot="1">
      <c r="B110" s="130" t="s">
        <v>128</v>
      </c>
      <c r="C110" s="314"/>
      <c r="D110" s="315" t="s">
        <v>49</v>
      </c>
      <c r="E110" s="316" t="s">
        <v>7</v>
      </c>
      <c r="F110" s="316" t="s">
        <v>8</v>
      </c>
      <c r="G110" s="316" t="s">
        <v>50</v>
      </c>
      <c r="H110" s="316" t="s">
        <v>12</v>
      </c>
      <c r="I110" s="316" t="s">
        <v>51</v>
      </c>
      <c r="J110" s="317" t="s">
        <v>129</v>
      </c>
      <c r="K110" s="16" t="s">
        <v>14</v>
      </c>
      <c r="L110" s="16"/>
      <c r="M110" s="16"/>
      <c r="N110" s="17"/>
    </row>
    <row r="111" spans="2:15" ht="25.5" customHeight="1" thickBot="1">
      <c r="B111" s="133"/>
      <c r="C111" s="318"/>
      <c r="D111" s="319"/>
      <c r="E111" s="320"/>
      <c r="F111" s="320"/>
      <c r="G111" s="320"/>
      <c r="H111" s="320"/>
      <c r="I111" s="320"/>
      <c r="J111" s="321"/>
      <c r="K111" s="322" t="s">
        <v>52</v>
      </c>
      <c r="L111" s="23" t="s">
        <v>130</v>
      </c>
      <c r="M111" s="23" t="s">
        <v>131</v>
      </c>
      <c r="N111" s="25" t="s">
        <v>19</v>
      </c>
    </row>
    <row r="112" spans="2:15" s="35" customFormat="1" ht="14.25" customHeight="1">
      <c r="B112" s="323" t="s">
        <v>132</v>
      </c>
      <c r="C112" s="324"/>
      <c r="D112" s="270" t="s">
        <v>80</v>
      </c>
      <c r="E112" s="325" t="s">
        <v>133</v>
      </c>
      <c r="F112" s="165">
        <v>4.32</v>
      </c>
      <c r="G112" s="163">
        <v>59</v>
      </c>
      <c r="H112" s="326">
        <v>59</v>
      </c>
      <c r="I112" s="113">
        <v>3600</v>
      </c>
      <c r="J112" s="327">
        <f t="shared" ref="J112:J123" si="2">F112*G112</f>
        <v>254.88000000000002</v>
      </c>
      <c r="K112" s="167">
        <v>930</v>
      </c>
      <c r="L112" s="168">
        <v>900</v>
      </c>
      <c r="M112" s="168">
        <v>870</v>
      </c>
      <c r="N112" s="328" t="s">
        <v>24</v>
      </c>
      <c r="O112" s="329">
        <v>760</v>
      </c>
    </row>
    <row r="113" spans="2:15" s="35" customFormat="1" ht="14.25" customHeight="1">
      <c r="B113" s="330" t="s">
        <v>134</v>
      </c>
      <c r="C113" s="331"/>
      <c r="D113" s="273" t="s">
        <v>58</v>
      </c>
      <c r="E113" s="271" t="s">
        <v>133</v>
      </c>
      <c r="F113" s="174">
        <v>4.32</v>
      </c>
      <c r="G113" s="173">
        <v>50</v>
      </c>
      <c r="H113" s="197">
        <v>70</v>
      </c>
      <c r="I113" s="119">
        <v>3600</v>
      </c>
      <c r="J113" s="332">
        <f t="shared" si="2"/>
        <v>216</v>
      </c>
      <c r="K113" s="176">
        <v>1215</v>
      </c>
      <c r="L113" s="177">
        <v>1105</v>
      </c>
      <c r="M113" s="177">
        <v>1005</v>
      </c>
      <c r="N113" s="333" t="s">
        <v>24</v>
      </c>
      <c r="O113" s="329"/>
    </row>
    <row r="114" spans="2:15" s="35" customFormat="1" ht="14.25" customHeight="1">
      <c r="B114" s="330" t="s">
        <v>134</v>
      </c>
      <c r="C114" s="331"/>
      <c r="D114" s="273" t="s">
        <v>105</v>
      </c>
      <c r="E114" s="271" t="s">
        <v>133</v>
      </c>
      <c r="F114" s="174">
        <v>4.32</v>
      </c>
      <c r="G114" s="173">
        <v>38</v>
      </c>
      <c r="H114" s="197">
        <v>96</v>
      </c>
      <c r="I114" s="119">
        <v>3600</v>
      </c>
      <c r="J114" s="332">
        <f t="shared" si="2"/>
        <v>164.16000000000003</v>
      </c>
      <c r="K114" s="176">
        <v>1310</v>
      </c>
      <c r="L114" s="177">
        <v>1250</v>
      </c>
      <c r="M114" s="177">
        <v>1210</v>
      </c>
      <c r="N114" s="333" t="s">
        <v>24</v>
      </c>
      <c r="O114" s="329"/>
    </row>
    <row r="115" spans="2:15" s="35" customFormat="1" ht="14.25" customHeight="1">
      <c r="B115" s="330" t="s">
        <v>134</v>
      </c>
      <c r="C115" s="331"/>
      <c r="D115" s="273" t="s">
        <v>100</v>
      </c>
      <c r="E115" s="271" t="s">
        <v>133</v>
      </c>
      <c r="F115" s="174">
        <v>4.32</v>
      </c>
      <c r="G115" s="173">
        <v>30</v>
      </c>
      <c r="H115" s="197">
        <v>120</v>
      </c>
      <c r="I115" s="119">
        <v>3600</v>
      </c>
      <c r="J115" s="332">
        <f t="shared" si="2"/>
        <v>129.60000000000002</v>
      </c>
      <c r="K115" s="176">
        <v>1620</v>
      </c>
      <c r="L115" s="177">
        <v>1515</v>
      </c>
      <c r="M115" s="177">
        <v>1440</v>
      </c>
      <c r="N115" s="333" t="s">
        <v>24</v>
      </c>
      <c r="O115" s="329"/>
    </row>
    <row r="116" spans="2:15" s="35" customFormat="1" ht="17.25" customHeight="1" thickBot="1">
      <c r="B116" s="330" t="s">
        <v>134</v>
      </c>
      <c r="C116" s="331"/>
      <c r="D116" s="273" t="s">
        <v>135</v>
      </c>
      <c r="E116" s="271" t="s">
        <v>133</v>
      </c>
      <c r="F116" s="174">
        <v>4.32</v>
      </c>
      <c r="G116" s="173">
        <v>23</v>
      </c>
      <c r="H116" s="197">
        <v>156.5</v>
      </c>
      <c r="I116" s="119">
        <v>3600</v>
      </c>
      <c r="J116" s="332">
        <f t="shared" si="2"/>
        <v>99.360000000000014</v>
      </c>
      <c r="K116" s="280">
        <v>2175</v>
      </c>
      <c r="L116" s="281">
        <v>2030</v>
      </c>
      <c r="M116" s="281">
        <v>1925</v>
      </c>
      <c r="N116" s="279" t="s">
        <v>24</v>
      </c>
      <c r="O116" s="329"/>
    </row>
    <row r="117" spans="2:15" s="35" customFormat="1" ht="15" customHeight="1" thickBot="1">
      <c r="B117" s="334" t="s">
        <v>134</v>
      </c>
      <c r="C117" s="335"/>
      <c r="D117" s="256" t="s">
        <v>136</v>
      </c>
      <c r="E117" s="257" t="s">
        <v>133</v>
      </c>
      <c r="F117" s="231">
        <v>4.32</v>
      </c>
      <c r="G117" s="229">
        <v>17</v>
      </c>
      <c r="H117" s="258">
        <v>216</v>
      </c>
      <c r="I117" s="126">
        <v>3600</v>
      </c>
      <c r="J117" s="336">
        <f t="shared" si="2"/>
        <v>73.44</v>
      </c>
      <c r="K117" s="337" t="s">
        <v>137</v>
      </c>
      <c r="L117" s="338" t="s">
        <v>137</v>
      </c>
      <c r="M117" s="338" t="s">
        <v>137</v>
      </c>
      <c r="N117" s="339" t="s">
        <v>24</v>
      </c>
      <c r="O117" s="329"/>
    </row>
    <row r="118" spans="2:15" s="35" customFormat="1" ht="14.25" customHeight="1">
      <c r="B118" s="340" t="s">
        <v>138</v>
      </c>
      <c r="C118" s="341"/>
      <c r="D118" s="342" t="s">
        <v>80</v>
      </c>
      <c r="E118" s="343" t="s">
        <v>139</v>
      </c>
      <c r="F118" s="344">
        <v>4</v>
      </c>
      <c r="G118" s="345">
        <v>62</v>
      </c>
      <c r="H118" s="346">
        <v>52</v>
      </c>
      <c r="I118" s="347">
        <f t="shared" ref="I118:I123" si="3">G118*H118</f>
        <v>3224</v>
      </c>
      <c r="J118" s="348">
        <f t="shared" si="2"/>
        <v>248</v>
      </c>
      <c r="K118" s="41">
        <v>830</v>
      </c>
      <c r="L118" s="42">
        <v>800</v>
      </c>
      <c r="M118" s="42">
        <v>770</v>
      </c>
      <c r="N118" s="349" t="s">
        <v>24</v>
      </c>
      <c r="O118" s="329"/>
    </row>
    <row r="119" spans="2:15" s="35" customFormat="1" ht="14.25" customHeight="1">
      <c r="B119" s="350" t="s">
        <v>140</v>
      </c>
      <c r="C119" s="351"/>
      <c r="D119" s="352" t="s">
        <v>58</v>
      </c>
      <c r="E119" s="353" t="s">
        <v>139</v>
      </c>
      <c r="F119" s="194">
        <v>4</v>
      </c>
      <c r="G119" s="193">
        <v>52</v>
      </c>
      <c r="H119" s="103">
        <v>62.4</v>
      </c>
      <c r="I119" s="354">
        <f t="shared" si="3"/>
        <v>3244.7999999999997</v>
      </c>
      <c r="J119" s="355">
        <f t="shared" si="2"/>
        <v>208</v>
      </c>
      <c r="K119" s="46">
        <v>940</v>
      </c>
      <c r="L119" s="47">
        <v>900</v>
      </c>
      <c r="M119" s="47">
        <v>860</v>
      </c>
      <c r="N119" s="356" t="s">
        <v>24</v>
      </c>
      <c r="O119" s="329"/>
    </row>
    <row r="120" spans="2:15" s="35" customFormat="1" ht="14.25" customHeight="1">
      <c r="B120" s="357" t="s">
        <v>141</v>
      </c>
      <c r="C120" s="358"/>
      <c r="D120" s="273" t="s">
        <v>105</v>
      </c>
      <c r="E120" s="271" t="s">
        <v>139</v>
      </c>
      <c r="F120" s="174">
        <v>4</v>
      </c>
      <c r="G120" s="173">
        <v>39</v>
      </c>
      <c r="H120" s="197">
        <v>83.2</v>
      </c>
      <c r="I120" s="359">
        <f t="shared" si="3"/>
        <v>3244.8</v>
      </c>
      <c r="J120" s="332">
        <f t="shared" si="2"/>
        <v>156</v>
      </c>
      <c r="K120" s="176">
        <v>1310</v>
      </c>
      <c r="L120" s="177">
        <v>1250</v>
      </c>
      <c r="M120" s="177">
        <v>1210</v>
      </c>
      <c r="N120" s="333" t="s">
        <v>24</v>
      </c>
      <c r="O120" s="329"/>
    </row>
    <row r="121" spans="2:15" s="35" customFormat="1" ht="14.25" customHeight="1">
      <c r="B121" s="330" t="s">
        <v>141</v>
      </c>
      <c r="C121" s="331"/>
      <c r="D121" s="273" t="s">
        <v>100</v>
      </c>
      <c r="E121" s="271" t="s">
        <v>139</v>
      </c>
      <c r="F121" s="174">
        <v>4</v>
      </c>
      <c r="G121" s="173">
        <v>31</v>
      </c>
      <c r="H121" s="197">
        <v>104</v>
      </c>
      <c r="I121" s="359">
        <f t="shared" si="3"/>
        <v>3224</v>
      </c>
      <c r="J121" s="332">
        <f t="shared" si="2"/>
        <v>124</v>
      </c>
      <c r="K121" s="176">
        <v>1620</v>
      </c>
      <c r="L121" s="177">
        <v>1515</v>
      </c>
      <c r="M121" s="177">
        <v>1440</v>
      </c>
      <c r="N121" s="333" t="s">
        <v>24</v>
      </c>
      <c r="O121" s="329"/>
    </row>
    <row r="122" spans="2:15" s="35" customFormat="1" ht="14.25" customHeight="1">
      <c r="B122" s="330" t="s">
        <v>141</v>
      </c>
      <c r="C122" s="331"/>
      <c r="D122" s="273" t="s">
        <v>142</v>
      </c>
      <c r="E122" s="271" t="s">
        <v>139</v>
      </c>
      <c r="F122" s="174">
        <v>4</v>
      </c>
      <c r="G122" s="173">
        <v>26</v>
      </c>
      <c r="H122" s="197">
        <v>124.8</v>
      </c>
      <c r="I122" s="359">
        <f t="shared" si="3"/>
        <v>3244.7999999999997</v>
      </c>
      <c r="J122" s="332">
        <f t="shared" si="2"/>
        <v>104</v>
      </c>
      <c r="K122" s="176">
        <v>2175</v>
      </c>
      <c r="L122" s="177">
        <v>2030</v>
      </c>
      <c r="M122" s="177">
        <v>1925</v>
      </c>
      <c r="N122" s="333" t="s">
        <v>24</v>
      </c>
      <c r="O122" s="329"/>
    </row>
    <row r="123" spans="2:15" s="35" customFormat="1" ht="14.25" customHeight="1" thickBot="1">
      <c r="B123" s="334" t="s">
        <v>141</v>
      </c>
      <c r="C123" s="335"/>
      <c r="D123" s="256" t="s">
        <v>143</v>
      </c>
      <c r="E123" s="257" t="s">
        <v>139</v>
      </c>
      <c r="F123" s="231">
        <v>4</v>
      </c>
      <c r="G123" s="229">
        <v>19</v>
      </c>
      <c r="H123" s="258">
        <v>166.4</v>
      </c>
      <c r="I123" s="360">
        <f t="shared" si="3"/>
        <v>3161.6</v>
      </c>
      <c r="J123" s="336">
        <f t="shared" si="2"/>
        <v>76</v>
      </c>
      <c r="K123" s="280">
        <v>2385</v>
      </c>
      <c r="L123" s="281">
        <v>2230</v>
      </c>
      <c r="M123" s="281">
        <v>2120</v>
      </c>
      <c r="N123" s="361" t="s">
        <v>24</v>
      </c>
      <c r="O123" s="329"/>
    </row>
    <row r="124" spans="2:15" s="35" customFormat="1" ht="22.5" customHeight="1" thickBot="1">
      <c r="B124" s="362"/>
      <c r="C124" s="363"/>
      <c r="D124" s="364"/>
      <c r="E124" s="365"/>
      <c r="F124" s="365"/>
      <c r="G124" s="365"/>
      <c r="H124" s="365"/>
      <c r="I124" s="365"/>
      <c r="J124" s="366"/>
      <c r="K124" s="367" t="s">
        <v>52</v>
      </c>
      <c r="L124" s="368" t="s">
        <v>53</v>
      </c>
      <c r="M124" s="368" t="s">
        <v>54</v>
      </c>
      <c r="N124" s="366" t="s">
        <v>144</v>
      </c>
      <c r="O124" s="329"/>
    </row>
    <row r="125" spans="2:15" s="35" customFormat="1" ht="17.25" customHeight="1">
      <c r="B125" s="323" t="s">
        <v>145</v>
      </c>
      <c r="C125" s="369"/>
      <c r="D125" s="270" t="s">
        <v>60</v>
      </c>
      <c r="E125" s="370" t="s">
        <v>146</v>
      </c>
      <c r="F125" s="165">
        <v>1.925</v>
      </c>
      <c r="G125" s="163">
        <v>100</v>
      </c>
      <c r="H125" s="326">
        <v>21.2</v>
      </c>
      <c r="I125" s="29">
        <f>H125*G125</f>
        <v>2120</v>
      </c>
      <c r="J125" s="34">
        <f>G125*F125</f>
        <v>192.5</v>
      </c>
      <c r="K125" s="371">
        <v>315</v>
      </c>
      <c r="L125" s="372">
        <v>290</v>
      </c>
      <c r="M125" s="373">
        <v>270</v>
      </c>
      <c r="N125" s="328">
        <v>255</v>
      </c>
      <c r="O125" s="329"/>
    </row>
    <row r="126" spans="2:15" s="35" customFormat="1" ht="14.25" customHeight="1">
      <c r="B126" s="330" t="s">
        <v>147</v>
      </c>
      <c r="C126" s="374"/>
      <c r="D126" s="273" t="s">
        <v>64</v>
      </c>
      <c r="E126" s="375" t="s">
        <v>146</v>
      </c>
      <c r="F126" s="174">
        <v>1.925</v>
      </c>
      <c r="G126" s="173">
        <v>70</v>
      </c>
      <c r="H126" s="197">
        <v>30.5</v>
      </c>
      <c r="I126" s="119">
        <f>H126*G126</f>
        <v>2135</v>
      </c>
      <c r="J126" s="376">
        <f>G126*F126</f>
        <v>134.75</v>
      </c>
      <c r="K126" s="377">
        <v>375</v>
      </c>
      <c r="L126" s="378">
        <v>350</v>
      </c>
      <c r="M126" s="379">
        <v>335</v>
      </c>
      <c r="N126" s="333">
        <v>320</v>
      </c>
      <c r="O126" s="329"/>
    </row>
    <row r="127" spans="2:15" s="35" customFormat="1" ht="14.25" customHeight="1">
      <c r="B127" s="330" t="s">
        <v>148</v>
      </c>
      <c r="C127" s="374"/>
      <c r="D127" s="273" t="s">
        <v>80</v>
      </c>
      <c r="E127" s="375" t="s">
        <v>146</v>
      </c>
      <c r="F127" s="174">
        <v>1.925</v>
      </c>
      <c r="G127" s="173">
        <v>55</v>
      </c>
      <c r="H127" s="197">
        <v>40.1</v>
      </c>
      <c r="I127" s="359">
        <f>H127*G127</f>
        <v>2205.5</v>
      </c>
      <c r="J127" s="376">
        <f>G127*F127</f>
        <v>105.875</v>
      </c>
      <c r="K127" s="377">
        <v>465</v>
      </c>
      <c r="L127" s="378">
        <v>445</v>
      </c>
      <c r="M127" s="379">
        <v>415</v>
      </c>
      <c r="N127" s="333">
        <v>395</v>
      </c>
      <c r="O127" s="329"/>
    </row>
    <row r="128" spans="2:15" s="35" customFormat="1" ht="14.25" hidden="1" customHeight="1">
      <c r="B128" s="380" t="s">
        <v>149</v>
      </c>
      <c r="C128" s="381"/>
      <c r="D128" s="382" t="s">
        <v>58</v>
      </c>
      <c r="E128" s="383" t="s">
        <v>146</v>
      </c>
      <c r="F128" s="218">
        <v>1.925</v>
      </c>
      <c r="G128" s="216">
        <v>45</v>
      </c>
      <c r="H128" s="220">
        <v>48.1</v>
      </c>
      <c r="I128" s="384">
        <f>H128*G128</f>
        <v>2164.5</v>
      </c>
      <c r="J128" s="385">
        <f>G128*F128</f>
        <v>86.625</v>
      </c>
      <c r="K128" s="386">
        <v>450</v>
      </c>
      <c r="L128" s="387">
        <v>425</v>
      </c>
      <c r="M128" s="388">
        <v>395</v>
      </c>
      <c r="N128" s="389">
        <v>375</v>
      </c>
      <c r="O128" s="329"/>
    </row>
    <row r="129" spans="2:19" s="35" customFormat="1" ht="14.25" customHeight="1">
      <c r="B129" s="330" t="s">
        <v>150</v>
      </c>
      <c r="C129" s="374"/>
      <c r="D129" s="273" t="s">
        <v>151</v>
      </c>
      <c r="E129" s="375" t="s">
        <v>152</v>
      </c>
      <c r="F129" s="174">
        <v>1.9770000000000001</v>
      </c>
      <c r="G129" s="173">
        <v>100</v>
      </c>
      <c r="H129" s="197">
        <v>20.399999999999999</v>
      </c>
      <c r="I129" s="119">
        <v>2040</v>
      </c>
      <c r="J129" s="376">
        <f>G129+F129</f>
        <v>101.977</v>
      </c>
      <c r="K129" s="390">
        <v>260</v>
      </c>
      <c r="L129" s="177">
        <v>250</v>
      </c>
      <c r="M129" s="177">
        <v>230</v>
      </c>
      <c r="N129" s="333">
        <v>210</v>
      </c>
      <c r="O129" s="329"/>
    </row>
    <row r="130" spans="2:19" s="35" customFormat="1" ht="14.25" customHeight="1" thickBot="1">
      <c r="B130" s="334" t="s">
        <v>150</v>
      </c>
      <c r="C130" s="391"/>
      <c r="D130" s="256" t="s">
        <v>153</v>
      </c>
      <c r="E130" s="392" t="s">
        <v>152</v>
      </c>
      <c r="F130" s="231">
        <v>1.9770000000000001</v>
      </c>
      <c r="G130" s="229">
        <v>86</v>
      </c>
      <c r="H130" s="258">
        <v>26.1</v>
      </c>
      <c r="I130" s="126">
        <v>2610</v>
      </c>
      <c r="J130" s="393">
        <f>G130+F130</f>
        <v>87.977000000000004</v>
      </c>
      <c r="K130" s="394">
        <v>265</v>
      </c>
      <c r="L130" s="209">
        <v>250</v>
      </c>
      <c r="M130" s="209">
        <v>240</v>
      </c>
      <c r="N130" s="361">
        <v>230</v>
      </c>
      <c r="O130" s="329"/>
    </row>
    <row r="131" spans="2:19" s="35" customFormat="1" ht="14.25" customHeight="1" thickBot="1">
      <c r="O131" s="329"/>
    </row>
    <row r="132" spans="2:19" ht="21" hidden="1" thickBot="1">
      <c r="B132" s="9" t="s">
        <v>154</v>
      </c>
      <c r="C132" s="10"/>
      <c r="D132" s="395"/>
      <c r="E132" s="395"/>
      <c r="F132" s="395"/>
      <c r="G132" s="395"/>
      <c r="H132" s="395"/>
      <c r="I132" s="395"/>
      <c r="J132" s="395"/>
      <c r="K132" s="10"/>
      <c r="L132" s="10"/>
      <c r="M132" s="10"/>
      <c r="N132" s="11"/>
      <c r="O132" s="396"/>
      <c r="P132" s="396"/>
      <c r="Q132" s="396"/>
      <c r="R132" s="396"/>
    </row>
    <row r="133" spans="2:19" ht="13.5" hidden="1" customHeight="1" thickBot="1">
      <c r="B133" s="130" t="s">
        <v>48</v>
      </c>
      <c r="C133" s="314"/>
      <c r="D133" s="315" t="s">
        <v>49</v>
      </c>
      <c r="E133" s="224" t="s">
        <v>7</v>
      </c>
      <c r="F133" s="316" t="s">
        <v>8</v>
      </c>
      <c r="G133" s="316" t="s">
        <v>50</v>
      </c>
      <c r="H133" s="316" t="s">
        <v>12</v>
      </c>
      <c r="I133" s="316" t="s">
        <v>51</v>
      </c>
      <c r="J133" s="317" t="s">
        <v>129</v>
      </c>
      <c r="K133" s="16" t="s">
        <v>14</v>
      </c>
      <c r="L133" s="16"/>
      <c r="M133" s="16"/>
      <c r="N133" s="17"/>
      <c r="O133" s="396"/>
      <c r="P133" s="396"/>
      <c r="Q133" s="396"/>
      <c r="R133" s="396"/>
    </row>
    <row r="134" spans="2:19" ht="25.5" hidden="1" customHeight="1" thickBot="1">
      <c r="B134" s="300"/>
      <c r="C134" s="397"/>
      <c r="D134" s="398"/>
      <c r="E134" s="230"/>
      <c r="F134" s="399"/>
      <c r="G134" s="399"/>
      <c r="H134" s="399"/>
      <c r="I134" s="399"/>
      <c r="J134" s="400"/>
      <c r="K134" s="322" t="s">
        <v>52</v>
      </c>
      <c r="L134" s="23" t="s">
        <v>130</v>
      </c>
      <c r="M134" s="23" t="s">
        <v>155</v>
      </c>
      <c r="N134" s="25" t="s">
        <v>19</v>
      </c>
      <c r="O134" s="396"/>
      <c r="P134" s="401"/>
      <c r="Q134" s="401"/>
      <c r="R134" s="396"/>
    </row>
    <row r="135" spans="2:19" s="35" customFormat="1" ht="15" hidden="1" customHeight="1">
      <c r="B135" s="402" t="s">
        <v>156</v>
      </c>
      <c r="C135" s="403"/>
      <c r="D135" s="404" t="s">
        <v>64</v>
      </c>
      <c r="E135" s="405" t="s">
        <v>157</v>
      </c>
      <c r="F135" s="165">
        <v>3.125</v>
      </c>
      <c r="G135" s="113">
        <v>39</v>
      </c>
      <c r="H135" s="326">
        <v>31</v>
      </c>
      <c r="I135" s="112">
        <v>1281</v>
      </c>
      <c r="J135" s="327">
        <v>121.88</v>
      </c>
      <c r="K135" s="406">
        <v>570</v>
      </c>
      <c r="L135" s="407">
        <v>516</v>
      </c>
      <c r="M135" s="408">
        <v>469</v>
      </c>
      <c r="N135" s="409">
        <v>392</v>
      </c>
      <c r="O135" s="410"/>
      <c r="P135" s="401"/>
      <c r="Q135" s="401"/>
      <c r="R135" s="411"/>
      <c r="S135" s="412"/>
    </row>
    <row r="136" spans="2:19" s="35" customFormat="1" ht="15" hidden="1" customHeight="1" thickBot="1">
      <c r="B136" s="413"/>
      <c r="C136" s="414"/>
      <c r="D136" s="415" t="s">
        <v>64</v>
      </c>
      <c r="E136" s="416" t="s">
        <v>158</v>
      </c>
      <c r="F136" s="231">
        <v>3.75</v>
      </c>
      <c r="G136" s="126">
        <v>39</v>
      </c>
      <c r="H136" s="258">
        <v>37.5</v>
      </c>
      <c r="I136" s="125">
        <v>1537.5</v>
      </c>
      <c r="J136" s="336">
        <v>146.25</v>
      </c>
      <c r="K136" s="259">
        <v>680</v>
      </c>
      <c r="L136" s="233">
        <v>619</v>
      </c>
      <c r="M136" s="417">
        <v>563</v>
      </c>
      <c r="N136" s="418">
        <v>472</v>
      </c>
      <c r="O136" s="410"/>
      <c r="P136" s="401"/>
      <c r="Q136" s="401"/>
      <c r="R136" s="411"/>
      <c r="S136" s="412"/>
    </row>
    <row r="137" spans="2:19" s="35" customFormat="1" ht="15" hidden="1" customHeight="1">
      <c r="B137" s="402" t="s">
        <v>156</v>
      </c>
      <c r="C137" s="403"/>
      <c r="D137" s="404" t="s">
        <v>80</v>
      </c>
      <c r="E137" s="405" t="s">
        <v>157</v>
      </c>
      <c r="F137" s="165">
        <v>3.125</v>
      </c>
      <c r="G137" s="113">
        <v>31</v>
      </c>
      <c r="H137" s="326">
        <v>39</v>
      </c>
      <c r="I137" s="112">
        <v>1289</v>
      </c>
      <c r="J137" s="327">
        <v>96.88</v>
      </c>
      <c r="K137" s="406">
        <v>750</v>
      </c>
      <c r="L137" s="407">
        <v>681</v>
      </c>
      <c r="M137" s="408">
        <v>619</v>
      </c>
      <c r="N137" s="409">
        <v>525</v>
      </c>
      <c r="O137" s="410"/>
      <c r="P137" s="401"/>
      <c r="Q137" s="401"/>
      <c r="R137" s="411"/>
      <c r="S137" s="412"/>
    </row>
    <row r="138" spans="2:19" s="35" customFormat="1" ht="15" hidden="1" customHeight="1" thickBot="1">
      <c r="B138" s="413"/>
      <c r="C138" s="414"/>
      <c r="D138" s="415" t="s">
        <v>80</v>
      </c>
      <c r="E138" s="416" t="s">
        <v>158</v>
      </c>
      <c r="F138" s="231">
        <v>3.75</v>
      </c>
      <c r="G138" s="126">
        <v>31</v>
      </c>
      <c r="H138" s="258">
        <v>46.88</v>
      </c>
      <c r="I138" s="125">
        <v>1546.88</v>
      </c>
      <c r="J138" s="336">
        <v>116.25</v>
      </c>
      <c r="K138" s="259">
        <v>900</v>
      </c>
      <c r="L138" s="233">
        <v>817</v>
      </c>
      <c r="M138" s="417">
        <v>743</v>
      </c>
      <c r="N138" s="418">
        <v>630</v>
      </c>
      <c r="O138" s="410"/>
      <c r="P138" s="401"/>
      <c r="Q138" s="401"/>
      <c r="R138" s="411"/>
      <c r="S138" s="412"/>
    </row>
    <row r="139" spans="2:19" s="35" customFormat="1" ht="15" hidden="1" customHeight="1">
      <c r="B139" s="419" t="s">
        <v>156</v>
      </c>
      <c r="C139" s="420"/>
      <c r="D139" s="421" t="s">
        <v>58</v>
      </c>
      <c r="E139" s="422" t="s">
        <v>157</v>
      </c>
      <c r="F139" s="423">
        <v>3.125</v>
      </c>
      <c r="G139" s="424">
        <v>25</v>
      </c>
      <c r="H139" s="425">
        <v>47</v>
      </c>
      <c r="I139" s="426">
        <v>1266</v>
      </c>
      <c r="J139" s="427">
        <v>78.13</v>
      </c>
      <c r="K139" s="428">
        <v>850</v>
      </c>
      <c r="L139" s="429">
        <v>772</v>
      </c>
      <c r="M139" s="430">
        <v>702</v>
      </c>
      <c r="N139" s="431">
        <v>582</v>
      </c>
      <c r="O139" s="410"/>
      <c r="P139" s="401"/>
      <c r="Q139" s="401"/>
      <c r="R139" s="411"/>
      <c r="S139" s="412"/>
    </row>
    <row r="140" spans="2:19" s="35" customFormat="1" ht="15" hidden="1" customHeight="1" thickBot="1">
      <c r="B140" s="413"/>
      <c r="C140" s="414"/>
      <c r="D140" s="415" t="s">
        <v>58</v>
      </c>
      <c r="E140" s="416" t="s">
        <v>158</v>
      </c>
      <c r="F140" s="231">
        <v>3.75</v>
      </c>
      <c r="G140" s="126">
        <v>25</v>
      </c>
      <c r="H140" s="258">
        <v>56.25</v>
      </c>
      <c r="I140" s="125">
        <v>1518.75</v>
      </c>
      <c r="J140" s="336">
        <v>93.75</v>
      </c>
      <c r="K140" s="259">
        <v>1020</v>
      </c>
      <c r="L140" s="233">
        <v>926</v>
      </c>
      <c r="M140" s="417">
        <v>842</v>
      </c>
      <c r="N140" s="418">
        <v>698</v>
      </c>
      <c r="O140" s="410"/>
      <c r="P140" s="401"/>
      <c r="Q140" s="401"/>
      <c r="R140" s="411"/>
      <c r="S140" s="412"/>
    </row>
    <row r="141" spans="2:19" s="35" customFormat="1" ht="15" hidden="1" customHeight="1">
      <c r="B141" s="402" t="s">
        <v>159</v>
      </c>
      <c r="C141" s="403"/>
      <c r="D141" s="404" t="s">
        <v>64</v>
      </c>
      <c r="E141" s="405" t="s">
        <v>157</v>
      </c>
      <c r="F141" s="165">
        <v>3.125</v>
      </c>
      <c r="G141" s="113">
        <v>39</v>
      </c>
      <c r="H141" s="326">
        <v>31</v>
      </c>
      <c r="I141" s="112">
        <v>1281</v>
      </c>
      <c r="J141" s="327">
        <v>121.88</v>
      </c>
      <c r="K141" s="406">
        <v>500</v>
      </c>
      <c r="L141" s="407">
        <v>454</v>
      </c>
      <c r="M141" s="408">
        <v>413</v>
      </c>
      <c r="N141" s="409">
        <v>338</v>
      </c>
      <c r="O141" s="410"/>
      <c r="P141" s="401"/>
      <c r="Q141" s="401"/>
      <c r="R141" s="411"/>
      <c r="S141" s="412"/>
    </row>
    <row r="142" spans="2:19" s="35" customFormat="1" ht="15" hidden="1" customHeight="1" thickBot="1">
      <c r="B142" s="419"/>
      <c r="C142" s="420"/>
      <c r="D142" s="432" t="s">
        <v>64</v>
      </c>
      <c r="E142" s="433" t="s">
        <v>158</v>
      </c>
      <c r="F142" s="218">
        <v>3.75</v>
      </c>
      <c r="G142" s="219">
        <v>39</v>
      </c>
      <c r="H142" s="220">
        <v>37.5</v>
      </c>
      <c r="I142" s="434">
        <v>1537.5</v>
      </c>
      <c r="J142" s="435">
        <v>146.25</v>
      </c>
      <c r="K142" s="436">
        <v>600</v>
      </c>
      <c r="L142" s="437">
        <v>545</v>
      </c>
      <c r="M142" s="438">
        <v>495</v>
      </c>
      <c r="N142" s="439">
        <v>405</v>
      </c>
      <c r="O142" s="410"/>
      <c r="P142" s="401"/>
      <c r="Q142" s="401"/>
      <c r="R142" s="411"/>
      <c r="S142" s="412"/>
    </row>
    <row r="143" spans="2:19" s="35" customFormat="1" ht="15" hidden="1" customHeight="1">
      <c r="B143" s="402" t="s">
        <v>159</v>
      </c>
      <c r="C143" s="403"/>
      <c r="D143" s="404" t="s">
        <v>80</v>
      </c>
      <c r="E143" s="405" t="s">
        <v>157</v>
      </c>
      <c r="F143" s="165">
        <v>3.125</v>
      </c>
      <c r="G143" s="113">
        <v>31</v>
      </c>
      <c r="H143" s="326">
        <v>39</v>
      </c>
      <c r="I143" s="112">
        <v>1289</v>
      </c>
      <c r="J143" s="327">
        <v>96.88</v>
      </c>
      <c r="K143" s="406">
        <v>680</v>
      </c>
      <c r="L143" s="407">
        <v>619</v>
      </c>
      <c r="M143" s="408">
        <v>563</v>
      </c>
      <c r="N143" s="409">
        <v>469</v>
      </c>
      <c r="O143" s="410"/>
      <c r="P143" s="401"/>
      <c r="Q143" s="401"/>
      <c r="R143" s="411"/>
      <c r="S143" s="412"/>
    </row>
    <row r="144" spans="2:19" s="35" customFormat="1" ht="15" hidden="1" customHeight="1" thickBot="1">
      <c r="B144" s="413"/>
      <c r="C144" s="414"/>
      <c r="D144" s="415" t="s">
        <v>80</v>
      </c>
      <c r="E144" s="416" t="s">
        <v>158</v>
      </c>
      <c r="F144" s="231">
        <v>3.75</v>
      </c>
      <c r="G144" s="126">
        <v>31</v>
      </c>
      <c r="H144" s="258">
        <v>46.88</v>
      </c>
      <c r="I144" s="125">
        <v>1546.88</v>
      </c>
      <c r="J144" s="336">
        <v>116.25</v>
      </c>
      <c r="K144" s="259">
        <v>820</v>
      </c>
      <c r="L144" s="233">
        <v>743</v>
      </c>
      <c r="M144" s="417">
        <v>675</v>
      </c>
      <c r="N144" s="418">
        <v>563</v>
      </c>
      <c r="O144" s="410"/>
      <c r="P144" s="401"/>
      <c r="Q144" s="401"/>
      <c r="R144" s="411"/>
      <c r="S144" s="412"/>
    </row>
    <row r="145" spans="2:19" s="35" customFormat="1" ht="15" hidden="1" customHeight="1">
      <c r="B145" s="402" t="s">
        <v>160</v>
      </c>
      <c r="C145" s="403"/>
      <c r="D145" s="404" t="s">
        <v>58</v>
      </c>
      <c r="E145" s="405" t="s">
        <v>157</v>
      </c>
      <c r="F145" s="165">
        <v>3.125</v>
      </c>
      <c r="G145" s="113">
        <v>25</v>
      </c>
      <c r="H145" s="326">
        <v>47</v>
      </c>
      <c r="I145" s="112">
        <v>1266</v>
      </c>
      <c r="J145" s="327">
        <v>78.13</v>
      </c>
      <c r="K145" s="406">
        <v>780.45</v>
      </c>
      <c r="L145" s="407">
        <v>709.5</v>
      </c>
      <c r="M145" s="408">
        <v>645</v>
      </c>
      <c r="N145" s="409">
        <v>525</v>
      </c>
      <c r="O145" s="410"/>
      <c r="P145" s="401"/>
      <c r="Q145" s="401"/>
      <c r="R145" s="411"/>
      <c r="S145" s="412"/>
    </row>
    <row r="146" spans="2:19" s="35" customFormat="1" ht="15" hidden="1" customHeight="1" thickBot="1">
      <c r="B146" s="413"/>
      <c r="C146" s="414"/>
      <c r="D146" s="415" t="s">
        <v>58</v>
      </c>
      <c r="E146" s="416" t="s">
        <v>158</v>
      </c>
      <c r="F146" s="231">
        <v>3.75</v>
      </c>
      <c r="G146" s="126">
        <v>25</v>
      </c>
      <c r="H146" s="258">
        <v>56.25</v>
      </c>
      <c r="I146" s="125">
        <v>1518.75</v>
      </c>
      <c r="J146" s="336">
        <v>93.75</v>
      </c>
      <c r="K146" s="259">
        <v>936.54</v>
      </c>
      <c r="L146" s="233">
        <v>851.4</v>
      </c>
      <c r="M146" s="417">
        <v>774</v>
      </c>
      <c r="N146" s="418">
        <v>630</v>
      </c>
      <c r="O146" s="410"/>
      <c r="P146" s="440"/>
      <c r="Q146" s="440"/>
      <c r="R146" s="411"/>
      <c r="S146" s="412"/>
    </row>
    <row r="147" spans="2:19" s="35" customFormat="1" ht="21" thickBot="1">
      <c r="B147" s="9" t="s">
        <v>161</v>
      </c>
      <c r="C147" s="10"/>
      <c r="D147" s="395"/>
      <c r="E147" s="395"/>
      <c r="F147" s="395"/>
      <c r="G147" s="395"/>
      <c r="H147" s="395"/>
      <c r="I147" s="395"/>
      <c r="J147" s="395"/>
      <c r="K147" s="10"/>
      <c r="L147" s="10"/>
      <c r="M147" s="10"/>
      <c r="N147" s="11"/>
      <c r="O147" s="329"/>
    </row>
    <row r="148" spans="2:19" s="35" customFormat="1" ht="14.25" customHeight="1" thickBot="1">
      <c r="B148" s="130" t="s">
        <v>48</v>
      </c>
      <c r="C148" s="131"/>
      <c r="D148" s="315" t="s">
        <v>49</v>
      </c>
      <c r="E148" s="316" t="s">
        <v>7</v>
      </c>
      <c r="F148" s="316" t="s">
        <v>8</v>
      </c>
      <c r="G148" s="316" t="s">
        <v>12</v>
      </c>
      <c r="H148" s="441"/>
      <c r="I148" s="15" t="s">
        <v>162</v>
      </c>
      <c r="J148" s="16"/>
      <c r="K148" s="17"/>
      <c r="L148" s="16" t="s">
        <v>14</v>
      </c>
      <c r="M148" s="16"/>
      <c r="N148" s="17"/>
      <c r="O148" s="329"/>
    </row>
    <row r="149" spans="2:19" s="35" customFormat="1" ht="27.75" customHeight="1" thickBot="1">
      <c r="B149" s="300"/>
      <c r="C149" s="301"/>
      <c r="D149" s="319"/>
      <c r="E149" s="320"/>
      <c r="F149" s="320"/>
      <c r="G149" s="320"/>
      <c r="H149" s="442"/>
      <c r="I149" s="443" t="s">
        <v>163</v>
      </c>
      <c r="J149" s="148" t="s">
        <v>164</v>
      </c>
      <c r="K149" s="444" t="s">
        <v>165</v>
      </c>
      <c r="L149" s="445" t="s">
        <v>163</v>
      </c>
      <c r="M149" s="142" t="s">
        <v>164</v>
      </c>
      <c r="N149" s="446" t="s">
        <v>165</v>
      </c>
      <c r="O149" s="329"/>
    </row>
    <row r="150" spans="2:19" s="35" customFormat="1">
      <c r="B150" s="447" t="s">
        <v>166</v>
      </c>
      <c r="C150" s="448"/>
      <c r="D150" s="141">
        <v>6</v>
      </c>
      <c r="E150" s="449" t="s">
        <v>167</v>
      </c>
      <c r="F150" s="449">
        <v>2.98</v>
      </c>
      <c r="G150" s="449">
        <v>19</v>
      </c>
      <c r="H150" s="142"/>
      <c r="I150" s="450">
        <v>1135</v>
      </c>
      <c r="J150" s="451">
        <v>1030</v>
      </c>
      <c r="K150" s="452">
        <v>990</v>
      </c>
      <c r="L150" s="453">
        <f t="shared" ref="L150:L159" si="4">I150*F150</f>
        <v>3382.3</v>
      </c>
      <c r="M150" s="454">
        <f t="shared" ref="M150:M159" si="5">J150*F150</f>
        <v>3069.4</v>
      </c>
      <c r="N150" s="455">
        <f t="shared" ref="N150:N159" si="6">K150*F150</f>
        <v>2950.2</v>
      </c>
      <c r="O150" s="329"/>
    </row>
    <row r="151" spans="2:19" s="35" customFormat="1">
      <c r="B151" s="456"/>
      <c r="C151" s="457"/>
      <c r="D151" s="147">
        <v>8</v>
      </c>
      <c r="E151" s="458" t="s">
        <v>167</v>
      </c>
      <c r="F151" s="458">
        <v>2.98</v>
      </c>
      <c r="G151" s="458">
        <v>24</v>
      </c>
      <c r="H151" s="148"/>
      <c r="I151" s="459">
        <v>1180</v>
      </c>
      <c r="J151" s="460">
        <v>1070</v>
      </c>
      <c r="K151" s="461">
        <v>1030</v>
      </c>
      <c r="L151" s="462">
        <f t="shared" si="4"/>
        <v>3516.4</v>
      </c>
      <c r="M151" s="463">
        <f t="shared" si="5"/>
        <v>3188.6</v>
      </c>
      <c r="N151" s="464">
        <f t="shared" si="6"/>
        <v>3069.4</v>
      </c>
      <c r="O151" s="329"/>
    </row>
    <row r="152" spans="2:19" s="35" customFormat="1" ht="13.5" thickBot="1">
      <c r="B152" s="465"/>
      <c r="C152" s="466"/>
      <c r="D152" s="21">
        <v>10</v>
      </c>
      <c r="E152" s="22" t="s">
        <v>167</v>
      </c>
      <c r="F152" s="22">
        <v>2.98</v>
      </c>
      <c r="G152" s="22">
        <v>30</v>
      </c>
      <c r="H152" s="23"/>
      <c r="I152" s="467">
        <v>1265</v>
      </c>
      <c r="J152" s="468">
        <v>1150</v>
      </c>
      <c r="K152" s="469">
        <v>1100</v>
      </c>
      <c r="L152" s="470">
        <f t="shared" si="4"/>
        <v>3769.7</v>
      </c>
      <c r="M152" s="471">
        <f t="shared" si="5"/>
        <v>3427</v>
      </c>
      <c r="N152" s="472">
        <f t="shared" si="6"/>
        <v>3278</v>
      </c>
      <c r="O152" s="329"/>
    </row>
    <row r="153" spans="2:19" s="35" customFormat="1">
      <c r="B153" s="447" t="s">
        <v>168</v>
      </c>
      <c r="C153" s="448"/>
      <c r="D153" s="141">
        <v>12.5</v>
      </c>
      <c r="E153" s="449" t="s">
        <v>169</v>
      </c>
      <c r="F153" s="449">
        <v>3</v>
      </c>
      <c r="G153" s="449"/>
      <c r="H153" s="142"/>
      <c r="I153" s="473">
        <v>330</v>
      </c>
      <c r="J153" s="474">
        <v>300</v>
      </c>
      <c r="K153" s="475">
        <v>260</v>
      </c>
      <c r="L153" s="453">
        <f t="shared" si="4"/>
        <v>990</v>
      </c>
      <c r="M153" s="454">
        <f t="shared" si="5"/>
        <v>900</v>
      </c>
      <c r="N153" s="455">
        <f t="shared" si="6"/>
        <v>780</v>
      </c>
      <c r="O153" s="329"/>
    </row>
    <row r="154" spans="2:19" s="35" customFormat="1" ht="14.25" customHeight="1">
      <c r="B154" s="456"/>
      <c r="C154" s="457"/>
      <c r="D154" s="147">
        <v>12.5</v>
      </c>
      <c r="E154" s="458" t="s">
        <v>170</v>
      </c>
      <c r="F154" s="458">
        <v>3.24</v>
      </c>
      <c r="G154" s="458"/>
      <c r="H154" s="148"/>
      <c r="I154" s="459">
        <v>330</v>
      </c>
      <c r="J154" s="460">
        <v>300</v>
      </c>
      <c r="K154" s="461">
        <v>260</v>
      </c>
      <c r="L154" s="462">
        <f t="shared" si="4"/>
        <v>1069.2</v>
      </c>
      <c r="M154" s="463">
        <f t="shared" si="5"/>
        <v>972.00000000000011</v>
      </c>
      <c r="N154" s="464">
        <f t="shared" si="6"/>
        <v>842.40000000000009</v>
      </c>
      <c r="O154" s="329"/>
    </row>
    <row r="155" spans="2:19" s="35" customFormat="1" ht="14.25" customHeight="1">
      <c r="B155" s="456"/>
      <c r="C155" s="457"/>
      <c r="D155" s="147">
        <v>12.5</v>
      </c>
      <c r="E155" s="458" t="s">
        <v>171</v>
      </c>
      <c r="F155" s="458">
        <v>3.6</v>
      </c>
      <c r="G155" s="458"/>
      <c r="H155" s="148"/>
      <c r="I155" s="459">
        <v>330</v>
      </c>
      <c r="J155" s="460">
        <v>300</v>
      </c>
      <c r="K155" s="461">
        <v>260</v>
      </c>
      <c r="L155" s="470">
        <f t="shared" si="4"/>
        <v>1188</v>
      </c>
      <c r="M155" s="471">
        <f t="shared" si="5"/>
        <v>1080</v>
      </c>
      <c r="N155" s="472">
        <f t="shared" si="6"/>
        <v>936</v>
      </c>
      <c r="O155" s="329"/>
    </row>
    <row r="156" spans="2:19" s="35" customFormat="1" ht="15" customHeight="1" thickBot="1">
      <c r="B156" s="465"/>
      <c r="C156" s="466"/>
      <c r="D156" s="21">
        <v>12.5</v>
      </c>
      <c r="E156" s="22" t="s">
        <v>172</v>
      </c>
      <c r="F156" s="22">
        <v>3.96</v>
      </c>
      <c r="G156" s="22"/>
      <c r="H156" s="23"/>
      <c r="I156" s="476">
        <v>345</v>
      </c>
      <c r="J156" s="477">
        <v>310</v>
      </c>
      <c r="K156" s="478">
        <v>270</v>
      </c>
      <c r="L156" s="470">
        <f t="shared" si="4"/>
        <v>1366.2</v>
      </c>
      <c r="M156" s="471">
        <f t="shared" si="5"/>
        <v>1227.5999999999999</v>
      </c>
      <c r="N156" s="472">
        <f t="shared" si="6"/>
        <v>1069.2</v>
      </c>
      <c r="O156" s="329"/>
    </row>
    <row r="157" spans="2:19" s="35" customFormat="1" ht="14.25" customHeight="1">
      <c r="B157" s="447" t="s">
        <v>173</v>
      </c>
      <c r="C157" s="448"/>
      <c r="D157" s="141">
        <v>6</v>
      </c>
      <c r="E157" s="449" t="s">
        <v>167</v>
      </c>
      <c r="F157" s="449">
        <v>2.98</v>
      </c>
      <c r="G157" s="449">
        <v>19</v>
      </c>
      <c r="H157" s="142"/>
      <c r="I157" s="450">
        <v>490</v>
      </c>
      <c r="J157" s="451">
        <v>445</v>
      </c>
      <c r="K157" s="452">
        <v>420</v>
      </c>
      <c r="L157" s="479">
        <f t="shared" si="4"/>
        <v>1460.2</v>
      </c>
      <c r="M157" s="480">
        <f t="shared" si="5"/>
        <v>1326.1</v>
      </c>
      <c r="N157" s="481">
        <f t="shared" si="6"/>
        <v>1251.5999999999999</v>
      </c>
      <c r="O157" s="329"/>
    </row>
    <row r="158" spans="2:19" s="35" customFormat="1" ht="14.25" customHeight="1">
      <c r="B158" s="456"/>
      <c r="C158" s="457"/>
      <c r="D158" s="147">
        <v>8</v>
      </c>
      <c r="E158" s="458" t="s">
        <v>167</v>
      </c>
      <c r="F158" s="458">
        <v>2.98</v>
      </c>
      <c r="G158" s="458">
        <v>24</v>
      </c>
      <c r="H158" s="148"/>
      <c r="I158" s="459">
        <v>545</v>
      </c>
      <c r="J158" s="460">
        <v>495</v>
      </c>
      <c r="K158" s="461">
        <v>470</v>
      </c>
      <c r="L158" s="482">
        <f t="shared" si="4"/>
        <v>1624.1</v>
      </c>
      <c r="M158" s="471">
        <f t="shared" si="5"/>
        <v>1475.1</v>
      </c>
      <c r="N158" s="472">
        <f t="shared" si="6"/>
        <v>1400.6</v>
      </c>
      <c r="O158" s="329"/>
    </row>
    <row r="159" spans="2:19" s="35" customFormat="1" ht="17.25" customHeight="1" thickBot="1">
      <c r="B159" s="465"/>
      <c r="C159" s="466"/>
      <c r="D159" s="21">
        <v>10</v>
      </c>
      <c r="E159" s="22" t="s">
        <v>167</v>
      </c>
      <c r="F159" s="22">
        <v>2.98</v>
      </c>
      <c r="G159" s="22">
        <v>30</v>
      </c>
      <c r="H159" s="23"/>
      <c r="I159" s="467">
        <v>600</v>
      </c>
      <c r="J159" s="468">
        <v>545</v>
      </c>
      <c r="K159" s="469">
        <v>510</v>
      </c>
      <c r="L159" s="483">
        <f t="shared" si="4"/>
        <v>1788</v>
      </c>
      <c r="M159" s="484">
        <f t="shared" si="5"/>
        <v>1624.1</v>
      </c>
      <c r="N159" s="485">
        <f t="shared" si="6"/>
        <v>1519.8</v>
      </c>
      <c r="O159" s="329"/>
    </row>
    <row r="160" spans="2:19" s="35" customFormat="1" ht="14.25" hidden="1" customHeight="1">
      <c r="B160" s="447" t="s">
        <v>174</v>
      </c>
      <c r="C160" s="448"/>
      <c r="D160" s="141">
        <v>8</v>
      </c>
      <c r="E160" s="449" t="s">
        <v>169</v>
      </c>
      <c r="F160" s="449">
        <v>3</v>
      </c>
      <c r="G160" s="449"/>
      <c r="H160" s="142"/>
      <c r="I160" s="486">
        <v>441.66666666666669</v>
      </c>
      <c r="J160" s="487">
        <v>408.33333333333331</v>
      </c>
      <c r="K160" s="488">
        <v>391.66666666666669</v>
      </c>
      <c r="L160" s="489">
        <v>1325</v>
      </c>
      <c r="M160" s="148">
        <v>1225</v>
      </c>
      <c r="N160" s="444">
        <v>1175</v>
      </c>
      <c r="O160" s="329"/>
    </row>
    <row r="161" spans="2:15" s="35" customFormat="1" ht="14.25" hidden="1" customHeight="1">
      <c r="B161" s="456"/>
      <c r="C161" s="457"/>
      <c r="D161" s="147">
        <v>8</v>
      </c>
      <c r="E161" s="458" t="s">
        <v>171</v>
      </c>
      <c r="F161" s="458">
        <v>3.6</v>
      </c>
      <c r="G161" s="458"/>
      <c r="H161" s="148"/>
      <c r="I161" s="486">
        <v>441.66666666666663</v>
      </c>
      <c r="J161" s="487">
        <v>408.33333333333331</v>
      </c>
      <c r="K161" s="488">
        <v>390.27777777777777</v>
      </c>
      <c r="L161" s="489">
        <v>1590</v>
      </c>
      <c r="M161" s="148">
        <v>1470</v>
      </c>
      <c r="N161" s="444">
        <v>1405</v>
      </c>
      <c r="O161" s="329"/>
    </row>
    <row r="162" spans="2:15" s="35" customFormat="1" ht="14.25" hidden="1" customHeight="1">
      <c r="B162" s="456"/>
      <c r="C162" s="457"/>
      <c r="D162" s="147">
        <v>10</v>
      </c>
      <c r="E162" s="458" t="s">
        <v>169</v>
      </c>
      <c r="F162" s="458">
        <v>3</v>
      </c>
      <c r="G162" s="458"/>
      <c r="H162" s="148"/>
      <c r="I162" s="486">
        <v>468.33333333333331</v>
      </c>
      <c r="J162" s="487">
        <v>431.66666666666669</v>
      </c>
      <c r="K162" s="488">
        <v>413.33333333333331</v>
      </c>
      <c r="L162" s="489">
        <v>1405</v>
      </c>
      <c r="M162" s="148">
        <v>1295</v>
      </c>
      <c r="N162" s="444">
        <v>1240</v>
      </c>
      <c r="O162" s="329"/>
    </row>
    <row r="163" spans="2:15" s="35" customFormat="1" ht="14.25" hidden="1" customHeight="1">
      <c r="B163" s="456"/>
      <c r="C163" s="457"/>
      <c r="D163" s="147">
        <v>10</v>
      </c>
      <c r="E163" s="458" t="s">
        <v>171</v>
      </c>
      <c r="F163" s="458">
        <v>3.6</v>
      </c>
      <c r="G163" s="458"/>
      <c r="H163" s="148"/>
      <c r="I163" s="486">
        <v>468.05555555555554</v>
      </c>
      <c r="J163" s="487">
        <v>431.94444444444446</v>
      </c>
      <c r="K163" s="488">
        <v>413.88888888888886</v>
      </c>
      <c r="L163" s="489">
        <v>1685</v>
      </c>
      <c r="M163" s="148">
        <v>1555</v>
      </c>
      <c r="N163" s="444">
        <v>1490</v>
      </c>
      <c r="O163" s="329"/>
    </row>
    <row r="164" spans="2:15" s="35" customFormat="1" ht="14.25" hidden="1" customHeight="1">
      <c r="B164" s="456"/>
      <c r="C164" s="457"/>
      <c r="D164" s="147">
        <v>12</v>
      </c>
      <c r="E164" s="458" t="s">
        <v>169</v>
      </c>
      <c r="F164" s="458">
        <v>3</v>
      </c>
      <c r="G164" s="458"/>
      <c r="H164" s="148"/>
      <c r="I164" s="486">
        <v>520</v>
      </c>
      <c r="J164" s="487">
        <v>480</v>
      </c>
      <c r="K164" s="488">
        <v>460</v>
      </c>
      <c r="L164" s="489">
        <v>1560</v>
      </c>
      <c r="M164" s="148">
        <v>1440</v>
      </c>
      <c r="N164" s="444">
        <v>1380</v>
      </c>
      <c r="O164" s="329"/>
    </row>
    <row r="165" spans="2:15" s="35" customFormat="1" ht="14.25" hidden="1" customHeight="1" thickBot="1">
      <c r="B165" s="465"/>
      <c r="C165" s="466"/>
      <c r="D165" s="21">
        <v>12</v>
      </c>
      <c r="E165" s="22" t="s">
        <v>171</v>
      </c>
      <c r="F165" s="22">
        <v>3.6</v>
      </c>
      <c r="G165" s="22"/>
      <c r="H165" s="23"/>
      <c r="I165" s="490">
        <v>400</v>
      </c>
      <c r="J165" s="491">
        <v>480.55555555555554</v>
      </c>
      <c r="K165" s="492">
        <v>459.72222222222223</v>
      </c>
      <c r="L165" s="322">
        <v>1440</v>
      </c>
      <c r="M165" s="23">
        <v>1730</v>
      </c>
      <c r="N165" s="25">
        <v>1655</v>
      </c>
      <c r="O165" s="329"/>
    </row>
    <row r="166" spans="2:15" ht="13.5" thickBot="1"/>
    <row r="167" spans="2:15" ht="21" thickBot="1">
      <c r="B167" s="9" t="s">
        <v>175</v>
      </c>
      <c r="C167" s="10"/>
      <c r="D167" s="395"/>
      <c r="E167" s="395"/>
      <c r="F167" s="395"/>
      <c r="G167" s="395"/>
      <c r="H167" s="395"/>
      <c r="I167" s="395"/>
      <c r="J167" s="395"/>
      <c r="K167" s="10"/>
      <c r="L167" s="10"/>
      <c r="M167" s="10"/>
      <c r="N167" s="11"/>
    </row>
    <row r="168" spans="2:15" ht="31.5" customHeight="1" thickBot="1">
      <c r="B168" s="130" t="s">
        <v>48</v>
      </c>
      <c r="C168" s="314"/>
      <c r="D168" s="315" t="s">
        <v>176</v>
      </c>
      <c r="E168" s="316" t="s">
        <v>7</v>
      </c>
      <c r="F168" s="15" t="s">
        <v>177</v>
      </c>
      <c r="G168" s="16"/>
      <c r="H168" s="16"/>
      <c r="I168" s="15" t="s">
        <v>178</v>
      </c>
      <c r="J168" s="16"/>
      <c r="K168" s="16"/>
      <c r="L168" s="15" t="s">
        <v>179</v>
      </c>
      <c r="M168" s="16"/>
      <c r="N168" s="17"/>
    </row>
    <row r="169" spans="2:15" ht="25.5" customHeight="1" thickBot="1">
      <c r="B169" s="133"/>
      <c r="C169" s="318"/>
      <c r="D169" s="319"/>
      <c r="E169" s="493"/>
      <c r="F169" s="494" t="s">
        <v>52</v>
      </c>
      <c r="G169" s="495" t="s">
        <v>180</v>
      </c>
      <c r="H169" s="496" t="s">
        <v>181</v>
      </c>
      <c r="I169" s="494" t="s">
        <v>52</v>
      </c>
      <c r="J169" s="495" t="s">
        <v>180</v>
      </c>
      <c r="K169" s="496" t="s">
        <v>181</v>
      </c>
      <c r="L169" s="494" t="s">
        <v>52</v>
      </c>
      <c r="M169" s="495" t="s">
        <v>180</v>
      </c>
      <c r="N169" s="496" t="s">
        <v>181</v>
      </c>
    </row>
    <row r="170" spans="2:15" s="35" customFormat="1" ht="14.25" customHeight="1">
      <c r="B170" s="323" t="s">
        <v>182</v>
      </c>
      <c r="C170" s="324"/>
      <c r="D170" s="497">
        <v>0.3</v>
      </c>
      <c r="E170" s="498" t="s">
        <v>183</v>
      </c>
      <c r="F170" s="406">
        <v>240</v>
      </c>
      <c r="G170" s="407">
        <v>200</v>
      </c>
      <c r="H170" s="226">
        <v>180</v>
      </c>
      <c r="I170" s="167">
        <v>250</v>
      </c>
      <c r="J170" s="168">
        <v>220</v>
      </c>
      <c r="K170" s="328">
        <v>200</v>
      </c>
      <c r="L170" s="167">
        <v>280</v>
      </c>
      <c r="M170" s="168">
        <v>260</v>
      </c>
      <c r="N170" s="328">
        <v>240</v>
      </c>
      <c r="O170" s="329">
        <v>760</v>
      </c>
    </row>
    <row r="171" spans="2:15" s="35" customFormat="1" ht="14.25" customHeight="1">
      <c r="B171" s="330" t="s">
        <v>184</v>
      </c>
      <c r="C171" s="331"/>
      <c r="D171" s="499">
        <v>0.17</v>
      </c>
      <c r="E171" s="500" t="s">
        <v>185</v>
      </c>
      <c r="F171" s="501">
        <v>115</v>
      </c>
      <c r="G171" s="502">
        <v>100</v>
      </c>
      <c r="H171" s="213">
        <v>90</v>
      </c>
      <c r="I171" s="176">
        <v>130</v>
      </c>
      <c r="J171" s="177">
        <v>110</v>
      </c>
      <c r="K171" s="333">
        <v>100</v>
      </c>
      <c r="L171" s="176">
        <v>170</v>
      </c>
      <c r="M171" s="177">
        <v>160</v>
      </c>
      <c r="N171" s="333">
        <v>150</v>
      </c>
      <c r="O171" s="329">
        <v>866</v>
      </c>
    </row>
    <row r="172" spans="2:15" s="35" customFormat="1" ht="14.25" customHeight="1">
      <c r="B172" s="330" t="s">
        <v>186</v>
      </c>
      <c r="C172" s="331"/>
      <c r="D172" s="499">
        <v>0.3</v>
      </c>
      <c r="E172" s="500" t="s">
        <v>187</v>
      </c>
      <c r="F172" s="501">
        <v>290</v>
      </c>
      <c r="G172" s="502">
        <v>240</v>
      </c>
      <c r="H172" s="213">
        <v>200</v>
      </c>
      <c r="I172" s="176">
        <v>300</v>
      </c>
      <c r="J172" s="177">
        <v>270</v>
      </c>
      <c r="K172" s="333">
        <v>220</v>
      </c>
      <c r="L172" s="176">
        <v>280</v>
      </c>
      <c r="M172" s="177">
        <v>260</v>
      </c>
      <c r="N172" s="333">
        <v>240</v>
      </c>
      <c r="O172" s="329">
        <v>1065</v>
      </c>
    </row>
    <row r="173" spans="2:15" s="35" customFormat="1" ht="14.25" customHeight="1" thickBot="1">
      <c r="B173" s="334" t="s">
        <v>188</v>
      </c>
      <c r="C173" s="335"/>
      <c r="D173" s="503">
        <v>0.4</v>
      </c>
      <c r="E173" s="504" t="s">
        <v>189</v>
      </c>
      <c r="F173" s="505">
        <v>300</v>
      </c>
      <c r="G173" s="241">
        <v>285</v>
      </c>
      <c r="H173" s="243">
        <v>270</v>
      </c>
      <c r="I173" s="280">
        <v>320</v>
      </c>
      <c r="J173" s="281">
        <v>300</v>
      </c>
      <c r="K173" s="279">
        <v>280</v>
      </c>
      <c r="L173" s="280">
        <v>360</v>
      </c>
      <c r="M173" s="281">
        <v>340</v>
      </c>
      <c r="N173" s="279">
        <v>320</v>
      </c>
      <c r="O173" s="329">
        <v>1377</v>
      </c>
    </row>
    <row r="174" spans="2:15" s="35" customFormat="1" ht="14.25" customHeight="1" thickBot="1">
      <c r="B174" s="334" t="s">
        <v>190</v>
      </c>
      <c r="C174" s="335"/>
      <c r="D174" s="503">
        <v>0.3</v>
      </c>
      <c r="E174" s="504" t="s">
        <v>191</v>
      </c>
      <c r="F174" s="505">
        <v>240</v>
      </c>
      <c r="G174" s="241">
        <v>200</v>
      </c>
      <c r="H174" s="243">
        <v>180</v>
      </c>
      <c r="I174" s="280">
        <v>250</v>
      </c>
      <c r="J174" s="281">
        <v>220</v>
      </c>
      <c r="K174" s="279">
        <v>200</v>
      </c>
      <c r="L174" s="280">
        <v>280</v>
      </c>
      <c r="M174" s="281">
        <v>260</v>
      </c>
      <c r="N174" s="279">
        <v>240</v>
      </c>
      <c r="O174" s="329"/>
    </row>
    <row r="175" spans="2:15" s="35" customFormat="1" ht="14.25" customHeight="1" thickBot="1">
      <c r="B175" s="506"/>
      <c r="C175" s="506"/>
      <c r="D175" s="489"/>
      <c r="E175" s="489"/>
      <c r="F175" s="489"/>
      <c r="G175" s="489"/>
      <c r="H175" s="489"/>
      <c r="I175" s="487"/>
      <c r="J175" s="487"/>
      <c r="K175" s="507"/>
      <c r="L175" s="489"/>
      <c r="M175" s="489"/>
      <c r="N175" s="489"/>
      <c r="O175" s="329"/>
    </row>
    <row r="176" spans="2:15" ht="21" customHeight="1" thickBot="1">
      <c r="B176" s="508" t="s">
        <v>192</v>
      </c>
      <c r="C176" s="509"/>
      <c r="D176" s="509"/>
      <c r="E176" s="509"/>
      <c r="F176" s="509"/>
      <c r="G176" s="509"/>
      <c r="H176" s="509"/>
      <c r="I176" s="509"/>
      <c r="J176" s="509"/>
      <c r="K176" s="509"/>
      <c r="L176" s="509"/>
      <c r="M176" s="509"/>
      <c r="N176" s="510"/>
    </row>
    <row r="177" spans="2:14" ht="13.5" customHeight="1" thickBot="1">
      <c r="B177" s="511" t="s">
        <v>48</v>
      </c>
      <c r="C177" s="512"/>
      <c r="D177" s="512"/>
      <c r="E177" s="512"/>
      <c r="F177" s="513" t="s">
        <v>193</v>
      </c>
      <c r="G177" s="512" t="s">
        <v>194</v>
      </c>
      <c r="H177" s="514" t="s">
        <v>195</v>
      </c>
      <c r="I177" s="441" t="s">
        <v>196</v>
      </c>
      <c r="J177" s="16" t="s">
        <v>197</v>
      </c>
      <c r="K177" s="16"/>
      <c r="L177" s="16"/>
      <c r="M177" s="16"/>
      <c r="N177" s="17"/>
    </row>
    <row r="178" spans="2:14" ht="27.75" customHeight="1" thickBot="1">
      <c r="B178" s="515"/>
      <c r="C178" s="516"/>
      <c r="D178" s="516"/>
      <c r="E178" s="516"/>
      <c r="F178" s="517"/>
      <c r="G178" s="516"/>
      <c r="H178" s="518"/>
      <c r="I178" s="442"/>
      <c r="J178" s="489" t="s">
        <v>198</v>
      </c>
      <c r="K178" s="519" t="s">
        <v>199</v>
      </c>
      <c r="L178" s="489" t="s">
        <v>200</v>
      </c>
      <c r="M178" s="519" t="s">
        <v>201</v>
      </c>
      <c r="N178" s="444" t="s">
        <v>19</v>
      </c>
    </row>
    <row r="179" spans="2:14" ht="21" customHeight="1">
      <c r="B179" s="520" t="s">
        <v>202</v>
      </c>
      <c r="C179" s="521"/>
      <c r="D179" s="521"/>
      <c r="E179" s="522"/>
      <c r="F179" s="404" t="s">
        <v>203</v>
      </c>
      <c r="G179" s="523">
        <v>45</v>
      </c>
      <c r="H179" s="524">
        <v>1350</v>
      </c>
      <c r="I179" s="525">
        <v>2250</v>
      </c>
      <c r="J179" s="526">
        <v>600</v>
      </c>
      <c r="K179" s="527">
        <v>520</v>
      </c>
      <c r="L179" s="527">
        <v>450</v>
      </c>
      <c r="M179" s="528">
        <v>395</v>
      </c>
      <c r="N179" s="529" t="s">
        <v>24</v>
      </c>
    </row>
    <row r="180" spans="2:14" ht="27.75" hidden="1" customHeight="1" thickBot="1">
      <c r="B180" s="227" t="s">
        <v>204</v>
      </c>
      <c r="C180" s="228"/>
      <c r="D180" s="228"/>
      <c r="E180" s="530"/>
      <c r="F180" s="415" t="s">
        <v>203</v>
      </c>
      <c r="G180" s="531">
        <v>30</v>
      </c>
      <c r="H180" s="532">
        <v>900</v>
      </c>
      <c r="I180" s="533">
        <v>2250</v>
      </c>
      <c r="J180" s="394">
        <v>450</v>
      </c>
      <c r="K180" s="534">
        <v>400</v>
      </c>
      <c r="L180" s="534">
        <v>370</v>
      </c>
      <c r="M180" s="535">
        <v>300</v>
      </c>
      <c r="N180" s="536" t="s">
        <v>24</v>
      </c>
    </row>
    <row r="181" spans="2:14" s="35" customFormat="1" ht="18.75" hidden="1" customHeight="1">
      <c r="B181" s="520" t="s">
        <v>205</v>
      </c>
      <c r="C181" s="521"/>
      <c r="D181" s="521"/>
      <c r="E181" s="522"/>
      <c r="F181" s="404" t="s">
        <v>203</v>
      </c>
      <c r="G181" s="523">
        <v>30</v>
      </c>
      <c r="H181" s="524">
        <v>900</v>
      </c>
      <c r="I181" s="525">
        <v>2250</v>
      </c>
      <c r="J181" s="526">
        <v>200</v>
      </c>
      <c r="K181" s="527">
        <v>150</v>
      </c>
      <c r="L181" s="527">
        <v>130</v>
      </c>
      <c r="M181" s="528">
        <v>120</v>
      </c>
      <c r="N181" s="529" t="s">
        <v>24</v>
      </c>
    </row>
    <row r="182" spans="2:14" s="35" customFormat="1" ht="18.75" customHeight="1">
      <c r="B182" s="537" t="s">
        <v>206</v>
      </c>
      <c r="C182" s="538"/>
      <c r="D182" s="538"/>
      <c r="E182" s="539"/>
      <c r="F182" s="540" t="s">
        <v>207</v>
      </c>
      <c r="G182" s="185">
        <v>30</v>
      </c>
      <c r="H182" s="541">
        <v>750</v>
      </c>
      <c r="I182" s="542">
        <v>2700</v>
      </c>
      <c r="J182" s="543">
        <v>100</v>
      </c>
      <c r="K182" s="544"/>
      <c r="L182" s="544"/>
      <c r="M182" s="545"/>
      <c r="N182" s="546" t="s">
        <v>24</v>
      </c>
    </row>
    <row r="183" spans="2:14" s="35" customFormat="1" ht="18.75" customHeight="1" thickBot="1">
      <c r="B183" s="547" t="s">
        <v>208</v>
      </c>
      <c r="C183" s="548"/>
      <c r="D183" s="548"/>
      <c r="E183" s="549"/>
      <c r="F183" s="550" t="s">
        <v>207</v>
      </c>
      <c r="G183" s="551">
        <v>30</v>
      </c>
      <c r="H183" s="552">
        <v>750</v>
      </c>
      <c r="I183" s="553">
        <v>2700</v>
      </c>
      <c r="J183" s="554">
        <v>100</v>
      </c>
      <c r="K183" s="555"/>
      <c r="L183" s="555"/>
      <c r="M183" s="556"/>
      <c r="N183" s="536" t="s">
        <v>24</v>
      </c>
    </row>
    <row r="184" spans="2:14" s="35" customFormat="1" ht="18.75" customHeight="1" thickBot="1"/>
    <row r="185" spans="2:14" ht="21" thickBot="1">
      <c r="B185" s="9" t="s">
        <v>209</v>
      </c>
      <c r="C185" s="10"/>
      <c r="D185" s="395"/>
      <c r="E185" s="395"/>
      <c r="F185" s="395"/>
      <c r="G185" s="395"/>
      <c r="H185" s="395"/>
      <c r="I185" s="395"/>
      <c r="J185" s="10"/>
      <c r="K185" s="10"/>
      <c r="L185" s="10"/>
      <c r="M185" s="10"/>
      <c r="N185" s="11"/>
    </row>
    <row r="186" spans="2:14" ht="13.5" customHeight="1" thickBot="1">
      <c r="B186" s="130" t="s">
        <v>48</v>
      </c>
      <c r="C186" s="314"/>
      <c r="D186" s="315" t="s">
        <v>210</v>
      </c>
      <c r="E186" s="316" t="s">
        <v>211</v>
      </c>
      <c r="F186" s="316" t="s">
        <v>212</v>
      </c>
      <c r="G186" s="316" t="s">
        <v>213</v>
      </c>
      <c r="H186" s="316" t="s">
        <v>214</v>
      </c>
      <c r="I186" s="317" t="s">
        <v>215</v>
      </c>
      <c r="J186" s="16" t="s">
        <v>216</v>
      </c>
      <c r="K186" s="16"/>
      <c r="L186" s="16"/>
      <c r="M186" s="16"/>
      <c r="N186" s="17"/>
    </row>
    <row r="187" spans="2:14" ht="23.25" customHeight="1" thickBot="1">
      <c r="B187" s="133"/>
      <c r="C187" s="318"/>
      <c r="D187" s="319"/>
      <c r="E187" s="320"/>
      <c r="F187" s="320"/>
      <c r="G187" s="320"/>
      <c r="H187" s="320"/>
      <c r="I187" s="321"/>
      <c r="J187" s="557" t="s">
        <v>52</v>
      </c>
      <c r="K187" s="148" t="s">
        <v>217</v>
      </c>
      <c r="L187" s="148" t="s">
        <v>218</v>
      </c>
      <c r="M187" s="148" t="s">
        <v>219</v>
      </c>
      <c r="N187" s="444" t="s">
        <v>220</v>
      </c>
    </row>
    <row r="188" spans="2:14" s="35" customFormat="1" ht="15" customHeight="1">
      <c r="B188" s="323" t="s">
        <v>221</v>
      </c>
      <c r="C188" s="369"/>
      <c r="D188" s="558">
        <v>105</v>
      </c>
      <c r="E188" s="405">
        <v>300</v>
      </c>
      <c r="F188" s="559">
        <v>331</v>
      </c>
      <c r="G188" s="560" t="s">
        <v>222</v>
      </c>
      <c r="H188" s="559">
        <v>80</v>
      </c>
      <c r="I188" s="327">
        <v>0.7</v>
      </c>
      <c r="J188" s="167">
        <v>375</v>
      </c>
      <c r="K188" s="168">
        <v>340</v>
      </c>
      <c r="L188" s="561">
        <v>310</v>
      </c>
      <c r="M188" s="328">
        <v>285</v>
      </c>
      <c r="N188" s="170" t="s">
        <v>24</v>
      </c>
    </row>
    <row r="189" spans="2:14" s="35" customFormat="1" ht="15" customHeight="1" thickBot="1">
      <c r="B189" s="380" t="s">
        <v>223</v>
      </c>
      <c r="C189" s="381"/>
      <c r="D189" s="562">
        <v>161</v>
      </c>
      <c r="E189" s="433">
        <v>500</v>
      </c>
      <c r="F189" s="384">
        <v>531</v>
      </c>
      <c r="G189" s="563" t="s">
        <v>222</v>
      </c>
      <c r="H189" s="384">
        <v>80</v>
      </c>
      <c r="I189" s="435">
        <v>0.97</v>
      </c>
      <c r="J189" s="564">
        <v>440</v>
      </c>
      <c r="K189" s="221">
        <v>400</v>
      </c>
      <c r="L189" s="222">
        <v>365</v>
      </c>
      <c r="M189" s="389">
        <v>345</v>
      </c>
      <c r="N189" s="565" t="s">
        <v>24</v>
      </c>
    </row>
    <row r="190" spans="2:14" s="35" customFormat="1" ht="15" customHeight="1">
      <c r="B190" s="566" t="s">
        <v>224</v>
      </c>
      <c r="C190" s="567"/>
      <c r="D190" s="558"/>
      <c r="E190" s="405">
        <v>300</v>
      </c>
      <c r="F190" s="559">
        <v>380</v>
      </c>
      <c r="G190" s="560"/>
      <c r="H190" s="559"/>
      <c r="I190" s="327"/>
      <c r="J190" s="167">
        <v>595</v>
      </c>
      <c r="K190" s="168">
        <v>540</v>
      </c>
      <c r="L190" s="225">
        <v>495</v>
      </c>
      <c r="M190" s="328">
        <v>470</v>
      </c>
      <c r="N190" s="170" t="s">
        <v>24</v>
      </c>
    </row>
    <row r="191" spans="2:14" s="35" customFormat="1" ht="15" customHeight="1" thickBot="1">
      <c r="B191" s="568" t="s">
        <v>225</v>
      </c>
      <c r="C191" s="569"/>
      <c r="D191" s="570">
        <v>150</v>
      </c>
      <c r="E191" s="416">
        <v>500</v>
      </c>
      <c r="F191" s="360">
        <v>580</v>
      </c>
      <c r="G191" s="571" t="s">
        <v>226</v>
      </c>
      <c r="H191" s="360">
        <v>60</v>
      </c>
      <c r="I191" s="336">
        <v>4.2</v>
      </c>
      <c r="J191" s="564">
        <v>645</v>
      </c>
      <c r="K191" s="221">
        <v>585</v>
      </c>
      <c r="L191" s="572">
        <v>535</v>
      </c>
      <c r="M191" s="389">
        <v>510</v>
      </c>
      <c r="N191" s="573" t="s">
        <v>24</v>
      </c>
    </row>
    <row r="192" spans="2:14" s="35" customFormat="1" ht="15" customHeight="1" thickBot="1">
      <c r="B192" s="574" t="s">
        <v>227</v>
      </c>
      <c r="C192" s="575"/>
      <c r="D192" s="576"/>
      <c r="E192" s="577">
        <v>500</v>
      </c>
      <c r="F192" s="578"/>
      <c r="G192" s="579"/>
      <c r="H192" s="578"/>
      <c r="I192" s="580"/>
      <c r="J192" s="291">
        <v>555</v>
      </c>
      <c r="K192" s="292">
        <v>505</v>
      </c>
      <c r="L192" s="581">
        <v>460</v>
      </c>
      <c r="M192" s="290">
        <v>440</v>
      </c>
      <c r="N192" s="582" t="s">
        <v>24</v>
      </c>
    </row>
    <row r="193" spans="2:14" s="35" customFormat="1" ht="15" customHeight="1">
      <c r="B193" s="583" t="s">
        <v>228</v>
      </c>
      <c r="C193" s="584"/>
      <c r="D193" s="585"/>
      <c r="E193" s="422"/>
      <c r="F193" s="586"/>
      <c r="G193" s="587"/>
      <c r="H193" s="586"/>
      <c r="I193" s="588"/>
      <c r="J193" s="589">
        <v>35</v>
      </c>
      <c r="K193" s="211">
        <v>30</v>
      </c>
      <c r="L193" s="212">
        <v>25</v>
      </c>
      <c r="M193" s="211">
        <v>20</v>
      </c>
      <c r="N193" s="590" t="s">
        <v>24</v>
      </c>
    </row>
    <row r="194" spans="2:14" s="35" customFormat="1" ht="15" customHeight="1">
      <c r="B194" s="330" t="s">
        <v>229</v>
      </c>
      <c r="C194" s="374"/>
      <c r="D194" s="591"/>
      <c r="E194" s="592"/>
      <c r="F194" s="359"/>
      <c r="G194" s="593"/>
      <c r="H194" s="359"/>
      <c r="I194" s="594"/>
      <c r="J194" s="390">
        <v>69</v>
      </c>
      <c r="K194" s="177">
        <v>50</v>
      </c>
      <c r="L194" s="272">
        <v>45</v>
      </c>
      <c r="M194" s="177">
        <v>40</v>
      </c>
      <c r="N194" s="213" t="s">
        <v>24</v>
      </c>
    </row>
    <row r="195" spans="2:14" s="35" customFormat="1" ht="15" customHeight="1">
      <c r="B195" s="330" t="s">
        <v>230</v>
      </c>
      <c r="C195" s="374"/>
      <c r="D195" s="591"/>
      <c r="E195" s="592"/>
      <c r="F195" s="359"/>
      <c r="G195" s="593"/>
      <c r="H195" s="359"/>
      <c r="I195" s="594"/>
      <c r="J195" s="390">
        <v>420</v>
      </c>
      <c r="K195" s="177">
        <v>360</v>
      </c>
      <c r="L195" s="272">
        <v>340</v>
      </c>
      <c r="M195" s="177">
        <v>320</v>
      </c>
      <c r="N195" s="213" t="s">
        <v>24</v>
      </c>
    </row>
    <row r="196" spans="2:14" s="35" customFormat="1" ht="15" customHeight="1">
      <c r="B196" s="357" t="s">
        <v>231</v>
      </c>
      <c r="C196" s="595"/>
      <c r="D196" s="591"/>
      <c r="E196" s="592"/>
      <c r="F196" s="359"/>
      <c r="G196" s="593"/>
      <c r="H196" s="359"/>
      <c r="I196" s="594"/>
      <c r="J196" s="596">
        <v>210</v>
      </c>
      <c r="K196" s="221">
        <v>185</v>
      </c>
      <c r="L196" s="222">
        <v>170</v>
      </c>
      <c r="M196" s="221">
        <v>160</v>
      </c>
      <c r="N196" s="223" t="s">
        <v>24</v>
      </c>
    </row>
    <row r="197" spans="2:14" s="35" customFormat="1" ht="15" customHeight="1" thickBot="1">
      <c r="B197" s="334" t="s">
        <v>232</v>
      </c>
      <c r="C197" s="391"/>
      <c r="D197" s="570"/>
      <c r="E197" s="416"/>
      <c r="F197" s="360"/>
      <c r="G197" s="571"/>
      <c r="H197" s="360"/>
      <c r="I197" s="597"/>
      <c r="J197" s="394">
        <v>100</v>
      </c>
      <c r="K197" s="209">
        <v>80</v>
      </c>
      <c r="L197" s="598">
        <v>75</v>
      </c>
      <c r="M197" s="209">
        <v>70</v>
      </c>
      <c r="N197" s="234" t="s">
        <v>24</v>
      </c>
    </row>
    <row r="198" spans="2:14" s="35" customFormat="1" ht="15" customHeight="1">
      <c r="B198" s="599" t="s">
        <v>233</v>
      </c>
      <c r="C198" s="600"/>
      <c r="D198" s="558"/>
      <c r="E198" s="405"/>
      <c r="F198" s="559"/>
      <c r="G198" s="560"/>
      <c r="H198" s="559"/>
      <c r="I198" s="327"/>
      <c r="J198" s="167">
        <v>180</v>
      </c>
      <c r="K198" s="168">
        <v>170</v>
      </c>
      <c r="L198" s="561">
        <v>160</v>
      </c>
      <c r="M198" s="168">
        <v>150</v>
      </c>
      <c r="N198" s="226" t="s">
        <v>24</v>
      </c>
    </row>
    <row r="199" spans="2:14" s="35" customFormat="1" ht="15" customHeight="1">
      <c r="B199" s="601" t="s">
        <v>234</v>
      </c>
      <c r="C199" s="602"/>
      <c r="D199" s="591"/>
      <c r="E199" s="592"/>
      <c r="F199" s="359"/>
      <c r="G199" s="593"/>
      <c r="H199" s="359"/>
      <c r="I199" s="332"/>
      <c r="J199" s="176">
        <v>210</v>
      </c>
      <c r="K199" s="177">
        <v>200</v>
      </c>
      <c r="L199" s="272">
        <v>190</v>
      </c>
      <c r="M199" s="177">
        <v>180</v>
      </c>
      <c r="N199" s="213" t="s">
        <v>24</v>
      </c>
    </row>
    <row r="200" spans="2:14" s="35" customFormat="1" ht="15" customHeight="1">
      <c r="B200" s="330" t="s">
        <v>235</v>
      </c>
      <c r="C200" s="374"/>
      <c r="D200" s="591"/>
      <c r="E200" s="592"/>
      <c r="F200" s="359"/>
      <c r="G200" s="593"/>
      <c r="H200" s="359"/>
      <c r="I200" s="603"/>
      <c r="J200" s="176">
        <v>50</v>
      </c>
      <c r="K200" s="177">
        <v>45</v>
      </c>
      <c r="L200" s="272">
        <v>40</v>
      </c>
      <c r="M200" s="177">
        <v>35</v>
      </c>
      <c r="N200" s="213" t="s">
        <v>24</v>
      </c>
    </row>
    <row r="201" spans="2:14" s="35" customFormat="1" ht="15" customHeight="1" thickBot="1">
      <c r="B201" s="334" t="s">
        <v>236</v>
      </c>
      <c r="C201" s="391"/>
      <c r="D201" s="570"/>
      <c r="E201" s="416"/>
      <c r="F201" s="360"/>
      <c r="G201" s="571"/>
      <c r="H201" s="360"/>
      <c r="I201" s="604"/>
      <c r="J201" s="208">
        <v>80</v>
      </c>
      <c r="K201" s="209">
        <v>70</v>
      </c>
      <c r="L201" s="598">
        <v>60</v>
      </c>
      <c r="M201" s="209">
        <v>50</v>
      </c>
      <c r="N201" s="234" t="s">
        <v>24</v>
      </c>
    </row>
    <row r="202" spans="2:14" s="35" customFormat="1" ht="15" customHeight="1" thickBot="1">
      <c r="B202" s="605"/>
      <c r="C202" s="605"/>
      <c r="D202" s="606"/>
      <c r="E202" s="607"/>
      <c r="F202" s="608"/>
      <c r="G202" s="609"/>
      <c r="H202" s="608"/>
      <c r="I202" s="608"/>
      <c r="J202" s="610"/>
      <c r="K202" s="610"/>
      <c r="L202" s="611"/>
      <c r="M202" s="610"/>
      <c r="N202" s="612"/>
    </row>
    <row r="203" spans="2:14" s="35" customFormat="1" ht="23.25" customHeight="1" thickBot="1">
      <c r="B203" s="9" t="s">
        <v>237</v>
      </c>
      <c r="C203" s="10"/>
      <c r="D203" s="395"/>
      <c r="E203" s="395"/>
      <c r="F203" s="395"/>
      <c r="G203" s="395"/>
      <c r="H203" s="395"/>
      <c r="I203" s="395"/>
      <c r="J203" s="10"/>
      <c r="K203" s="10"/>
      <c r="L203" s="10"/>
      <c r="M203" s="10"/>
      <c r="N203" s="11"/>
    </row>
    <row r="204" spans="2:14" s="35" customFormat="1" ht="15" customHeight="1" thickBot="1">
      <c r="B204" s="130" t="s">
        <v>48</v>
      </c>
      <c r="C204" s="131"/>
      <c r="D204" s="315" t="s">
        <v>238</v>
      </c>
      <c r="E204" s="316" t="s">
        <v>239</v>
      </c>
      <c r="F204" s="316" t="s">
        <v>240</v>
      </c>
      <c r="G204" s="316" t="s">
        <v>241</v>
      </c>
      <c r="H204" s="316"/>
      <c r="I204" s="317" t="s">
        <v>215</v>
      </c>
      <c r="J204" s="16" t="s">
        <v>242</v>
      </c>
      <c r="K204" s="16"/>
      <c r="L204" s="16"/>
      <c r="M204" s="16"/>
      <c r="N204" s="17"/>
    </row>
    <row r="205" spans="2:14" s="35" customFormat="1" ht="26.25" thickBot="1">
      <c r="B205" s="300"/>
      <c r="C205" s="301"/>
      <c r="D205" s="398"/>
      <c r="E205" s="399"/>
      <c r="F205" s="399"/>
      <c r="G205" s="399"/>
      <c r="H205" s="399"/>
      <c r="I205" s="400"/>
      <c r="J205" s="613" t="s">
        <v>52</v>
      </c>
      <c r="K205" s="23" t="s">
        <v>243</v>
      </c>
      <c r="L205" s="23" t="s">
        <v>244</v>
      </c>
      <c r="M205" s="23" t="s">
        <v>245</v>
      </c>
      <c r="N205" s="25" t="s">
        <v>220</v>
      </c>
    </row>
    <row r="206" spans="2:14" s="35" customFormat="1" ht="15" customHeight="1" thickBot="1">
      <c r="B206" s="614" t="s">
        <v>246</v>
      </c>
      <c r="C206" s="615"/>
      <c r="D206" s="576" t="s">
        <v>247</v>
      </c>
      <c r="E206" s="577" t="s">
        <v>248</v>
      </c>
      <c r="F206" s="578" t="s">
        <v>249</v>
      </c>
      <c r="G206" s="579" t="s">
        <v>250</v>
      </c>
      <c r="H206" s="578"/>
      <c r="I206" s="580"/>
      <c r="J206" s="291">
        <v>4000</v>
      </c>
      <c r="K206" s="292">
        <v>3500</v>
      </c>
      <c r="L206" s="616">
        <v>3200</v>
      </c>
      <c r="M206" s="292">
        <v>3000</v>
      </c>
      <c r="N206" s="294" t="s">
        <v>24</v>
      </c>
    </row>
    <row r="207" spans="2:14" s="35" customFormat="1" ht="15" customHeight="1" thickBot="1">
      <c r="B207" s="617"/>
      <c r="C207" s="618"/>
      <c r="D207" s="109"/>
      <c r="E207" s="264"/>
      <c r="F207" s="619"/>
      <c r="G207" s="620"/>
      <c r="H207" s="619"/>
      <c r="I207" s="621"/>
      <c r="J207" s="267"/>
      <c r="K207" s="267"/>
      <c r="L207" s="268"/>
      <c r="M207" s="267"/>
      <c r="N207" s="269"/>
    </row>
    <row r="208" spans="2:14" s="35" customFormat="1" ht="93" customHeight="1" thickBot="1">
      <c r="B208" s="622" t="s">
        <v>251</v>
      </c>
      <c r="C208" s="623"/>
      <c r="D208" s="623"/>
      <c r="E208" s="623"/>
      <c r="F208" s="623"/>
      <c r="G208" s="623"/>
      <c r="H208" s="623"/>
      <c r="I208" s="623"/>
      <c r="J208" s="623"/>
      <c r="K208" s="623"/>
      <c r="L208" s="623"/>
      <c r="M208" s="623"/>
      <c r="N208" s="624"/>
    </row>
    <row r="209" spans="2:14" s="35" customFormat="1" ht="15" customHeight="1" thickBot="1">
      <c r="B209" s="130" t="s">
        <v>252</v>
      </c>
      <c r="C209" s="131"/>
      <c r="D209" s="315" t="s">
        <v>238</v>
      </c>
      <c r="E209" s="316" t="s">
        <v>253</v>
      </c>
      <c r="F209" s="625" t="s">
        <v>254</v>
      </c>
      <c r="G209" s="14" t="s">
        <v>255</v>
      </c>
      <c r="H209" s="626"/>
      <c r="I209" s="317" t="s">
        <v>256</v>
      </c>
      <c r="J209" s="16" t="s">
        <v>216</v>
      </c>
      <c r="K209" s="16"/>
      <c r="L209" s="16"/>
      <c r="M209" s="16"/>
      <c r="N209" s="17"/>
    </row>
    <row r="210" spans="2:14" s="35" customFormat="1" ht="48" customHeight="1" thickBot="1">
      <c r="B210" s="300"/>
      <c r="C210" s="301"/>
      <c r="D210" s="398"/>
      <c r="E210" s="399"/>
      <c r="F210" s="627"/>
      <c r="G210" s="20"/>
      <c r="H210" s="628"/>
      <c r="I210" s="400"/>
      <c r="J210" s="613" t="s">
        <v>52</v>
      </c>
      <c r="K210" s="23" t="s">
        <v>243</v>
      </c>
      <c r="L210" s="23" t="s">
        <v>244</v>
      </c>
      <c r="M210" s="23" t="s">
        <v>245</v>
      </c>
      <c r="N210" s="25" t="s">
        <v>220</v>
      </c>
    </row>
    <row r="211" spans="2:14" s="35" customFormat="1" ht="15" customHeight="1">
      <c r="B211" s="629" t="s">
        <v>257</v>
      </c>
      <c r="C211" s="630"/>
      <c r="D211" s="631">
        <v>250</v>
      </c>
      <c r="E211" s="631">
        <v>5</v>
      </c>
      <c r="F211" s="632">
        <v>0.25</v>
      </c>
      <c r="G211" s="633" t="s">
        <v>258</v>
      </c>
      <c r="H211" s="633"/>
      <c r="I211" s="634"/>
      <c r="J211" s="635">
        <v>4900</v>
      </c>
      <c r="K211" s="636">
        <v>4650</v>
      </c>
      <c r="L211" s="636">
        <v>4400</v>
      </c>
      <c r="M211" s="636">
        <v>4200</v>
      </c>
      <c r="N211" s="637">
        <v>3990</v>
      </c>
    </row>
    <row r="212" spans="2:14" s="35" customFormat="1" ht="15" customHeight="1">
      <c r="B212" s="629" t="s">
        <v>259</v>
      </c>
      <c r="C212" s="630"/>
      <c r="D212" s="111">
        <v>250</v>
      </c>
      <c r="E212" s="111">
        <v>5</v>
      </c>
      <c r="F212" s="638">
        <v>0.25</v>
      </c>
      <c r="G212" s="639" t="s">
        <v>258</v>
      </c>
      <c r="H212" s="639"/>
      <c r="I212" s="640"/>
      <c r="J212" s="641">
        <v>4990</v>
      </c>
      <c r="K212" s="642">
        <v>4750</v>
      </c>
      <c r="L212" s="642">
        <v>4500</v>
      </c>
      <c r="M212" s="642">
        <v>4300</v>
      </c>
      <c r="N212" s="643">
        <v>4100</v>
      </c>
    </row>
    <row r="213" spans="2:14" s="35" customFormat="1" ht="15" customHeight="1">
      <c r="B213" s="629" t="s">
        <v>260</v>
      </c>
      <c r="C213" s="630"/>
      <c r="D213" s="111">
        <v>320</v>
      </c>
      <c r="E213" s="111">
        <v>8</v>
      </c>
      <c r="F213" s="111">
        <v>0.32</v>
      </c>
      <c r="G213" s="639" t="s">
        <v>258</v>
      </c>
      <c r="H213" s="639"/>
      <c r="I213" s="640"/>
      <c r="J213" s="641">
        <v>5500</v>
      </c>
      <c r="K213" s="642">
        <v>5200</v>
      </c>
      <c r="L213" s="642">
        <v>4950</v>
      </c>
      <c r="M213" s="642">
        <v>4700</v>
      </c>
      <c r="N213" s="643">
        <v>4490</v>
      </c>
    </row>
    <row r="214" spans="2:14" s="35" customFormat="1" ht="15" customHeight="1">
      <c r="B214" s="629" t="s">
        <v>261</v>
      </c>
      <c r="C214" s="630"/>
      <c r="D214" s="111">
        <v>320</v>
      </c>
      <c r="E214" s="111">
        <v>8</v>
      </c>
      <c r="F214" s="111">
        <v>0.32</v>
      </c>
      <c r="G214" s="639" t="s">
        <v>258</v>
      </c>
      <c r="H214" s="639"/>
      <c r="I214" s="640"/>
      <c r="J214" s="641">
        <v>5600</v>
      </c>
      <c r="K214" s="642">
        <v>5300</v>
      </c>
      <c r="L214" s="642">
        <v>5050</v>
      </c>
      <c r="M214" s="642">
        <v>4800</v>
      </c>
      <c r="N214" s="643">
        <v>4600</v>
      </c>
    </row>
    <row r="215" spans="2:14" s="35" customFormat="1" ht="31.5" customHeight="1">
      <c r="B215" s="629" t="s">
        <v>262</v>
      </c>
      <c r="C215" s="630"/>
      <c r="D215" s="111">
        <v>320</v>
      </c>
      <c r="E215" s="111">
        <v>8</v>
      </c>
      <c r="F215" s="111" t="s">
        <v>263</v>
      </c>
      <c r="G215" s="639" t="s">
        <v>258</v>
      </c>
      <c r="H215" s="639"/>
      <c r="I215" s="640"/>
      <c r="J215" s="641">
        <v>5700</v>
      </c>
      <c r="K215" s="642">
        <v>5400</v>
      </c>
      <c r="L215" s="642">
        <v>5150</v>
      </c>
      <c r="M215" s="642">
        <v>4900</v>
      </c>
      <c r="N215" s="643">
        <v>4700</v>
      </c>
    </row>
    <row r="216" spans="2:14" s="35" customFormat="1" ht="15" customHeight="1">
      <c r="B216" s="629" t="s">
        <v>264</v>
      </c>
      <c r="C216" s="630"/>
      <c r="D216" s="111">
        <v>450</v>
      </c>
      <c r="E216" s="111">
        <v>10</v>
      </c>
      <c r="F216" s="111" t="s">
        <v>265</v>
      </c>
      <c r="G216" s="639" t="s">
        <v>258</v>
      </c>
      <c r="H216" s="639"/>
      <c r="I216" s="640"/>
      <c r="J216" s="641">
        <v>5800</v>
      </c>
      <c r="K216" s="642">
        <v>5500</v>
      </c>
      <c r="L216" s="642">
        <v>5250</v>
      </c>
      <c r="M216" s="642">
        <v>5000</v>
      </c>
      <c r="N216" s="643">
        <v>4800</v>
      </c>
    </row>
    <row r="217" spans="2:14" s="35" customFormat="1" ht="15" customHeight="1">
      <c r="B217" s="629" t="s">
        <v>266</v>
      </c>
      <c r="C217" s="630"/>
      <c r="D217" s="111">
        <v>450</v>
      </c>
      <c r="E217" s="111">
        <v>10</v>
      </c>
      <c r="F217" s="111" t="s">
        <v>265</v>
      </c>
      <c r="G217" s="639" t="s">
        <v>258</v>
      </c>
      <c r="H217" s="639"/>
      <c r="I217" s="640"/>
      <c r="J217" s="641">
        <v>5900</v>
      </c>
      <c r="K217" s="642">
        <v>5600</v>
      </c>
      <c r="L217" s="642">
        <v>5350</v>
      </c>
      <c r="M217" s="642">
        <v>5100</v>
      </c>
      <c r="N217" s="643">
        <v>4900</v>
      </c>
    </row>
    <row r="218" spans="2:14" s="35" customFormat="1" ht="15" customHeight="1">
      <c r="B218" s="629" t="s">
        <v>267</v>
      </c>
      <c r="C218" s="630"/>
      <c r="D218" s="111">
        <v>450</v>
      </c>
      <c r="E218" s="111">
        <v>10</v>
      </c>
      <c r="F218" s="111" t="s">
        <v>265</v>
      </c>
      <c r="G218" s="639" t="s">
        <v>268</v>
      </c>
      <c r="H218" s="639"/>
      <c r="I218" s="640"/>
      <c r="J218" s="641">
        <v>6100</v>
      </c>
      <c r="K218" s="642">
        <v>5800</v>
      </c>
      <c r="L218" s="642">
        <v>5550</v>
      </c>
      <c r="M218" s="642">
        <v>5300</v>
      </c>
      <c r="N218" s="643">
        <v>5100</v>
      </c>
    </row>
    <row r="219" spans="2:14" s="35" customFormat="1" ht="15" customHeight="1">
      <c r="B219" s="629" t="s">
        <v>269</v>
      </c>
      <c r="C219" s="630"/>
      <c r="D219" s="111">
        <v>450</v>
      </c>
      <c r="E219" s="111">
        <v>10</v>
      </c>
      <c r="F219" s="111" t="s">
        <v>265</v>
      </c>
      <c r="G219" s="639" t="s">
        <v>258</v>
      </c>
      <c r="H219" s="639"/>
      <c r="I219" s="640"/>
      <c r="J219" s="641">
        <v>6200</v>
      </c>
      <c r="K219" s="642">
        <v>5900</v>
      </c>
      <c r="L219" s="642">
        <v>5650</v>
      </c>
      <c r="M219" s="642">
        <v>5400</v>
      </c>
      <c r="N219" s="643">
        <v>5200</v>
      </c>
    </row>
    <row r="220" spans="2:14" s="35" customFormat="1" ht="31.5" customHeight="1">
      <c r="B220" s="629" t="s">
        <v>270</v>
      </c>
      <c r="C220" s="630"/>
      <c r="D220" s="111">
        <v>450</v>
      </c>
      <c r="E220" s="111">
        <v>10</v>
      </c>
      <c r="F220" s="111" t="s">
        <v>271</v>
      </c>
      <c r="G220" s="639" t="s">
        <v>268</v>
      </c>
      <c r="H220" s="639"/>
      <c r="I220" s="640"/>
      <c r="J220" s="641">
        <v>6300</v>
      </c>
      <c r="K220" s="642">
        <v>6000</v>
      </c>
      <c r="L220" s="642">
        <v>5750</v>
      </c>
      <c r="M220" s="642">
        <v>5500</v>
      </c>
      <c r="N220" s="643">
        <v>5300</v>
      </c>
    </row>
    <row r="221" spans="2:14" s="35" customFormat="1" ht="15" customHeight="1">
      <c r="B221" s="629" t="s">
        <v>272</v>
      </c>
      <c r="C221" s="630"/>
      <c r="D221" s="111">
        <v>550</v>
      </c>
      <c r="E221" s="111">
        <v>12</v>
      </c>
      <c r="F221" s="111" t="s">
        <v>265</v>
      </c>
      <c r="G221" s="639" t="s">
        <v>268</v>
      </c>
      <c r="H221" s="639"/>
      <c r="I221" s="640"/>
      <c r="J221" s="641">
        <v>6200</v>
      </c>
      <c r="K221" s="642">
        <v>5900</v>
      </c>
      <c r="L221" s="642">
        <v>5650</v>
      </c>
      <c r="M221" s="642">
        <v>5400</v>
      </c>
      <c r="N221" s="643">
        <v>5200</v>
      </c>
    </row>
    <row r="222" spans="2:14" s="35" customFormat="1" ht="15" customHeight="1">
      <c r="B222" s="629" t="s">
        <v>273</v>
      </c>
      <c r="C222" s="630"/>
      <c r="D222" s="111">
        <v>550</v>
      </c>
      <c r="E222" s="111">
        <v>12</v>
      </c>
      <c r="F222" s="111" t="s">
        <v>265</v>
      </c>
      <c r="G222" s="639" t="s">
        <v>268</v>
      </c>
      <c r="H222" s="639"/>
      <c r="I222" s="640"/>
      <c r="J222" s="641">
        <v>6300</v>
      </c>
      <c r="K222" s="642">
        <v>6000</v>
      </c>
      <c r="L222" s="642">
        <v>5750</v>
      </c>
      <c r="M222" s="642">
        <v>5500</v>
      </c>
      <c r="N222" s="643">
        <v>5300</v>
      </c>
    </row>
    <row r="223" spans="2:14" s="35" customFormat="1" ht="30.75" customHeight="1">
      <c r="B223" s="644" t="s">
        <v>274</v>
      </c>
      <c r="C223" s="645"/>
      <c r="D223" s="111">
        <v>550</v>
      </c>
      <c r="E223" s="111">
        <v>12</v>
      </c>
      <c r="F223" s="111" t="s">
        <v>275</v>
      </c>
      <c r="G223" s="639" t="s">
        <v>268</v>
      </c>
      <c r="H223" s="639"/>
      <c r="I223" s="640"/>
      <c r="J223" s="641">
        <v>6400</v>
      </c>
      <c r="K223" s="642">
        <v>6100</v>
      </c>
      <c r="L223" s="642">
        <v>5850</v>
      </c>
      <c r="M223" s="642">
        <v>5600</v>
      </c>
      <c r="N223" s="643">
        <v>5400</v>
      </c>
    </row>
    <row r="224" spans="2:14" s="35" customFormat="1" ht="15" customHeight="1">
      <c r="B224" s="646" t="s">
        <v>276</v>
      </c>
      <c r="C224" s="647"/>
      <c r="D224" s="638">
        <v>150</v>
      </c>
      <c r="E224" s="638"/>
      <c r="F224" s="111"/>
      <c r="G224" s="639" t="s">
        <v>277</v>
      </c>
      <c r="H224" s="639"/>
      <c r="I224" s="640"/>
      <c r="J224" s="641">
        <v>1500</v>
      </c>
      <c r="K224" s="642">
        <v>1300</v>
      </c>
      <c r="L224" s="642">
        <v>1200</v>
      </c>
      <c r="M224" s="642">
        <v>1100</v>
      </c>
      <c r="N224" s="643">
        <v>1100</v>
      </c>
    </row>
    <row r="225" spans="2:14" s="35" customFormat="1" ht="27" customHeight="1">
      <c r="B225" s="629" t="s">
        <v>278</v>
      </c>
      <c r="C225" s="630"/>
      <c r="D225" s="111">
        <v>180</v>
      </c>
      <c r="E225" s="111">
        <v>3</v>
      </c>
      <c r="F225" s="111" t="s">
        <v>279</v>
      </c>
      <c r="G225" s="639" t="s">
        <v>280</v>
      </c>
      <c r="H225" s="639"/>
      <c r="I225" s="640"/>
      <c r="J225" s="641">
        <v>2400</v>
      </c>
      <c r="K225" s="642">
        <v>2250</v>
      </c>
      <c r="L225" s="642">
        <v>2150</v>
      </c>
      <c r="M225" s="642">
        <v>2050</v>
      </c>
      <c r="N225" s="643">
        <v>1950</v>
      </c>
    </row>
    <row r="226" spans="2:14" s="35" customFormat="1" ht="15" customHeight="1" thickBot="1">
      <c r="B226" s="648" t="s">
        <v>281</v>
      </c>
      <c r="C226" s="649"/>
      <c r="D226" s="124"/>
      <c r="E226" s="124"/>
      <c r="F226" s="124"/>
      <c r="G226" s="650"/>
      <c r="H226" s="650"/>
      <c r="I226" s="651"/>
      <c r="J226" s="652">
        <v>1200</v>
      </c>
      <c r="K226" s="653">
        <v>1150</v>
      </c>
      <c r="L226" s="653">
        <v>1100</v>
      </c>
      <c r="M226" s="653">
        <v>1050</v>
      </c>
      <c r="N226" s="654">
        <v>1000</v>
      </c>
    </row>
    <row r="227" spans="2:14" s="35" customFormat="1" ht="15" customHeight="1">
      <c r="B227" s="618"/>
      <c r="C227" s="618"/>
      <c r="D227" s="109"/>
      <c r="E227" s="264"/>
      <c r="F227" s="619"/>
      <c r="G227" s="620"/>
      <c r="H227" s="619"/>
      <c r="I227" s="621"/>
      <c r="J227" s="267"/>
      <c r="K227" s="267"/>
      <c r="L227" s="268"/>
      <c r="M227" s="267"/>
      <c r="N227" s="269"/>
    </row>
    <row r="228" spans="2:14" s="35" customFormat="1" ht="14.25" customHeight="1" thickBot="1">
      <c r="B228" s="655"/>
      <c r="C228" s="655"/>
      <c r="D228" s="606"/>
      <c r="E228" s="607"/>
      <c r="F228" s="656"/>
      <c r="G228" s="606"/>
      <c r="H228" s="657"/>
      <c r="I228" s="606"/>
      <c r="J228" s="656"/>
      <c r="K228" s="656"/>
      <c r="L228" s="656"/>
      <c r="M228" s="656"/>
      <c r="N228" s="658"/>
    </row>
    <row r="229" spans="2:14" s="35" customFormat="1" ht="18" customHeight="1" thickBot="1">
      <c r="B229" s="9" t="s">
        <v>282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1"/>
    </row>
    <row r="230" spans="2:14" s="35" customFormat="1" ht="14.25" customHeight="1" thickBot="1">
      <c r="B230" s="659" t="s">
        <v>48</v>
      </c>
      <c r="C230" s="660"/>
      <c r="D230" s="660"/>
      <c r="E230" s="660"/>
      <c r="F230" s="661" t="s">
        <v>283</v>
      </c>
      <c r="G230" s="660" t="s">
        <v>284</v>
      </c>
      <c r="H230" s="662" t="s">
        <v>285</v>
      </c>
      <c r="I230" s="662"/>
      <c r="J230" s="662"/>
      <c r="K230" s="662"/>
      <c r="L230" s="662"/>
      <c r="M230" s="662"/>
      <c r="N230" s="663"/>
    </row>
    <row r="231" spans="2:14" s="35" customFormat="1" ht="14.25" customHeight="1" thickBot="1">
      <c r="B231" s="664"/>
      <c r="C231" s="665"/>
      <c r="D231" s="665"/>
      <c r="E231" s="665"/>
      <c r="F231" s="666"/>
      <c r="G231" s="667"/>
      <c r="H231" s="668" t="s">
        <v>52</v>
      </c>
      <c r="I231" s="669"/>
      <c r="J231" s="670" t="s">
        <v>286</v>
      </c>
      <c r="K231" s="669"/>
      <c r="L231" s="670" t="s">
        <v>287</v>
      </c>
      <c r="M231" s="669"/>
      <c r="N231" s="671" t="s">
        <v>288</v>
      </c>
    </row>
    <row r="232" spans="2:14" s="35" customFormat="1" ht="14.25" customHeight="1">
      <c r="B232" s="599" t="s">
        <v>289</v>
      </c>
      <c r="C232" s="672"/>
      <c r="D232" s="672"/>
      <c r="E232" s="672"/>
      <c r="F232" s="673" t="s">
        <v>290</v>
      </c>
      <c r="G232" s="674">
        <v>24</v>
      </c>
      <c r="H232" s="675">
        <v>85</v>
      </c>
      <c r="I232" s="676"/>
      <c r="J232" s="676">
        <v>73</v>
      </c>
      <c r="K232" s="676"/>
      <c r="L232" s="676">
        <v>67</v>
      </c>
      <c r="M232" s="676"/>
      <c r="N232" s="677">
        <v>62</v>
      </c>
    </row>
    <row r="233" spans="2:14" s="35" customFormat="1" ht="14.25" customHeight="1">
      <c r="B233" s="601" t="s">
        <v>291</v>
      </c>
      <c r="C233" s="678"/>
      <c r="D233" s="678"/>
      <c r="E233" s="678"/>
      <c r="F233" s="679" t="s">
        <v>290</v>
      </c>
      <c r="G233" s="680">
        <v>20</v>
      </c>
      <c r="H233" s="681">
        <v>99</v>
      </c>
      <c r="I233" s="682"/>
      <c r="J233" s="682">
        <v>90</v>
      </c>
      <c r="K233" s="682"/>
      <c r="L233" s="682">
        <v>85</v>
      </c>
      <c r="M233" s="682"/>
      <c r="N233" s="683">
        <v>79</v>
      </c>
    </row>
    <row r="234" spans="2:14" s="35" customFormat="1" ht="14.25" customHeight="1">
      <c r="B234" s="601" t="s">
        <v>292</v>
      </c>
      <c r="C234" s="678"/>
      <c r="D234" s="678"/>
      <c r="E234" s="678"/>
      <c r="F234" s="679" t="s">
        <v>290</v>
      </c>
      <c r="G234" s="680">
        <v>90</v>
      </c>
      <c r="H234" s="681">
        <v>12</v>
      </c>
      <c r="I234" s="682"/>
      <c r="J234" s="682">
        <v>11</v>
      </c>
      <c r="K234" s="682"/>
      <c r="L234" s="682">
        <v>10</v>
      </c>
      <c r="M234" s="682"/>
      <c r="N234" s="683">
        <v>9</v>
      </c>
    </row>
    <row r="235" spans="2:14" s="35" customFormat="1" ht="14.25" customHeight="1">
      <c r="B235" s="601" t="s">
        <v>293</v>
      </c>
      <c r="C235" s="678"/>
      <c r="D235" s="678"/>
      <c r="E235" s="678"/>
      <c r="F235" s="679" t="s">
        <v>290</v>
      </c>
      <c r="G235" s="680">
        <v>90</v>
      </c>
      <c r="H235" s="681">
        <v>24</v>
      </c>
      <c r="I235" s="682"/>
      <c r="J235" s="682">
        <v>22</v>
      </c>
      <c r="K235" s="682"/>
      <c r="L235" s="682">
        <v>20</v>
      </c>
      <c r="M235" s="682"/>
      <c r="N235" s="683">
        <v>18</v>
      </c>
    </row>
    <row r="236" spans="2:14" s="35" customFormat="1" ht="14.25" customHeight="1">
      <c r="B236" s="601" t="s">
        <v>294</v>
      </c>
      <c r="C236" s="678"/>
      <c r="D236" s="678"/>
      <c r="E236" s="678"/>
      <c r="F236" s="679" t="s">
        <v>290</v>
      </c>
      <c r="G236" s="680">
        <v>20</v>
      </c>
      <c r="H236" s="681">
        <v>65</v>
      </c>
      <c r="I236" s="682"/>
      <c r="J236" s="682">
        <v>60</v>
      </c>
      <c r="K236" s="682"/>
      <c r="L236" s="682">
        <v>55</v>
      </c>
      <c r="M236" s="682"/>
      <c r="N236" s="683">
        <v>50</v>
      </c>
    </row>
    <row r="237" spans="2:14" s="35" customFormat="1" ht="14.25" customHeight="1">
      <c r="B237" s="601" t="s">
        <v>295</v>
      </c>
      <c r="C237" s="678"/>
      <c r="D237" s="678"/>
      <c r="E237" s="678"/>
      <c r="F237" s="679" t="s">
        <v>290</v>
      </c>
      <c r="G237" s="680">
        <v>90</v>
      </c>
      <c r="H237" s="681">
        <v>15</v>
      </c>
      <c r="I237" s="682"/>
      <c r="J237" s="682">
        <v>13</v>
      </c>
      <c r="K237" s="682"/>
      <c r="L237" s="682">
        <v>12</v>
      </c>
      <c r="M237" s="682"/>
      <c r="N237" s="683">
        <v>11</v>
      </c>
    </row>
    <row r="238" spans="2:14" s="35" customFormat="1" ht="14.25" customHeight="1">
      <c r="B238" s="601" t="s">
        <v>296</v>
      </c>
      <c r="C238" s="678"/>
      <c r="D238" s="678"/>
      <c r="E238" s="678"/>
      <c r="F238" s="679" t="s">
        <v>290</v>
      </c>
      <c r="G238" s="680">
        <v>60</v>
      </c>
      <c r="H238" s="681">
        <v>30</v>
      </c>
      <c r="I238" s="682"/>
      <c r="J238" s="682">
        <v>26</v>
      </c>
      <c r="K238" s="682"/>
      <c r="L238" s="682">
        <v>24</v>
      </c>
      <c r="M238" s="682"/>
      <c r="N238" s="683">
        <v>22</v>
      </c>
    </row>
    <row r="239" spans="2:14" s="35" customFormat="1" ht="14.25" customHeight="1">
      <c r="B239" s="601" t="s">
        <v>297</v>
      </c>
      <c r="C239" s="678"/>
      <c r="D239" s="678"/>
      <c r="E239" s="678"/>
      <c r="F239" s="679" t="s">
        <v>290</v>
      </c>
      <c r="G239" s="680">
        <v>20</v>
      </c>
      <c r="H239" s="681">
        <v>70</v>
      </c>
      <c r="I239" s="682"/>
      <c r="J239" s="682">
        <v>65</v>
      </c>
      <c r="K239" s="682"/>
      <c r="L239" s="682">
        <v>60</v>
      </c>
      <c r="M239" s="682"/>
      <c r="N239" s="683">
        <v>55</v>
      </c>
    </row>
    <row r="240" spans="2:14" s="35" customFormat="1" ht="14.25" customHeight="1">
      <c r="B240" s="601" t="s">
        <v>298</v>
      </c>
      <c r="C240" s="678"/>
      <c r="D240" s="678"/>
      <c r="E240" s="678"/>
      <c r="F240" s="679" t="s">
        <v>290</v>
      </c>
      <c r="G240" s="680">
        <v>60</v>
      </c>
      <c r="H240" s="681">
        <v>37</v>
      </c>
      <c r="I240" s="682"/>
      <c r="J240" s="682">
        <v>33</v>
      </c>
      <c r="K240" s="682"/>
      <c r="L240" s="682">
        <v>30</v>
      </c>
      <c r="M240" s="682"/>
      <c r="N240" s="683">
        <v>28</v>
      </c>
    </row>
    <row r="241" spans="2:16" s="35" customFormat="1" ht="14.25" customHeight="1">
      <c r="B241" s="601" t="s">
        <v>299</v>
      </c>
      <c r="C241" s="678"/>
      <c r="D241" s="678"/>
      <c r="E241" s="678"/>
      <c r="F241" s="679" t="s">
        <v>290</v>
      </c>
      <c r="G241" s="680">
        <v>100</v>
      </c>
      <c r="H241" s="681">
        <v>8</v>
      </c>
      <c r="I241" s="682"/>
      <c r="J241" s="682">
        <v>7</v>
      </c>
      <c r="K241" s="682"/>
      <c r="L241" s="682">
        <v>5.5</v>
      </c>
      <c r="M241" s="682"/>
      <c r="N241" s="683">
        <v>5</v>
      </c>
    </row>
    <row r="242" spans="2:16" s="35" customFormat="1" ht="14.25" customHeight="1">
      <c r="B242" s="601" t="s">
        <v>276</v>
      </c>
      <c r="C242" s="678"/>
      <c r="D242" s="678"/>
      <c r="E242" s="678"/>
      <c r="F242" s="679" t="s">
        <v>290</v>
      </c>
      <c r="G242" s="680">
        <v>1</v>
      </c>
      <c r="H242" s="681">
        <v>1500</v>
      </c>
      <c r="I242" s="682"/>
      <c r="J242" s="682">
        <v>1300</v>
      </c>
      <c r="K242" s="682"/>
      <c r="L242" s="682">
        <v>1200</v>
      </c>
      <c r="M242" s="682"/>
      <c r="N242" s="683">
        <v>1100</v>
      </c>
    </row>
    <row r="243" spans="2:16" s="35" customFormat="1" ht="14.25" customHeight="1">
      <c r="B243" s="601" t="s">
        <v>300</v>
      </c>
      <c r="C243" s="678"/>
      <c r="D243" s="678"/>
      <c r="E243" s="678"/>
      <c r="F243" s="679" t="s">
        <v>290</v>
      </c>
      <c r="G243" s="680">
        <v>2</v>
      </c>
      <c r="H243" s="681">
        <v>750</v>
      </c>
      <c r="I243" s="682"/>
      <c r="J243" s="682">
        <v>650</v>
      </c>
      <c r="K243" s="682"/>
      <c r="L243" s="682">
        <v>600</v>
      </c>
      <c r="M243" s="682"/>
      <c r="N243" s="683">
        <v>550</v>
      </c>
    </row>
    <row r="244" spans="2:16" s="35" customFormat="1" ht="14.25" customHeight="1">
      <c r="B244" s="601" t="s">
        <v>301</v>
      </c>
      <c r="C244" s="678"/>
      <c r="D244" s="678"/>
      <c r="E244" s="678"/>
      <c r="F244" s="679" t="s">
        <v>290</v>
      </c>
      <c r="G244" s="680">
        <v>2</v>
      </c>
      <c r="H244" s="681">
        <v>40</v>
      </c>
      <c r="I244" s="682"/>
      <c r="J244" s="682">
        <v>35</v>
      </c>
      <c r="K244" s="682"/>
      <c r="L244" s="682">
        <v>30</v>
      </c>
      <c r="M244" s="682"/>
      <c r="N244" s="683">
        <v>25</v>
      </c>
    </row>
    <row r="245" spans="2:16" ht="15.75" customHeight="1" thickBot="1">
      <c r="B245" s="684" t="s">
        <v>302</v>
      </c>
      <c r="C245" s="685"/>
      <c r="D245" s="685"/>
      <c r="E245" s="685"/>
      <c r="F245" s="686" t="s">
        <v>303</v>
      </c>
      <c r="G245" s="687">
        <v>100</v>
      </c>
      <c r="H245" s="688">
        <v>450</v>
      </c>
      <c r="I245" s="689"/>
      <c r="J245" s="689">
        <v>380</v>
      </c>
      <c r="K245" s="689"/>
      <c r="L245" s="689">
        <v>360</v>
      </c>
      <c r="M245" s="689"/>
      <c r="N245" s="690">
        <v>320</v>
      </c>
      <c r="O245" s="691"/>
      <c r="P245" s="692"/>
    </row>
    <row r="246" spans="2:16">
      <c r="B246" s="693"/>
      <c r="C246" s="693"/>
      <c r="D246" s="693"/>
      <c r="E246" s="693"/>
      <c r="F246" s="694"/>
      <c r="G246" s="694"/>
      <c r="H246" s="695"/>
      <c r="I246" s="695"/>
      <c r="J246" s="695"/>
      <c r="K246" s="695"/>
      <c r="L246" s="695"/>
      <c r="M246" s="695"/>
      <c r="N246" s="696"/>
      <c r="O246" s="691"/>
      <c r="P246" s="692"/>
    </row>
    <row r="247" spans="2:16" ht="48.75" hidden="1" customHeight="1" thickBot="1">
      <c r="B247" s="9" t="s">
        <v>304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1"/>
      <c r="O247" s="691"/>
      <c r="P247" s="692"/>
    </row>
    <row r="248" spans="2:16" hidden="1">
      <c r="B248" s="697" t="s">
        <v>305</v>
      </c>
      <c r="C248" s="698" t="s">
        <v>306</v>
      </c>
      <c r="D248" s="698" t="s">
        <v>307</v>
      </c>
      <c r="E248" s="698" t="s">
        <v>308</v>
      </c>
      <c r="F248" s="661" t="s">
        <v>309</v>
      </c>
      <c r="G248" s="660" t="s">
        <v>310</v>
      </c>
      <c r="H248" s="662" t="s">
        <v>285</v>
      </c>
      <c r="I248" s="662"/>
      <c r="J248" s="662"/>
      <c r="K248" s="662"/>
      <c r="L248" s="662"/>
      <c r="M248" s="662"/>
      <c r="N248" s="663"/>
      <c r="O248" s="691"/>
      <c r="P248" s="692"/>
    </row>
    <row r="249" spans="2:16" ht="34.5" hidden="1" customHeight="1" thickBot="1">
      <c r="B249" s="699"/>
      <c r="C249" s="700"/>
      <c r="D249" s="700"/>
      <c r="E249" s="700"/>
      <c r="F249" s="666"/>
      <c r="G249" s="667"/>
      <c r="H249" s="701" t="s">
        <v>52</v>
      </c>
      <c r="I249" s="702"/>
      <c r="J249" s="703" t="s">
        <v>311</v>
      </c>
      <c r="K249" s="704"/>
      <c r="L249" s="703" t="s">
        <v>286</v>
      </c>
      <c r="M249" s="704"/>
      <c r="N249" s="705" t="s">
        <v>312</v>
      </c>
      <c r="O249" s="691"/>
      <c r="P249" s="692"/>
    </row>
    <row r="250" spans="2:16" hidden="1">
      <c r="B250" s="706" t="s">
        <v>313</v>
      </c>
      <c r="C250" s="707" t="s">
        <v>314</v>
      </c>
      <c r="D250" s="708" t="s">
        <v>315</v>
      </c>
      <c r="E250" s="709">
        <v>1.82</v>
      </c>
      <c r="F250" s="710">
        <v>64</v>
      </c>
      <c r="G250" s="673" t="s">
        <v>290</v>
      </c>
      <c r="H250" s="711">
        <f>J250*1.2</f>
        <v>9882.8441249999978</v>
      </c>
      <c r="I250" s="711"/>
      <c r="J250" s="711">
        <f>L250*1.15</f>
        <v>8235.7034374999985</v>
      </c>
      <c r="K250" s="711"/>
      <c r="L250" s="711">
        <f>N250*1.15</f>
        <v>7161.4812499999998</v>
      </c>
      <c r="M250" s="711"/>
      <c r="N250" s="712">
        <f>O250*1.25</f>
        <v>6227.375</v>
      </c>
      <c r="O250" s="691">
        <v>4981.8999999999996</v>
      </c>
      <c r="P250" s="692"/>
    </row>
    <row r="251" spans="2:16" hidden="1">
      <c r="B251" s="706" t="s">
        <v>313</v>
      </c>
      <c r="C251" s="707" t="s">
        <v>316</v>
      </c>
      <c r="D251" s="708" t="s">
        <v>317</v>
      </c>
      <c r="E251" s="709">
        <v>2.82</v>
      </c>
      <c r="F251" s="710">
        <v>64</v>
      </c>
      <c r="G251" s="679" t="s">
        <v>290</v>
      </c>
      <c r="H251" s="711">
        <f>J251*1.2</f>
        <v>9882.8441249999978</v>
      </c>
      <c r="I251" s="711"/>
      <c r="J251" s="711">
        <f>L251*1.15</f>
        <v>8235.7034374999985</v>
      </c>
      <c r="K251" s="711"/>
      <c r="L251" s="711">
        <f>N251*1.15</f>
        <v>7161.4812499999998</v>
      </c>
      <c r="M251" s="711"/>
      <c r="N251" s="712">
        <f>O251*1.25</f>
        <v>6227.375</v>
      </c>
      <c r="O251" s="691">
        <v>4981.8999999999996</v>
      </c>
      <c r="P251" s="692"/>
    </row>
    <row r="252" spans="2:16" hidden="1">
      <c r="B252" s="706" t="s">
        <v>313</v>
      </c>
      <c r="C252" s="707" t="s">
        <v>318</v>
      </c>
      <c r="D252" s="708" t="s">
        <v>315</v>
      </c>
      <c r="E252" s="709">
        <v>3.82</v>
      </c>
      <c r="F252" s="710">
        <v>64</v>
      </c>
      <c r="G252" s="679" t="s">
        <v>290</v>
      </c>
      <c r="H252" s="711">
        <f>J252*1.2</f>
        <v>9882.8441249999978</v>
      </c>
      <c r="I252" s="711"/>
      <c r="J252" s="711">
        <f>L252*1.15</f>
        <v>8235.7034374999985</v>
      </c>
      <c r="K252" s="711"/>
      <c r="L252" s="711">
        <f>N252*1.15</f>
        <v>7161.4812499999998</v>
      </c>
      <c r="M252" s="711"/>
      <c r="N252" s="712">
        <f>O252*1.25</f>
        <v>6227.375</v>
      </c>
      <c r="O252" s="691">
        <v>4981.8999999999996</v>
      </c>
      <c r="P252" s="692"/>
    </row>
    <row r="253" spans="2:16" hidden="1">
      <c r="B253" s="706" t="s">
        <v>313</v>
      </c>
      <c r="C253" s="707" t="s">
        <v>319</v>
      </c>
      <c r="D253" s="708" t="s">
        <v>315</v>
      </c>
      <c r="E253" s="709">
        <v>4.82</v>
      </c>
      <c r="F253" s="710">
        <v>64</v>
      </c>
      <c r="G253" s="679" t="s">
        <v>290</v>
      </c>
      <c r="H253" s="711">
        <f>J253*1.2</f>
        <v>9882.8441249999978</v>
      </c>
      <c r="I253" s="711"/>
      <c r="J253" s="711">
        <f>L253*1.15</f>
        <v>8235.7034374999985</v>
      </c>
      <c r="K253" s="711"/>
      <c r="L253" s="711">
        <f>N253*1.15</f>
        <v>7161.4812499999998</v>
      </c>
      <c r="M253" s="711"/>
      <c r="N253" s="712">
        <f>O253*1.25</f>
        <v>6227.375</v>
      </c>
      <c r="O253" s="691">
        <v>4981.8999999999996</v>
      </c>
      <c r="P253" s="692"/>
    </row>
    <row r="254" spans="2:16" hidden="1">
      <c r="B254" s="601"/>
      <c r="C254" s="678"/>
      <c r="D254" s="678"/>
      <c r="E254" s="678"/>
      <c r="G254" s="679" t="s">
        <v>290</v>
      </c>
      <c r="H254" s="713"/>
      <c r="I254" s="713"/>
      <c r="J254" s="713"/>
      <c r="K254" s="713"/>
      <c r="L254" s="713"/>
      <c r="M254" s="713"/>
      <c r="N254" s="714"/>
      <c r="O254" s="691"/>
      <c r="P254" s="692"/>
    </row>
    <row r="255" spans="2:16" hidden="1">
      <c r="B255" s="601"/>
      <c r="C255" s="678"/>
      <c r="D255" s="678"/>
      <c r="E255" s="678"/>
      <c r="G255" s="679" t="s">
        <v>290</v>
      </c>
      <c r="H255" s="713"/>
      <c r="I255" s="713"/>
      <c r="J255" s="713"/>
      <c r="K255" s="713"/>
      <c r="L255" s="713"/>
      <c r="M255" s="713"/>
      <c r="N255" s="714"/>
      <c r="O255" s="691"/>
      <c r="P255" s="692"/>
    </row>
    <row r="256" spans="2:16" hidden="1">
      <c r="B256" s="601"/>
      <c r="C256" s="678"/>
      <c r="D256" s="678"/>
      <c r="E256" s="678"/>
      <c r="G256" s="679" t="s">
        <v>290</v>
      </c>
      <c r="H256" s="713"/>
      <c r="I256" s="713"/>
      <c r="J256" s="713"/>
      <c r="K256" s="713"/>
      <c r="L256" s="713"/>
      <c r="M256" s="713"/>
      <c r="N256" s="714"/>
      <c r="O256" s="691"/>
      <c r="P256" s="692"/>
    </row>
    <row r="257" spans="2:16" hidden="1">
      <c r="B257" s="715" t="s">
        <v>320</v>
      </c>
      <c r="C257" s="716"/>
      <c r="D257" s="716"/>
      <c r="E257" s="717" t="s">
        <v>321</v>
      </c>
      <c r="G257" s="679" t="s">
        <v>322</v>
      </c>
      <c r="H257" s="713">
        <v>230</v>
      </c>
      <c r="I257" s="713"/>
      <c r="J257" s="713">
        <v>210</v>
      </c>
      <c r="K257" s="713"/>
      <c r="L257" s="713">
        <v>190</v>
      </c>
      <c r="M257" s="713"/>
      <c r="N257" s="714">
        <v>170</v>
      </c>
      <c r="O257" s="691"/>
      <c r="P257" s="692"/>
    </row>
    <row r="258" spans="2:16" hidden="1">
      <c r="B258" s="715" t="s">
        <v>320</v>
      </c>
      <c r="C258" s="716"/>
      <c r="D258" s="716"/>
      <c r="E258" s="717" t="s">
        <v>323</v>
      </c>
      <c r="G258" s="679" t="s">
        <v>322</v>
      </c>
      <c r="H258" s="713">
        <v>290</v>
      </c>
      <c r="I258" s="713"/>
      <c r="J258" s="713">
        <v>265</v>
      </c>
      <c r="K258" s="713"/>
      <c r="L258" s="713">
        <v>245</v>
      </c>
      <c r="M258" s="713"/>
      <c r="N258" s="714">
        <v>225</v>
      </c>
      <c r="O258" s="691"/>
      <c r="P258" s="692"/>
    </row>
    <row r="259" spans="2:16" hidden="1">
      <c r="B259" s="715" t="s">
        <v>320</v>
      </c>
      <c r="C259" s="716"/>
      <c r="D259" s="716"/>
      <c r="E259" s="717" t="s">
        <v>324</v>
      </c>
      <c r="G259" s="679" t="s">
        <v>322</v>
      </c>
      <c r="H259" s="718">
        <v>350</v>
      </c>
      <c r="I259" s="718"/>
      <c r="J259" s="718">
        <v>320</v>
      </c>
      <c r="K259" s="718"/>
      <c r="L259" s="718">
        <v>295</v>
      </c>
      <c r="M259" s="718"/>
      <c r="N259" s="719">
        <v>280</v>
      </c>
      <c r="O259" s="691"/>
      <c r="P259" s="692"/>
    </row>
    <row r="260" spans="2:16" hidden="1">
      <c r="B260" s="715" t="s">
        <v>325</v>
      </c>
      <c r="C260" s="716"/>
      <c r="D260" s="716"/>
      <c r="E260" s="717" t="s">
        <v>326</v>
      </c>
      <c r="G260" s="679" t="s">
        <v>322</v>
      </c>
      <c r="H260" s="713">
        <v>270</v>
      </c>
      <c r="I260" s="713"/>
      <c r="J260" s="713">
        <v>245</v>
      </c>
      <c r="K260" s="713"/>
      <c r="L260" s="713">
        <v>220</v>
      </c>
      <c r="M260" s="713"/>
      <c r="N260" s="720">
        <v>210</v>
      </c>
      <c r="O260" s="691">
        <v>168.58</v>
      </c>
      <c r="P260" s="692"/>
    </row>
    <row r="261" spans="2:16" hidden="1">
      <c r="B261" s="715" t="s">
        <v>325</v>
      </c>
      <c r="C261" s="716"/>
      <c r="D261" s="716"/>
      <c r="E261" s="717" t="s">
        <v>327</v>
      </c>
      <c r="G261" s="679" t="s">
        <v>322</v>
      </c>
      <c r="H261" s="713">
        <v>360</v>
      </c>
      <c r="I261" s="713"/>
      <c r="J261" s="713">
        <v>325</v>
      </c>
      <c r="K261" s="713"/>
      <c r="L261" s="713">
        <v>295</v>
      </c>
      <c r="M261" s="713"/>
      <c r="N261" s="720">
        <v>280</v>
      </c>
      <c r="O261" s="691">
        <v>224.78</v>
      </c>
      <c r="P261" s="692"/>
    </row>
    <row r="262" spans="2:16" hidden="1">
      <c r="B262" s="715" t="s">
        <v>325</v>
      </c>
      <c r="C262" s="716"/>
      <c r="D262" s="716"/>
      <c r="E262" s="717" t="s">
        <v>328</v>
      </c>
      <c r="G262" s="679" t="s">
        <v>322</v>
      </c>
      <c r="H262" s="713">
        <v>450</v>
      </c>
      <c r="I262" s="713"/>
      <c r="J262" s="713">
        <v>410</v>
      </c>
      <c r="K262" s="713"/>
      <c r="L262" s="713">
        <v>370</v>
      </c>
      <c r="M262" s="713"/>
      <c r="N262" s="720">
        <v>350</v>
      </c>
      <c r="O262" s="691">
        <v>280.97000000000003</v>
      </c>
      <c r="P262" s="692"/>
    </row>
    <row r="263" spans="2:16" hidden="1">
      <c r="B263" s="715" t="s">
        <v>325</v>
      </c>
      <c r="C263" s="716"/>
      <c r="D263" s="716"/>
      <c r="E263" s="717" t="s">
        <v>329</v>
      </c>
      <c r="G263" s="679" t="s">
        <v>322</v>
      </c>
      <c r="H263" s="713">
        <v>535</v>
      </c>
      <c r="I263" s="713"/>
      <c r="J263" s="713">
        <v>485</v>
      </c>
      <c r="K263" s="713"/>
      <c r="L263" s="713">
        <v>440</v>
      </c>
      <c r="M263" s="713"/>
      <c r="N263" s="720">
        <v>420</v>
      </c>
      <c r="O263" s="691">
        <v>337.17</v>
      </c>
      <c r="P263" s="692"/>
    </row>
    <row r="264" spans="2:16" hidden="1">
      <c r="B264" s="715" t="s">
        <v>325</v>
      </c>
      <c r="C264" s="716"/>
      <c r="D264" s="716"/>
      <c r="E264" s="717" t="s">
        <v>330</v>
      </c>
      <c r="G264" s="679" t="s">
        <v>322</v>
      </c>
      <c r="H264" s="713">
        <v>625</v>
      </c>
      <c r="I264" s="713"/>
      <c r="J264" s="713">
        <v>565</v>
      </c>
      <c r="K264" s="713"/>
      <c r="L264" s="713">
        <v>515</v>
      </c>
      <c r="M264" s="713"/>
      <c r="N264" s="720">
        <v>490</v>
      </c>
      <c r="O264" s="691">
        <v>393.35</v>
      </c>
      <c r="P264" s="692"/>
    </row>
    <row r="265" spans="2:16" hidden="1">
      <c r="B265" s="715" t="s">
        <v>325</v>
      </c>
      <c r="C265" s="716"/>
      <c r="D265" s="716"/>
      <c r="E265" s="717" t="s">
        <v>331</v>
      </c>
      <c r="G265" s="679" t="s">
        <v>322</v>
      </c>
      <c r="H265" s="713">
        <v>715</v>
      </c>
      <c r="I265" s="713"/>
      <c r="J265" s="713">
        <v>650</v>
      </c>
      <c r="K265" s="713"/>
      <c r="L265" s="713">
        <v>590</v>
      </c>
      <c r="M265" s="713"/>
      <c r="N265" s="720">
        <v>560</v>
      </c>
      <c r="O265" s="691">
        <v>449.57</v>
      </c>
      <c r="P265" s="692"/>
    </row>
    <row r="266" spans="2:16" hidden="1">
      <c r="B266" s="715" t="s">
        <v>325</v>
      </c>
      <c r="C266" s="716"/>
      <c r="D266" s="716"/>
      <c r="E266" s="717" t="s">
        <v>332</v>
      </c>
      <c r="G266" s="679" t="s">
        <v>322</v>
      </c>
      <c r="H266" s="713">
        <v>805</v>
      </c>
      <c r="I266" s="713"/>
      <c r="J266" s="713">
        <v>730</v>
      </c>
      <c r="K266" s="713"/>
      <c r="L266" s="713">
        <v>665</v>
      </c>
      <c r="M266" s="713"/>
      <c r="N266" s="720">
        <v>635</v>
      </c>
      <c r="O266" s="691">
        <v>505.75</v>
      </c>
      <c r="P266" s="692"/>
    </row>
    <row r="267" spans="2:16" hidden="1">
      <c r="B267" s="715" t="s">
        <v>325</v>
      </c>
      <c r="C267" s="716"/>
      <c r="D267" s="716"/>
      <c r="E267" s="717" t="s">
        <v>333</v>
      </c>
      <c r="G267" s="679" t="s">
        <v>322</v>
      </c>
      <c r="H267" s="713">
        <v>895</v>
      </c>
      <c r="I267" s="713"/>
      <c r="J267" s="713">
        <v>815</v>
      </c>
      <c r="K267" s="713"/>
      <c r="L267" s="713">
        <v>740</v>
      </c>
      <c r="M267" s="713"/>
      <c r="N267" s="720">
        <v>705</v>
      </c>
      <c r="O267" s="691">
        <v>561.95000000000005</v>
      </c>
      <c r="P267" s="692"/>
    </row>
    <row r="268" spans="2:16" hidden="1">
      <c r="B268" s="715" t="s">
        <v>325</v>
      </c>
      <c r="C268" s="716"/>
      <c r="D268" s="716"/>
      <c r="E268" s="717" t="s">
        <v>334</v>
      </c>
      <c r="G268" s="679" t="s">
        <v>322</v>
      </c>
      <c r="H268" s="713">
        <v>985</v>
      </c>
      <c r="I268" s="713"/>
      <c r="J268" s="713">
        <v>895</v>
      </c>
      <c r="K268" s="713"/>
      <c r="L268" s="713">
        <v>815</v>
      </c>
      <c r="M268" s="713"/>
      <c r="N268" s="720">
        <v>775</v>
      </c>
      <c r="O268" s="691">
        <v>618.14</v>
      </c>
      <c r="P268" s="692"/>
    </row>
    <row r="269" spans="2:16" hidden="1">
      <c r="B269" s="715" t="s">
        <v>325</v>
      </c>
      <c r="C269" s="716"/>
      <c r="D269" s="716"/>
      <c r="E269" s="717" t="s">
        <v>335</v>
      </c>
      <c r="G269" s="679" t="s">
        <v>322</v>
      </c>
      <c r="H269" s="713">
        <v>1075</v>
      </c>
      <c r="I269" s="713"/>
      <c r="J269" s="713">
        <v>975</v>
      </c>
      <c r="K269" s="713"/>
      <c r="L269" s="713">
        <v>885</v>
      </c>
      <c r="M269" s="713"/>
      <c r="N269" s="720">
        <v>845</v>
      </c>
      <c r="O269" s="691">
        <v>674.34</v>
      </c>
      <c r="P269" s="692"/>
    </row>
    <row r="270" spans="2:16" hidden="1">
      <c r="B270" s="715" t="s">
        <v>336</v>
      </c>
      <c r="C270" s="716"/>
      <c r="D270" s="716"/>
      <c r="E270" s="717"/>
      <c r="G270" s="679" t="s">
        <v>290</v>
      </c>
      <c r="H270" s="713">
        <v>50</v>
      </c>
      <c r="I270" s="713"/>
      <c r="J270" s="713">
        <v>40</v>
      </c>
      <c r="K270" s="713"/>
      <c r="L270" s="713">
        <v>35</v>
      </c>
      <c r="M270" s="713"/>
      <c r="N270" s="720">
        <v>30</v>
      </c>
      <c r="O270" s="2">
        <v>20</v>
      </c>
      <c r="P270" s="692"/>
    </row>
    <row r="271" spans="2:16" ht="13.5" thickBot="1">
      <c r="B271" s="693"/>
      <c r="C271" s="693"/>
      <c r="D271" s="693"/>
      <c r="E271" s="693"/>
      <c r="F271" s="694"/>
      <c r="G271" s="694"/>
      <c r="H271" s="695"/>
      <c r="I271" s="695"/>
      <c r="J271" s="695"/>
      <c r="K271" s="695"/>
      <c r="L271" s="695"/>
      <c r="M271" s="695"/>
      <c r="N271" s="696"/>
      <c r="O271" s="691"/>
      <c r="P271" s="692"/>
    </row>
    <row r="272" spans="2:16" ht="21" thickBot="1">
      <c r="B272" s="9" t="s">
        <v>337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691"/>
      <c r="P272" s="692"/>
    </row>
    <row r="273" spans="2:16" ht="13.5" thickBot="1">
      <c r="B273" s="130" t="s">
        <v>48</v>
      </c>
      <c r="C273" s="721"/>
      <c r="D273" s="721"/>
      <c r="E273" s="722"/>
      <c r="F273" s="661" t="s">
        <v>283</v>
      </c>
      <c r="G273" s="660" t="s">
        <v>284</v>
      </c>
      <c r="H273" s="662" t="s">
        <v>285</v>
      </c>
      <c r="I273" s="662"/>
      <c r="J273" s="662"/>
      <c r="K273" s="662"/>
      <c r="L273" s="662"/>
      <c r="M273" s="662"/>
      <c r="N273" s="663"/>
      <c r="O273" s="691"/>
      <c r="P273" s="692"/>
    </row>
    <row r="274" spans="2:16" ht="13.5" thickBot="1">
      <c r="B274" s="723"/>
      <c r="C274" s="724"/>
      <c r="D274" s="724"/>
      <c r="E274" s="725"/>
      <c r="F274" s="726"/>
      <c r="G274" s="727"/>
      <c r="H274" s="728" t="s">
        <v>52</v>
      </c>
      <c r="I274" s="729"/>
      <c r="J274" s="730" t="s">
        <v>286</v>
      </c>
      <c r="K274" s="731"/>
      <c r="L274" s="730" t="s">
        <v>287</v>
      </c>
      <c r="M274" s="731"/>
      <c r="N274" s="732" t="s">
        <v>288</v>
      </c>
      <c r="O274" s="691"/>
      <c r="P274" s="692"/>
    </row>
    <row r="275" spans="2:16">
      <c r="B275" s="566" t="s">
        <v>338</v>
      </c>
      <c r="C275" s="733"/>
      <c r="D275" s="733"/>
      <c r="E275" s="734"/>
      <c r="F275" s="673" t="s">
        <v>290</v>
      </c>
      <c r="G275" s="674">
        <v>16</v>
      </c>
      <c r="H275" s="735">
        <v>75</v>
      </c>
      <c r="I275" s="736"/>
      <c r="J275" s="737">
        <v>65</v>
      </c>
      <c r="K275" s="736"/>
      <c r="L275" s="737">
        <v>60</v>
      </c>
      <c r="M275" s="736"/>
      <c r="N275" s="677">
        <v>56</v>
      </c>
      <c r="O275" s="691"/>
      <c r="P275" s="692"/>
    </row>
    <row r="276" spans="2:16">
      <c r="B276" s="601" t="s">
        <v>339</v>
      </c>
      <c r="C276" s="678"/>
      <c r="D276" s="678"/>
      <c r="E276" s="678"/>
      <c r="F276" s="738" t="s">
        <v>290</v>
      </c>
      <c r="G276" s="680">
        <v>18</v>
      </c>
      <c r="H276" s="739">
        <v>50</v>
      </c>
      <c r="I276" s="740"/>
      <c r="J276" s="741">
        <v>45</v>
      </c>
      <c r="K276" s="740"/>
      <c r="L276" s="741">
        <v>40</v>
      </c>
      <c r="M276" s="740"/>
      <c r="N276" s="683">
        <v>35</v>
      </c>
      <c r="O276" s="691"/>
      <c r="P276" s="692"/>
    </row>
    <row r="277" spans="2:16">
      <c r="B277" s="601" t="s">
        <v>340</v>
      </c>
      <c r="C277" s="678"/>
      <c r="D277" s="678"/>
      <c r="E277" s="678"/>
      <c r="F277" s="738" t="s">
        <v>290</v>
      </c>
      <c r="G277" s="680">
        <v>12</v>
      </c>
      <c r="H277" s="739">
        <v>90</v>
      </c>
      <c r="I277" s="740"/>
      <c r="J277" s="741">
        <v>85</v>
      </c>
      <c r="K277" s="740"/>
      <c r="L277" s="741">
        <v>80</v>
      </c>
      <c r="M277" s="740"/>
      <c r="N277" s="683">
        <v>75</v>
      </c>
      <c r="O277" s="691"/>
      <c r="P277" s="692"/>
    </row>
    <row r="278" spans="2:16">
      <c r="B278" s="601" t="s">
        <v>341</v>
      </c>
      <c r="C278" s="678"/>
      <c r="D278" s="678"/>
      <c r="E278" s="678"/>
      <c r="F278" s="738" t="s">
        <v>290</v>
      </c>
      <c r="G278" s="680">
        <v>12</v>
      </c>
      <c r="H278" s="739">
        <v>80</v>
      </c>
      <c r="I278" s="740"/>
      <c r="J278" s="741">
        <v>75</v>
      </c>
      <c r="K278" s="740"/>
      <c r="L278" s="741">
        <v>70</v>
      </c>
      <c r="M278" s="740"/>
      <c r="N278" s="683">
        <v>65</v>
      </c>
      <c r="O278" s="691"/>
      <c r="P278" s="692"/>
    </row>
    <row r="279" spans="2:16">
      <c r="B279" s="601" t="s">
        <v>342</v>
      </c>
      <c r="C279" s="678"/>
      <c r="D279" s="678"/>
      <c r="E279" s="678"/>
      <c r="F279" s="738" t="s">
        <v>290</v>
      </c>
      <c r="G279" s="680">
        <v>12</v>
      </c>
      <c r="H279" s="739">
        <v>105</v>
      </c>
      <c r="I279" s="740"/>
      <c r="J279" s="741">
        <v>100</v>
      </c>
      <c r="K279" s="740"/>
      <c r="L279" s="741">
        <v>95</v>
      </c>
      <c r="M279" s="740"/>
      <c r="N279" s="683">
        <v>90</v>
      </c>
      <c r="O279" s="691"/>
      <c r="P279" s="692"/>
    </row>
    <row r="280" spans="2:16">
      <c r="B280" s="601" t="s">
        <v>343</v>
      </c>
      <c r="C280" s="678"/>
      <c r="D280" s="678"/>
      <c r="E280" s="678"/>
      <c r="F280" s="738" t="s">
        <v>290</v>
      </c>
      <c r="G280" s="680">
        <v>12</v>
      </c>
      <c r="H280" s="739">
        <v>90</v>
      </c>
      <c r="I280" s="740"/>
      <c r="J280" s="741">
        <v>85</v>
      </c>
      <c r="K280" s="740"/>
      <c r="L280" s="741">
        <v>75</v>
      </c>
      <c r="M280" s="740"/>
      <c r="N280" s="683">
        <v>70</v>
      </c>
      <c r="O280" s="691"/>
      <c r="P280" s="692"/>
    </row>
    <row r="281" spans="2:16">
      <c r="B281" s="601" t="s">
        <v>344</v>
      </c>
      <c r="C281" s="678"/>
      <c r="D281" s="678"/>
      <c r="E281" s="678"/>
      <c r="F281" s="738" t="s">
        <v>290</v>
      </c>
      <c r="G281" s="680">
        <v>12</v>
      </c>
      <c r="H281" s="739">
        <v>115</v>
      </c>
      <c r="I281" s="740"/>
      <c r="J281" s="741">
        <v>110</v>
      </c>
      <c r="K281" s="740"/>
      <c r="L281" s="741">
        <v>105</v>
      </c>
      <c r="M281" s="740"/>
      <c r="N281" s="683">
        <v>100</v>
      </c>
      <c r="O281" s="691"/>
      <c r="P281" s="692"/>
    </row>
    <row r="282" spans="2:16" ht="13.5" thickBot="1">
      <c r="B282" s="684" t="s">
        <v>345</v>
      </c>
      <c r="C282" s="685"/>
      <c r="D282" s="685"/>
      <c r="E282" s="685"/>
      <c r="F282" s="742" t="s">
        <v>290</v>
      </c>
      <c r="G282" s="687">
        <v>12</v>
      </c>
      <c r="H282" s="743">
        <v>100</v>
      </c>
      <c r="I282" s="744"/>
      <c r="J282" s="745">
        <v>95</v>
      </c>
      <c r="K282" s="744"/>
      <c r="L282" s="745">
        <v>90</v>
      </c>
      <c r="M282" s="744"/>
      <c r="N282" s="690">
        <v>85</v>
      </c>
      <c r="O282" s="691"/>
      <c r="P282" s="692"/>
    </row>
    <row r="283" spans="2:16">
      <c r="B283" s="746" t="s">
        <v>346</v>
      </c>
      <c r="C283" s="747"/>
      <c r="D283" s="747"/>
      <c r="E283" s="747"/>
      <c r="F283" s="738" t="s">
        <v>290</v>
      </c>
      <c r="G283" s="748">
        <v>25</v>
      </c>
      <c r="H283" s="749">
        <v>35</v>
      </c>
      <c r="I283" s="750"/>
      <c r="J283" s="751">
        <v>30</v>
      </c>
      <c r="K283" s="750"/>
      <c r="L283" s="751">
        <v>27</v>
      </c>
      <c r="M283" s="750"/>
      <c r="N283" s="752">
        <v>25</v>
      </c>
      <c r="O283" s="691"/>
      <c r="P283" s="692"/>
    </row>
    <row r="284" spans="2:16">
      <c r="B284" s="601" t="s">
        <v>347</v>
      </c>
      <c r="C284" s="678"/>
      <c r="D284" s="678"/>
      <c r="E284" s="678"/>
      <c r="F284" s="738" t="s">
        <v>290</v>
      </c>
      <c r="G284" s="680">
        <v>25</v>
      </c>
      <c r="H284" s="739">
        <v>37</v>
      </c>
      <c r="I284" s="740"/>
      <c r="J284" s="741">
        <v>32</v>
      </c>
      <c r="K284" s="740"/>
      <c r="L284" s="741">
        <v>29</v>
      </c>
      <c r="M284" s="740"/>
      <c r="N284" s="683">
        <v>27</v>
      </c>
      <c r="O284" s="691"/>
      <c r="P284" s="692"/>
    </row>
    <row r="285" spans="2:16">
      <c r="B285" s="601" t="s">
        <v>348</v>
      </c>
      <c r="C285" s="678"/>
      <c r="D285" s="678"/>
      <c r="E285" s="678"/>
      <c r="F285" s="738" t="s">
        <v>290</v>
      </c>
      <c r="G285" s="680">
        <v>25</v>
      </c>
      <c r="H285" s="739">
        <v>27</v>
      </c>
      <c r="I285" s="740"/>
      <c r="J285" s="741">
        <v>25</v>
      </c>
      <c r="K285" s="740"/>
      <c r="L285" s="741">
        <v>23</v>
      </c>
      <c r="M285" s="740"/>
      <c r="N285" s="683">
        <v>20</v>
      </c>
      <c r="O285" s="691"/>
      <c r="P285" s="692"/>
    </row>
    <row r="286" spans="2:16">
      <c r="B286" s="601" t="s">
        <v>349</v>
      </c>
      <c r="C286" s="678"/>
      <c r="D286" s="678"/>
      <c r="E286" s="678"/>
      <c r="F286" s="738" t="s">
        <v>290</v>
      </c>
      <c r="G286" s="680">
        <v>25</v>
      </c>
      <c r="H286" s="739">
        <v>29</v>
      </c>
      <c r="I286" s="740"/>
      <c r="J286" s="741">
        <v>27</v>
      </c>
      <c r="K286" s="740"/>
      <c r="L286" s="741">
        <v>25</v>
      </c>
      <c r="M286" s="740"/>
      <c r="N286" s="683">
        <v>23</v>
      </c>
      <c r="O286" s="691"/>
      <c r="P286" s="692"/>
    </row>
    <row r="287" spans="2:16">
      <c r="B287" s="715" t="s">
        <v>350</v>
      </c>
      <c r="C287" s="716"/>
      <c r="D287" s="716"/>
      <c r="E287" s="753"/>
      <c r="F287" s="738" t="s">
        <v>290</v>
      </c>
      <c r="G287" s="680">
        <v>100</v>
      </c>
      <c r="H287" s="739">
        <v>6</v>
      </c>
      <c r="I287" s="740"/>
      <c r="J287" s="741">
        <v>5</v>
      </c>
      <c r="K287" s="740"/>
      <c r="L287" s="741">
        <v>4.5</v>
      </c>
      <c r="M287" s="740"/>
      <c r="N287" s="683">
        <v>3.5</v>
      </c>
      <c r="O287" s="691"/>
      <c r="P287" s="692"/>
    </row>
    <row r="288" spans="2:16">
      <c r="B288" s="601" t="s">
        <v>351</v>
      </c>
      <c r="C288" s="678"/>
      <c r="D288" s="678"/>
      <c r="E288" s="678"/>
      <c r="F288" s="738" t="s">
        <v>290</v>
      </c>
      <c r="G288" s="680">
        <v>60</v>
      </c>
      <c r="H288" s="739">
        <v>13</v>
      </c>
      <c r="I288" s="740"/>
      <c r="J288" s="741">
        <v>12</v>
      </c>
      <c r="K288" s="740"/>
      <c r="L288" s="741">
        <v>10</v>
      </c>
      <c r="M288" s="740"/>
      <c r="N288" s="683">
        <v>9</v>
      </c>
      <c r="O288" s="691"/>
      <c r="P288" s="692"/>
    </row>
    <row r="289" spans="1:16" ht="13.5" thickBot="1">
      <c r="B289" s="754" t="s">
        <v>352</v>
      </c>
      <c r="C289" s="755"/>
      <c r="D289" s="755"/>
      <c r="E289" s="755"/>
      <c r="F289" s="742" t="s">
        <v>290</v>
      </c>
      <c r="G289" s="687">
        <v>135</v>
      </c>
      <c r="H289" s="743">
        <v>10</v>
      </c>
      <c r="I289" s="744"/>
      <c r="J289" s="745">
        <v>8</v>
      </c>
      <c r="K289" s="744"/>
      <c r="L289" s="745">
        <v>7</v>
      </c>
      <c r="M289" s="744"/>
      <c r="N289" s="690">
        <v>6</v>
      </c>
      <c r="O289" s="691"/>
      <c r="P289" s="692"/>
    </row>
    <row r="290" spans="1:16">
      <c r="A290" s="756"/>
      <c r="B290" s="757" t="s">
        <v>353</v>
      </c>
      <c r="C290" s="758"/>
      <c r="D290" s="758"/>
      <c r="E290" s="759"/>
      <c r="F290" s="760" t="s">
        <v>290</v>
      </c>
      <c r="G290" s="761">
        <v>1</v>
      </c>
      <c r="H290" s="668">
        <v>290</v>
      </c>
      <c r="I290" s="669"/>
      <c r="J290" s="670">
        <v>250</v>
      </c>
      <c r="K290" s="669"/>
      <c r="L290" s="670">
        <v>220</v>
      </c>
      <c r="M290" s="669"/>
      <c r="N290" s="762">
        <v>200</v>
      </c>
      <c r="O290" s="691"/>
      <c r="P290" s="692"/>
    </row>
    <row r="291" spans="1:16" ht="12.75" hidden="1" customHeight="1">
      <c r="A291" s="756"/>
      <c r="B291" s="763" t="s">
        <v>354</v>
      </c>
      <c r="C291" s="764"/>
      <c r="D291" s="764"/>
      <c r="E291" s="765"/>
      <c r="F291" s="766" t="s">
        <v>355</v>
      </c>
      <c r="G291" s="767">
        <v>1</v>
      </c>
      <c r="H291" s="768">
        <v>650</v>
      </c>
      <c r="I291" s="769"/>
      <c r="J291" s="770">
        <v>580</v>
      </c>
      <c r="K291" s="769"/>
      <c r="L291" s="770">
        <v>550</v>
      </c>
      <c r="M291" s="769"/>
      <c r="N291" s="771">
        <v>520</v>
      </c>
      <c r="O291" s="691"/>
      <c r="P291" s="692"/>
    </row>
    <row r="292" spans="1:16" hidden="1">
      <c r="B292" s="772" t="s">
        <v>356</v>
      </c>
      <c r="C292" s="773"/>
      <c r="D292" s="773"/>
      <c r="E292" s="774"/>
      <c r="F292" s="775" t="s">
        <v>357</v>
      </c>
      <c r="G292" s="776">
        <v>1</v>
      </c>
      <c r="H292" s="768">
        <v>460</v>
      </c>
      <c r="I292" s="769"/>
      <c r="J292" s="770">
        <v>420</v>
      </c>
      <c r="K292" s="769"/>
      <c r="L292" s="770">
        <v>380</v>
      </c>
      <c r="M292" s="769"/>
      <c r="N292" s="771">
        <v>350</v>
      </c>
      <c r="O292" s="691"/>
      <c r="P292" s="692"/>
    </row>
    <row r="293" spans="1:16" hidden="1">
      <c r="B293" s="777" t="s">
        <v>358</v>
      </c>
      <c r="C293" s="778"/>
      <c r="D293" s="778"/>
      <c r="E293" s="779"/>
      <c r="F293" s="775" t="s">
        <v>355</v>
      </c>
      <c r="G293" s="776">
        <v>1</v>
      </c>
      <c r="H293" s="768">
        <v>650</v>
      </c>
      <c r="I293" s="769"/>
      <c r="J293" s="770">
        <v>580</v>
      </c>
      <c r="K293" s="769"/>
      <c r="L293" s="770">
        <v>550</v>
      </c>
      <c r="M293" s="769"/>
      <c r="N293" s="771">
        <v>520</v>
      </c>
      <c r="O293" s="691"/>
      <c r="P293" s="692"/>
    </row>
    <row r="294" spans="1:16" ht="13.5" thickBot="1">
      <c r="B294" s="772" t="s">
        <v>359</v>
      </c>
      <c r="C294" s="773"/>
      <c r="D294" s="773"/>
      <c r="E294" s="774"/>
      <c r="F294" s="775" t="s">
        <v>357</v>
      </c>
      <c r="G294" s="776">
        <v>24</v>
      </c>
      <c r="H294" s="768">
        <v>110</v>
      </c>
      <c r="I294" s="769"/>
      <c r="J294" s="770">
        <v>100</v>
      </c>
      <c r="K294" s="769"/>
      <c r="L294" s="770">
        <v>90</v>
      </c>
      <c r="M294" s="769"/>
      <c r="N294" s="771">
        <v>80</v>
      </c>
      <c r="O294" s="691"/>
      <c r="P294" s="692"/>
    </row>
    <row r="295" spans="1:16" ht="13.5" hidden="1" thickBot="1">
      <c r="B295" s="772" t="s">
        <v>359</v>
      </c>
      <c r="C295" s="773"/>
      <c r="D295" s="773"/>
      <c r="E295" s="774"/>
      <c r="F295" s="775" t="s">
        <v>357</v>
      </c>
      <c r="G295" s="776">
        <v>24</v>
      </c>
      <c r="H295" s="768">
        <v>110</v>
      </c>
      <c r="I295" s="769"/>
      <c r="J295" s="770">
        <v>100</v>
      </c>
      <c r="K295" s="769"/>
      <c r="L295" s="770">
        <v>90</v>
      </c>
      <c r="M295" s="769"/>
      <c r="N295" s="771">
        <v>80</v>
      </c>
      <c r="O295" s="691"/>
      <c r="P295" s="692"/>
    </row>
    <row r="296" spans="1:16">
      <c r="B296" s="780" t="s">
        <v>360</v>
      </c>
      <c r="C296" s="781"/>
      <c r="D296" s="781"/>
      <c r="E296" s="782"/>
      <c r="F296" s="709" t="s">
        <v>290</v>
      </c>
      <c r="G296" s="674">
        <v>1000</v>
      </c>
      <c r="H296" s="675">
        <v>450</v>
      </c>
      <c r="I296" s="676"/>
      <c r="J296" s="676">
        <v>350</v>
      </c>
      <c r="K296" s="676"/>
      <c r="L296" s="676">
        <v>250</v>
      </c>
      <c r="M296" s="676"/>
      <c r="N296" s="677">
        <v>190</v>
      </c>
      <c r="O296" s="691"/>
      <c r="P296" s="692"/>
    </row>
    <row r="297" spans="1:16">
      <c r="B297" s="783" t="s">
        <v>361</v>
      </c>
      <c r="C297" s="784"/>
      <c r="D297" s="784"/>
      <c r="E297" s="785"/>
      <c r="F297" s="786" t="s">
        <v>362</v>
      </c>
      <c r="G297" s="680">
        <v>1</v>
      </c>
      <c r="H297" s="681">
        <v>450</v>
      </c>
      <c r="I297" s="682"/>
      <c r="J297" s="682">
        <v>350</v>
      </c>
      <c r="K297" s="682"/>
      <c r="L297" s="682">
        <v>250</v>
      </c>
      <c r="M297" s="682"/>
      <c r="N297" s="683">
        <v>190</v>
      </c>
      <c r="O297" s="691"/>
      <c r="P297" s="692"/>
    </row>
    <row r="298" spans="1:16">
      <c r="B298" s="783" t="s">
        <v>363</v>
      </c>
      <c r="C298" s="784"/>
      <c r="D298" s="784"/>
      <c r="E298" s="785"/>
      <c r="F298" s="786" t="s">
        <v>355</v>
      </c>
      <c r="G298" s="680">
        <v>1</v>
      </c>
      <c r="H298" s="681">
        <v>450</v>
      </c>
      <c r="I298" s="682"/>
      <c r="J298" s="682">
        <v>350</v>
      </c>
      <c r="K298" s="682"/>
      <c r="L298" s="682">
        <v>250</v>
      </c>
      <c r="M298" s="682"/>
      <c r="N298" s="683">
        <v>190</v>
      </c>
      <c r="O298" s="691"/>
      <c r="P298" s="692"/>
    </row>
    <row r="299" spans="1:16">
      <c r="B299" s="601" t="s">
        <v>364</v>
      </c>
      <c r="C299" s="678"/>
      <c r="D299" s="678"/>
      <c r="E299" s="787"/>
      <c r="F299" s="786" t="s">
        <v>290</v>
      </c>
      <c r="G299" s="680">
        <v>1000</v>
      </c>
      <c r="H299" s="681">
        <v>450</v>
      </c>
      <c r="I299" s="682"/>
      <c r="J299" s="682">
        <v>350</v>
      </c>
      <c r="K299" s="682"/>
      <c r="L299" s="682">
        <v>350</v>
      </c>
      <c r="M299" s="682"/>
      <c r="N299" s="683">
        <v>190</v>
      </c>
      <c r="O299" s="691"/>
      <c r="P299" s="692"/>
    </row>
    <row r="300" spans="1:16">
      <c r="B300" s="601" t="s">
        <v>365</v>
      </c>
      <c r="C300" s="678"/>
      <c r="D300" s="678"/>
      <c r="E300" s="787"/>
      <c r="F300" s="786" t="s">
        <v>290</v>
      </c>
      <c r="G300" s="680">
        <v>1000</v>
      </c>
      <c r="H300" s="681">
        <v>450</v>
      </c>
      <c r="I300" s="682"/>
      <c r="J300" s="682">
        <v>350</v>
      </c>
      <c r="K300" s="682"/>
      <c r="L300" s="682">
        <v>350</v>
      </c>
      <c r="M300" s="682"/>
      <c r="N300" s="683">
        <v>190</v>
      </c>
      <c r="O300" s="691"/>
      <c r="P300" s="692"/>
    </row>
    <row r="301" spans="1:16">
      <c r="B301" s="601" t="s">
        <v>366</v>
      </c>
      <c r="C301" s="678"/>
      <c r="D301" s="678"/>
      <c r="E301" s="787"/>
      <c r="F301" s="786" t="s">
        <v>290</v>
      </c>
      <c r="G301" s="680">
        <v>1000</v>
      </c>
      <c r="H301" s="681">
        <v>500</v>
      </c>
      <c r="I301" s="682"/>
      <c r="J301" s="682">
        <v>450</v>
      </c>
      <c r="K301" s="682"/>
      <c r="L301" s="682">
        <v>420</v>
      </c>
      <c r="M301" s="682"/>
      <c r="N301" s="683">
        <v>190</v>
      </c>
      <c r="O301" s="691"/>
      <c r="P301" s="692"/>
    </row>
    <row r="302" spans="1:16">
      <c r="B302" s="601" t="s">
        <v>367</v>
      </c>
      <c r="C302" s="678"/>
      <c r="D302" s="678"/>
      <c r="E302" s="787"/>
      <c r="F302" s="786" t="s">
        <v>290</v>
      </c>
      <c r="G302" s="680">
        <v>1000</v>
      </c>
      <c r="H302" s="681">
        <v>450</v>
      </c>
      <c r="I302" s="682"/>
      <c r="J302" s="682">
        <v>430</v>
      </c>
      <c r="K302" s="682"/>
      <c r="L302" s="682">
        <v>410</v>
      </c>
      <c r="M302" s="682"/>
      <c r="N302" s="683">
        <v>350</v>
      </c>
      <c r="O302" s="691"/>
      <c r="P302" s="692"/>
    </row>
    <row r="303" spans="1:16">
      <c r="B303" s="601" t="s">
        <v>368</v>
      </c>
      <c r="C303" s="678"/>
      <c r="D303" s="678"/>
      <c r="E303" s="787"/>
      <c r="F303" s="786" t="s">
        <v>290</v>
      </c>
      <c r="G303" s="680">
        <v>1000</v>
      </c>
      <c r="H303" s="681">
        <v>500</v>
      </c>
      <c r="I303" s="682"/>
      <c r="J303" s="682">
        <v>450</v>
      </c>
      <c r="K303" s="682"/>
      <c r="L303" s="682">
        <v>420</v>
      </c>
      <c r="M303" s="682"/>
      <c r="N303" s="683">
        <v>390</v>
      </c>
      <c r="O303" s="691"/>
      <c r="P303" s="692"/>
    </row>
    <row r="304" spans="1:16">
      <c r="B304" s="601" t="s">
        <v>369</v>
      </c>
      <c r="C304" s="678"/>
      <c r="D304" s="678"/>
      <c r="E304" s="787"/>
      <c r="F304" s="786" t="s">
        <v>303</v>
      </c>
      <c r="G304" s="680">
        <v>250</v>
      </c>
      <c r="H304" s="681">
        <v>440</v>
      </c>
      <c r="I304" s="682"/>
      <c r="J304" s="682">
        <v>400</v>
      </c>
      <c r="K304" s="682"/>
      <c r="L304" s="682">
        <v>350</v>
      </c>
      <c r="M304" s="682"/>
      <c r="N304" s="683">
        <v>340</v>
      </c>
      <c r="O304" s="691"/>
      <c r="P304" s="692"/>
    </row>
    <row r="305" spans="2:18">
      <c r="B305" s="601" t="s">
        <v>370</v>
      </c>
      <c r="C305" s="678"/>
      <c r="D305" s="678"/>
      <c r="E305" s="787"/>
      <c r="F305" s="786" t="s">
        <v>303</v>
      </c>
      <c r="G305" s="680">
        <v>200</v>
      </c>
      <c r="H305" s="681">
        <v>360</v>
      </c>
      <c r="I305" s="682"/>
      <c r="J305" s="682">
        <v>330</v>
      </c>
      <c r="K305" s="682"/>
      <c r="L305" s="682">
        <v>290</v>
      </c>
      <c r="M305" s="682"/>
      <c r="N305" s="683">
        <v>280</v>
      </c>
      <c r="O305" s="691"/>
      <c r="P305" s="692"/>
    </row>
    <row r="306" spans="2:18" ht="13.5" thickBot="1">
      <c r="B306" s="568" t="s">
        <v>371</v>
      </c>
      <c r="C306" s="788"/>
      <c r="D306" s="788"/>
      <c r="E306" s="569"/>
      <c r="F306" s="789" t="s">
        <v>303</v>
      </c>
      <c r="G306" s="687">
        <v>100</v>
      </c>
      <c r="H306" s="743">
        <v>300</v>
      </c>
      <c r="I306" s="744"/>
      <c r="J306" s="745">
        <v>280</v>
      </c>
      <c r="K306" s="744"/>
      <c r="L306" s="745">
        <v>260</v>
      </c>
      <c r="M306" s="744"/>
      <c r="N306" s="690">
        <v>250</v>
      </c>
      <c r="O306" s="691"/>
      <c r="P306" s="692"/>
    </row>
    <row r="307" spans="2:18" hidden="1">
      <c r="B307" s="790" t="s">
        <v>372</v>
      </c>
      <c r="C307" s="791"/>
      <c r="D307" s="791"/>
      <c r="E307" s="792"/>
      <c r="F307" s="793" t="s">
        <v>355</v>
      </c>
      <c r="G307" s="794">
        <v>1</v>
      </c>
      <c r="H307" s="795">
        <v>650</v>
      </c>
      <c r="I307" s="796"/>
      <c r="J307" s="797">
        <v>605</v>
      </c>
      <c r="K307" s="796"/>
      <c r="L307" s="797">
        <v>575</v>
      </c>
      <c r="M307" s="796"/>
      <c r="N307" s="798">
        <v>550</v>
      </c>
      <c r="O307" s="691"/>
      <c r="P307" s="692"/>
    </row>
    <row r="308" spans="2:18">
      <c r="B308" s="799" t="s">
        <v>373</v>
      </c>
      <c r="C308" s="800"/>
      <c r="D308" s="800"/>
      <c r="E308" s="801"/>
      <c r="F308" s="802" t="s">
        <v>355</v>
      </c>
      <c r="G308" s="803">
        <v>1</v>
      </c>
      <c r="H308" s="804">
        <v>530</v>
      </c>
      <c r="I308" s="805"/>
      <c r="J308" s="806">
        <v>505</v>
      </c>
      <c r="K308" s="805"/>
      <c r="L308" s="806">
        <v>470</v>
      </c>
      <c r="M308" s="805"/>
      <c r="N308" s="807">
        <v>440</v>
      </c>
      <c r="O308" s="691"/>
      <c r="P308" s="692"/>
    </row>
    <row r="309" spans="2:18" ht="13.5" thickBot="1">
      <c r="B309" s="799" t="s">
        <v>374</v>
      </c>
      <c r="C309" s="800"/>
      <c r="D309" s="800"/>
      <c r="E309" s="801"/>
      <c r="F309" s="802" t="s">
        <v>355</v>
      </c>
      <c r="G309" s="803">
        <v>1</v>
      </c>
      <c r="H309" s="804">
        <v>765</v>
      </c>
      <c r="I309" s="805"/>
      <c r="J309" s="806">
        <v>725</v>
      </c>
      <c r="K309" s="805"/>
      <c r="L309" s="806">
        <v>695</v>
      </c>
      <c r="M309" s="805"/>
      <c r="N309" s="807">
        <v>660</v>
      </c>
      <c r="O309" s="691"/>
      <c r="P309" s="692"/>
    </row>
    <row r="310" spans="2:18">
      <c r="B310" s="808" t="s">
        <v>375</v>
      </c>
      <c r="C310" s="809"/>
      <c r="D310" s="809"/>
      <c r="E310" s="809"/>
      <c r="F310" s="810" t="s">
        <v>357</v>
      </c>
      <c r="G310" s="811" t="s">
        <v>376</v>
      </c>
      <c r="H310" s="812">
        <v>1350</v>
      </c>
      <c r="I310" s="813"/>
      <c r="J310" s="813">
        <v>1200</v>
      </c>
      <c r="K310" s="813"/>
      <c r="L310" s="813">
        <v>1100</v>
      </c>
      <c r="M310" s="813"/>
      <c r="N310" s="677">
        <v>900</v>
      </c>
      <c r="O310" s="691"/>
      <c r="P310" s="692"/>
    </row>
    <row r="311" spans="2:18">
      <c r="B311" s="814" t="s">
        <v>377</v>
      </c>
      <c r="C311" s="815"/>
      <c r="D311" s="815"/>
      <c r="E311" s="815"/>
      <c r="F311" s="816" t="s">
        <v>357</v>
      </c>
      <c r="G311" s="817" t="s">
        <v>376</v>
      </c>
      <c r="H311" s="818">
        <v>1200</v>
      </c>
      <c r="I311" s="819"/>
      <c r="J311" s="819">
        <v>1050</v>
      </c>
      <c r="K311" s="819"/>
      <c r="L311" s="819">
        <v>850</v>
      </c>
      <c r="M311" s="819"/>
      <c r="N311" s="771">
        <v>650</v>
      </c>
      <c r="O311" s="691"/>
      <c r="P311" s="692"/>
    </row>
    <row r="312" spans="2:18">
      <c r="B312" s="814" t="s">
        <v>378</v>
      </c>
      <c r="C312" s="815"/>
      <c r="D312" s="815"/>
      <c r="E312" s="815"/>
      <c r="F312" s="816" t="s">
        <v>357</v>
      </c>
      <c r="G312" s="817" t="s">
        <v>376</v>
      </c>
      <c r="H312" s="818">
        <v>1400</v>
      </c>
      <c r="I312" s="819"/>
      <c r="J312" s="819">
        <v>1250</v>
      </c>
      <c r="K312" s="819"/>
      <c r="L312" s="819">
        <v>1150</v>
      </c>
      <c r="M312" s="819"/>
      <c r="N312" s="771">
        <v>930</v>
      </c>
      <c r="O312" s="691"/>
      <c r="P312" s="692"/>
    </row>
    <row r="313" spans="2:18">
      <c r="B313" s="820" t="s">
        <v>379</v>
      </c>
      <c r="C313" s="821"/>
      <c r="D313" s="821"/>
      <c r="E313" s="822"/>
      <c r="F313" s="816" t="s">
        <v>357</v>
      </c>
      <c r="G313" s="817" t="s">
        <v>376</v>
      </c>
      <c r="H313" s="818">
        <v>1450</v>
      </c>
      <c r="I313" s="819"/>
      <c r="J313" s="819">
        <v>1250</v>
      </c>
      <c r="K313" s="819"/>
      <c r="L313" s="819">
        <v>1150</v>
      </c>
      <c r="M313" s="819"/>
      <c r="N313" s="771">
        <v>950</v>
      </c>
      <c r="O313" s="691"/>
      <c r="P313" s="692"/>
    </row>
    <row r="314" spans="2:18" ht="13.5" thickBot="1">
      <c r="B314" s="823" t="s">
        <v>380</v>
      </c>
      <c r="C314" s="824"/>
      <c r="D314" s="824"/>
      <c r="E314" s="825"/>
      <c r="F314" s="826" t="s">
        <v>357</v>
      </c>
      <c r="G314" s="827" t="s">
        <v>376</v>
      </c>
      <c r="H314" s="828">
        <v>1250</v>
      </c>
      <c r="I314" s="829"/>
      <c r="J314" s="829">
        <v>1100</v>
      </c>
      <c r="K314" s="829"/>
      <c r="L314" s="829">
        <v>900</v>
      </c>
      <c r="M314" s="829"/>
      <c r="N314" s="690">
        <v>690</v>
      </c>
      <c r="O314" s="691"/>
      <c r="P314" s="692"/>
    </row>
    <row r="315" spans="2:18" s="396" customFormat="1" ht="13.5" thickBot="1">
      <c r="B315" s="693"/>
      <c r="C315" s="693"/>
      <c r="D315" s="693"/>
      <c r="E315" s="693"/>
      <c r="F315" s="694"/>
      <c r="G315" s="694"/>
      <c r="H315" s="695"/>
      <c r="I315" s="695"/>
      <c r="J315" s="695"/>
      <c r="K315" s="695"/>
      <c r="L315" s="695"/>
      <c r="M315" s="695"/>
      <c r="N315" s="830"/>
      <c r="O315" s="691"/>
      <c r="P315" s="692"/>
    </row>
    <row r="316" spans="2:18" ht="21" thickBot="1">
      <c r="B316" s="622" t="s">
        <v>381</v>
      </c>
      <c r="C316" s="623"/>
      <c r="D316" s="623"/>
      <c r="E316" s="623"/>
      <c r="F316" s="623"/>
      <c r="G316" s="623"/>
      <c r="H316" s="623"/>
      <c r="I316" s="623"/>
      <c r="J316" s="623"/>
      <c r="K316" s="623"/>
      <c r="L316" s="623"/>
      <c r="M316" s="623"/>
      <c r="N316" s="624"/>
    </row>
    <row r="317" spans="2:18" ht="34.5" customHeight="1" thickBot="1">
      <c r="B317" s="831" t="s">
        <v>48</v>
      </c>
      <c r="C317" s="832" t="s">
        <v>382</v>
      </c>
      <c r="D317" s="832" t="s">
        <v>383</v>
      </c>
      <c r="E317" s="833" t="s">
        <v>384</v>
      </c>
      <c r="F317" s="834" t="s">
        <v>385</v>
      </c>
      <c r="G317" s="835"/>
      <c r="H317" s="836"/>
      <c r="I317" s="837" t="s">
        <v>386</v>
      </c>
      <c r="J317" s="838"/>
      <c r="K317" s="838"/>
      <c r="L317" s="838"/>
      <c r="M317" s="838"/>
      <c r="N317" s="839"/>
    </row>
    <row r="318" spans="2:18" s="847" customFormat="1" ht="64.5" thickBot="1">
      <c r="B318" s="840"/>
      <c r="C318" s="841"/>
      <c r="D318" s="841"/>
      <c r="E318" s="842"/>
      <c r="F318" s="843" t="s">
        <v>387</v>
      </c>
      <c r="G318" s="844" t="s">
        <v>388</v>
      </c>
      <c r="H318" s="845" t="s">
        <v>389</v>
      </c>
      <c r="I318" s="846" t="s">
        <v>390</v>
      </c>
      <c r="J318" s="844" t="s">
        <v>391</v>
      </c>
      <c r="K318" s="844" t="s">
        <v>392</v>
      </c>
      <c r="L318" s="844" t="s">
        <v>393</v>
      </c>
      <c r="M318" s="844" t="s">
        <v>394</v>
      </c>
      <c r="N318" s="844" t="s">
        <v>395</v>
      </c>
    </row>
    <row r="319" spans="2:18" s="396" customFormat="1" ht="15">
      <c r="B319" s="848" t="s">
        <v>396</v>
      </c>
      <c r="C319" s="849">
        <v>4</v>
      </c>
      <c r="D319" s="849" t="s">
        <v>397</v>
      </c>
      <c r="E319" s="674">
        <v>1200</v>
      </c>
      <c r="F319" s="850">
        <v>8.5</v>
      </c>
      <c r="G319" s="851">
        <v>7.4</v>
      </c>
      <c r="H319" s="529">
        <v>6.9</v>
      </c>
      <c r="I319" s="852">
        <v>6</v>
      </c>
      <c r="J319" s="853">
        <v>29000</v>
      </c>
      <c r="K319" s="673">
        <v>4504</v>
      </c>
      <c r="L319" s="854">
        <v>4</v>
      </c>
      <c r="M319" s="673">
        <v>90.08</v>
      </c>
      <c r="N319" s="855"/>
      <c r="P319" s="847"/>
      <c r="Q319" s="847"/>
      <c r="R319" s="847"/>
    </row>
    <row r="320" spans="2:18" s="396" customFormat="1" ht="15">
      <c r="B320" s="856"/>
      <c r="C320" s="857">
        <v>6</v>
      </c>
      <c r="D320" s="857" t="s">
        <v>398</v>
      </c>
      <c r="E320" s="680">
        <v>1200</v>
      </c>
      <c r="F320" s="858">
        <v>11</v>
      </c>
      <c r="G320" s="859">
        <v>10</v>
      </c>
      <c r="H320" s="546">
        <v>9.5</v>
      </c>
      <c r="I320" s="860">
        <v>8</v>
      </c>
      <c r="J320" s="861">
        <v>29000</v>
      </c>
      <c r="K320" s="679">
        <v>2531</v>
      </c>
      <c r="L320" s="862">
        <v>6</v>
      </c>
      <c r="M320" s="679">
        <v>101.24</v>
      </c>
      <c r="N320" s="863"/>
    </row>
    <row r="321" spans="1:16" s="396" customFormat="1" ht="15">
      <c r="B321" s="856"/>
      <c r="C321" s="857">
        <v>8</v>
      </c>
      <c r="D321" s="857" t="s">
        <v>399</v>
      </c>
      <c r="E321" s="680">
        <v>1200</v>
      </c>
      <c r="F321" s="858">
        <v>17.5</v>
      </c>
      <c r="G321" s="859">
        <v>15.9</v>
      </c>
      <c r="H321" s="546">
        <v>15.1</v>
      </c>
      <c r="I321" s="860">
        <v>10</v>
      </c>
      <c r="J321" s="861">
        <v>29000</v>
      </c>
      <c r="K321" s="679">
        <v>1620</v>
      </c>
      <c r="L321" s="862">
        <v>8</v>
      </c>
      <c r="M321" s="679">
        <v>129.6</v>
      </c>
      <c r="N321" s="863"/>
    </row>
    <row r="322" spans="1:16" s="396" customFormat="1">
      <c r="B322" s="856"/>
      <c r="C322" s="857">
        <v>8</v>
      </c>
      <c r="D322" s="857" t="s">
        <v>399</v>
      </c>
      <c r="E322" s="680">
        <v>1200</v>
      </c>
      <c r="F322" s="858">
        <v>17.5</v>
      </c>
      <c r="G322" s="859">
        <v>15.9</v>
      </c>
      <c r="H322" s="546">
        <v>15.1</v>
      </c>
      <c r="I322" s="860">
        <v>12</v>
      </c>
      <c r="J322" s="861">
        <v>29000</v>
      </c>
      <c r="K322" s="679">
        <v>1126</v>
      </c>
      <c r="L322" s="679">
        <v>8</v>
      </c>
      <c r="M322" s="679">
        <v>90.08</v>
      </c>
      <c r="N322" s="863"/>
    </row>
    <row r="323" spans="1:16" s="396" customFormat="1">
      <c r="B323" s="856"/>
      <c r="C323" s="857">
        <v>10</v>
      </c>
      <c r="D323" s="857" t="s">
        <v>400</v>
      </c>
      <c r="E323" s="680">
        <v>1200</v>
      </c>
      <c r="F323" s="858">
        <v>24</v>
      </c>
      <c r="G323" s="859">
        <v>21.7</v>
      </c>
      <c r="H323" s="546">
        <v>20.6</v>
      </c>
      <c r="I323" s="860">
        <v>14</v>
      </c>
      <c r="J323" s="861">
        <v>29000</v>
      </c>
      <c r="K323" s="679">
        <v>826</v>
      </c>
      <c r="L323" s="679">
        <v>10</v>
      </c>
      <c r="M323" s="679">
        <v>107.38</v>
      </c>
      <c r="N323" s="863"/>
    </row>
    <row r="324" spans="1:16" s="396" customFormat="1">
      <c r="B324" s="856"/>
      <c r="C324" s="857">
        <v>10</v>
      </c>
      <c r="D324" s="857" t="s">
        <v>400</v>
      </c>
      <c r="E324" s="680">
        <v>1200</v>
      </c>
      <c r="F324" s="858">
        <v>24</v>
      </c>
      <c r="G324" s="859">
        <v>21.7</v>
      </c>
      <c r="H324" s="546">
        <v>20.6</v>
      </c>
      <c r="I324" s="860">
        <v>16</v>
      </c>
      <c r="J324" s="861">
        <v>29000</v>
      </c>
      <c r="K324" s="679">
        <v>632</v>
      </c>
      <c r="L324" s="679">
        <v>10</v>
      </c>
      <c r="M324" s="679">
        <v>82.16</v>
      </c>
      <c r="N324" s="863"/>
    </row>
    <row r="325" spans="1:16" s="396" customFormat="1">
      <c r="B325" s="856"/>
      <c r="C325" s="857">
        <v>12</v>
      </c>
      <c r="D325" s="857" t="s">
        <v>401</v>
      </c>
      <c r="E325" s="680">
        <v>1200</v>
      </c>
      <c r="F325" s="858">
        <v>33.6</v>
      </c>
      <c r="G325" s="859">
        <v>30.5</v>
      </c>
      <c r="H325" s="546">
        <v>29</v>
      </c>
      <c r="I325" s="860">
        <v>18</v>
      </c>
      <c r="J325" s="861">
        <v>29000</v>
      </c>
      <c r="K325" s="679">
        <v>500</v>
      </c>
      <c r="L325" s="679">
        <v>12</v>
      </c>
      <c r="M325" s="679">
        <v>100</v>
      </c>
      <c r="N325" s="863"/>
    </row>
    <row r="326" spans="1:16" s="396" customFormat="1" ht="13.5" thickBot="1">
      <c r="B326" s="864"/>
      <c r="C326" s="865">
        <v>14</v>
      </c>
      <c r="D326" s="865" t="s">
        <v>402</v>
      </c>
      <c r="E326" s="687">
        <v>1200</v>
      </c>
      <c r="F326" s="866">
        <v>45.1</v>
      </c>
      <c r="G326" s="867">
        <v>41</v>
      </c>
      <c r="H326" s="536">
        <v>39</v>
      </c>
      <c r="I326" s="868">
        <v>20</v>
      </c>
      <c r="J326" s="869">
        <v>29000</v>
      </c>
      <c r="K326" s="686">
        <v>405</v>
      </c>
      <c r="L326" s="686">
        <v>14</v>
      </c>
      <c r="M326" s="686">
        <v>113.4</v>
      </c>
      <c r="N326" s="870"/>
    </row>
    <row r="327" spans="1:16" s="396" customFormat="1" ht="13.5" thickBot="1">
      <c r="B327" s="693"/>
      <c r="C327" s="693"/>
      <c r="D327" s="693"/>
      <c r="E327" s="693"/>
      <c r="F327" s="694"/>
      <c r="G327" s="694"/>
      <c r="H327" s="695"/>
      <c r="I327" s="695"/>
      <c r="J327" s="695"/>
      <c r="K327" s="695"/>
      <c r="L327" s="695"/>
      <c r="M327" s="695"/>
      <c r="N327" s="830"/>
      <c r="O327" s="691"/>
      <c r="P327" s="692"/>
    </row>
    <row r="328" spans="1:16" ht="21" thickBot="1">
      <c r="B328" s="9" t="s">
        <v>403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1"/>
      <c r="O328" s="691"/>
      <c r="P328" s="692"/>
    </row>
    <row r="329" spans="1:16" ht="13.5" thickBot="1">
      <c r="B329" s="659" t="s">
        <v>48</v>
      </c>
      <c r="C329" s="660"/>
      <c r="D329" s="660"/>
      <c r="E329" s="660"/>
      <c r="F329" s="661" t="s">
        <v>283</v>
      </c>
      <c r="G329" s="871" t="s">
        <v>284</v>
      </c>
      <c r="H329" s="702" t="s">
        <v>285</v>
      </c>
      <c r="I329" s="662"/>
      <c r="J329" s="662"/>
      <c r="K329" s="662"/>
      <c r="L329" s="662"/>
      <c r="M329" s="662"/>
      <c r="N329" s="663"/>
      <c r="O329" s="691"/>
      <c r="P329" s="692"/>
    </row>
    <row r="330" spans="1:16" ht="13.5" thickBot="1">
      <c r="B330" s="872"/>
      <c r="C330" s="873"/>
      <c r="D330" s="873"/>
      <c r="E330" s="873"/>
      <c r="F330" s="726"/>
      <c r="G330" s="874"/>
      <c r="H330" s="728" t="s">
        <v>52</v>
      </c>
      <c r="I330" s="729"/>
      <c r="J330" s="730" t="s">
        <v>311</v>
      </c>
      <c r="K330" s="731"/>
      <c r="L330" s="730" t="s">
        <v>286</v>
      </c>
      <c r="M330" s="731"/>
      <c r="N330" s="732" t="s">
        <v>404</v>
      </c>
      <c r="O330" s="691"/>
      <c r="P330" s="396"/>
    </row>
    <row r="331" spans="1:16" ht="12" hidden="1" customHeight="1">
      <c r="A331" s="756"/>
      <c r="B331" s="599" t="s">
        <v>405</v>
      </c>
      <c r="C331" s="672"/>
      <c r="D331" s="672"/>
      <c r="E331" s="672"/>
      <c r="F331" s="673" t="s">
        <v>357</v>
      </c>
      <c r="G331" s="875" t="s">
        <v>376</v>
      </c>
      <c r="H331" s="876">
        <v>1350</v>
      </c>
      <c r="I331" s="876"/>
      <c r="J331" s="876">
        <v>1200</v>
      </c>
      <c r="K331" s="876"/>
      <c r="L331" s="876">
        <v>1100</v>
      </c>
      <c r="M331" s="876"/>
      <c r="N331" s="877">
        <v>900</v>
      </c>
      <c r="O331" s="691"/>
      <c r="P331" s="692"/>
    </row>
    <row r="332" spans="1:16" ht="12" hidden="1" customHeight="1">
      <c r="A332" s="756"/>
      <c r="B332" s="601" t="s">
        <v>406</v>
      </c>
      <c r="C332" s="678"/>
      <c r="D332" s="678"/>
      <c r="E332" s="678"/>
      <c r="F332" s="679" t="s">
        <v>357</v>
      </c>
      <c r="G332" s="878" t="s">
        <v>376</v>
      </c>
      <c r="H332" s="713">
        <v>1200</v>
      </c>
      <c r="I332" s="713"/>
      <c r="J332" s="713">
        <v>1050</v>
      </c>
      <c r="K332" s="713"/>
      <c r="L332" s="713">
        <v>850</v>
      </c>
      <c r="M332" s="713"/>
      <c r="N332" s="714">
        <v>650</v>
      </c>
      <c r="O332" s="691"/>
      <c r="P332" s="692"/>
    </row>
    <row r="333" spans="1:16" ht="12" hidden="1" customHeight="1">
      <c r="A333" s="756"/>
      <c r="B333" s="601" t="s">
        <v>407</v>
      </c>
      <c r="C333" s="678"/>
      <c r="D333" s="678"/>
      <c r="E333" s="678"/>
      <c r="F333" s="679" t="s">
        <v>290</v>
      </c>
      <c r="G333" s="878">
        <v>100</v>
      </c>
      <c r="H333" s="713">
        <v>15</v>
      </c>
      <c r="I333" s="713"/>
      <c r="J333" s="713">
        <v>10</v>
      </c>
      <c r="K333" s="713"/>
      <c r="L333" s="713">
        <v>8</v>
      </c>
      <c r="M333" s="713"/>
      <c r="N333" s="714">
        <v>7</v>
      </c>
      <c r="O333" s="691"/>
      <c r="P333" s="692"/>
    </row>
    <row r="334" spans="1:16" ht="12" hidden="1" customHeight="1">
      <c r="B334" s="601" t="s">
        <v>408</v>
      </c>
      <c r="C334" s="678"/>
      <c r="D334" s="678"/>
      <c r="E334" s="678"/>
      <c r="F334" s="679" t="s">
        <v>290</v>
      </c>
      <c r="G334" s="879">
        <v>12</v>
      </c>
      <c r="H334" s="713">
        <v>210</v>
      </c>
      <c r="I334" s="713"/>
      <c r="J334" s="713">
        <v>190</v>
      </c>
      <c r="K334" s="713"/>
      <c r="L334" s="713">
        <v>180</v>
      </c>
      <c r="M334" s="713"/>
      <c r="N334" s="714">
        <v>160</v>
      </c>
      <c r="O334" s="691"/>
      <c r="P334" s="396"/>
    </row>
    <row r="335" spans="1:16" ht="12" hidden="1" customHeight="1">
      <c r="B335" s="684" t="s">
        <v>409</v>
      </c>
      <c r="C335" s="685"/>
      <c r="D335" s="685"/>
      <c r="E335" s="685"/>
      <c r="F335" s="686" t="s">
        <v>290</v>
      </c>
      <c r="G335" s="880" t="s">
        <v>376</v>
      </c>
      <c r="H335" s="881">
        <v>380</v>
      </c>
      <c r="I335" s="881"/>
      <c r="J335" s="881">
        <v>360</v>
      </c>
      <c r="K335" s="881"/>
      <c r="L335" s="881">
        <v>340</v>
      </c>
      <c r="M335" s="881"/>
      <c r="N335" s="882">
        <v>325</v>
      </c>
      <c r="O335" s="691"/>
      <c r="P335" s="692"/>
    </row>
    <row r="336" spans="1:16" ht="12" customHeight="1">
      <c r="B336" s="746" t="s">
        <v>410</v>
      </c>
      <c r="C336" s="747"/>
      <c r="D336" s="747"/>
      <c r="E336" s="747"/>
      <c r="F336" s="738" t="s">
        <v>290</v>
      </c>
      <c r="G336" s="738">
        <v>1</v>
      </c>
      <c r="H336" s="883">
        <v>15</v>
      </c>
      <c r="I336" s="883"/>
      <c r="J336" s="876">
        <v>12</v>
      </c>
      <c r="K336" s="876"/>
      <c r="L336" s="876">
        <v>10.5</v>
      </c>
      <c r="M336" s="876"/>
      <c r="N336" s="884">
        <v>8.6159999999999997</v>
      </c>
      <c r="O336" s="691"/>
      <c r="P336" s="396"/>
    </row>
    <row r="337" spans="2:16" ht="12" customHeight="1">
      <c r="B337" s="885" t="s">
        <v>411</v>
      </c>
      <c r="C337" s="886"/>
      <c r="D337" s="886"/>
      <c r="E337" s="886"/>
      <c r="F337" s="887" t="s">
        <v>412</v>
      </c>
      <c r="G337" s="887">
        <v>1</v>
      </c>
      <c r="H337" s="888">
        <v>230</v>
      </c>
      <c r="I337" s="888"/>
      <c r="J337" s="718">
        <v>200</v>
      </c>
      <c r="K337" s="718"/>
      <c r="L337" s="718">
        <v>180</v>
      </c>
      <c r="M337" s="718"/>
      <c r="N337" s="889">
        <v>156</v>
      </c>
      <c r="O337" s="691"/>
      <c r="P337" s="396"/>
    </row>
    <row r="338" spans="2:16" ht="12" hidden="1" customHeight="1">
      <c r="B338" s="715" t="s">
        <v>413</v>
      </c>
      <c r="C338" s="716"/>
      <c r="D338" s="716"/>
      <c r="E338" s="753"/>
      <c r="F338" s="887" t="s">
        <v>290</v>
      </c>
      <c r="G338" s="887">
        <v>1</v>
      </c>
      <c r="H338" s="890">
        <v>120</v>
      </c>
      <c r="I338" s="891"/>
      <c r="J338" s="892">
        <v>90</v>
      </c>
      <c r="K338" s="893"/>
      <c r="L338" s="892">
        <v>70</v>
      </c>
      <c r="M338" s="893"/>
      <c r="N338" s="889">
        <v>50</v>
      </c>
      <c r="O338" s="691"/>
      <c r="P338" s="396"/>
    </row>
    <row r="339" spans="2:16" ht="12" hidden="1" customHeight="1" thickBot="1">
      <c r="B339" s="885" t="s">
        <v>414</v>
      </c>
      <c r="C339" s="886"/>
      <c r="D339" s="886"/>
      <c r="E339" s="886"/>
      <c r="F339" s="887" t="s">
        <v>290</v>
      </c>
      <c r="G339" s="887">
        <v>1</v>
      </c>
      <c r="H339" s="888">
        <v>60</v>
      </c>
      <c r="I339" s="888"/>
      <c r="J339" s="718">
        <v>50</v>
      </c>
      <c r="K339" s="718"/>
      <c r="L339" s="718">
        <v>42</v>
      </c>
      <c r="M339" s="718"/>
      <c r="N339" s="889">
        <v>36.75</v>
      </c>
    </row>
    <row r="340" spans="2:16" ht="12" hidden="1" customHeight="1">
      <c r="B340" s="601" t="s">
        <v>415</v>
      </c>
      <c r="C340" s="678"/>
      <c r="D340" s="678"/>
      <c r="E340" s="678"/>
      <c r="F340" s="679" t="s">
        <v>290</v>
      </c>
      <c r="G340" s="679">
        <v>1</v>
      </c>
      <c r="H340" s="894">
        <v>255</v>
      </c>
      <c r="I340" s="894"/>
      <c r="J340" s="713">
        <v>245</v>
      </c>
      <c r="K340" s="713"/>
      <c r="L340" s="713">
        <v>230</v>
      </c>
      <c r="M340" s="713"/>
      <c r="N340" s="895">
        <v>220</v>
      </c>
      <c r="O340" s="691"/>
      <c r="P340" s="396"/>
    </row>
    <row r="341" spans="2:16" s="899" customFormat="1" ht="21" hidden="1" thickBot="1">
      <c r="B341" s="896" t="s">
        <v>416</v>
      </c>
      <c r="C341" s="897"/>
      <c r="D341" s="897"/>
      <c r="E341" s="897"/>
      <c r="F341" s="897"/>
      <c r="G341" s="897"/>
      <c r="H341" s="897"/>
      <c r="I341" s="897"/>
      <c r="J341" s="897"/>
      <c r="K341" s="897"/>
      <c r="L341" s="897"/>
      <c r="M341" s="897"/>
      <c r="N341" s="898"/>
    </row>
    <row r="342" spans="2:16" ht="14.25" hidden="1">
      <c r="B342" s="900"/>
      <c r="C342" s="901"/>
      <c r="D342" s="901"/>
      <c r="E342" s="901"/>
      <c r="F342" s="901"/>
      <c r="G342" s="901"/>
      <c r="H342" s="901"/>
      <c r="I342" s="902"/>
      <c r="J342" s="902"/>
      <c r="K342" s="902"/>
      <c r="L342" s="396"/>
      <c r="M342" s="396"/>
      <c r="N342" s="903"/>
    </row>
    <row r="343" spans="2:16" ht="13.5" hidden="1" thickBot="1">
      <c r="B343" s="904" t="s">
        <v>417</v>
      </c>
      <c r="C343" s="905"/>
      <c r="D343" s="905"/>
      <c r="E343" s="905"/>
      <c r="F343" s="905"/>
      <c r="G343" s="905"/>
      <c r="H343" s="905"/>
      <c r="I343" s="905"/>
      <c r="J343" s="905"/>
      <c r="K343" s="905"/>
      <c r="L343" s="905"/>
      <c r="M343" s="906" t="s">
        <v>418</v>
      </c>
      <c r="N343" s="907" t="s">
        <v>419</v>
      </c>
    </row>
    <row r="344" spans="2:16" ht="15.75" hidden="1" customHeight="1">
      <c r="B344" s="908" t="s">
        <v>420</v>
      </c>
      <c r="C344" s="909"/>
      <c r="D344" s="909"/>
      <c r="E344" s="909"/>
      <c r="F344" s="909"/>
      <c r="G344" s="909"/>
      <c r="H344" s="909"/>
      <c r="I344" s="909"/>
      <c r="J344" s="909"/>
      <c r="K344" s="909"/>
      <c r="L344" s="910"/>
      <c r="M344" s="911" t="s">
        <v>421</v>
      </c>
      <c r="N344" s="912">
        <v>140</v>
      </c>
    </row>
    <row r="345" spans="2:16" ht="15.75" hidden="1">
      <c r="B345" s="913" t="s">
        <v>422</v>
      </c>
      <c r="C345" s="914"/>
      <c r="D345" s="914"/>
      <c r="E345" s="914"/>
      <c r="F345" s="914"/>
      <c r="G345" s="914"/>
      <c r="H345" s="914"/>
      <c r="I345" s="914"/>
      <c r="J345" s="914"/>
      <c r="K345" s="914"/>
      <c r="L345" s="915"/>
      <c r="M345" s="916" t="s">
        <v>421</v>
      </c>
      <c r="N345" s="917">
        <v>180</v>
      </c>
    </row>
    <row r="346" spans="2:16" ht="15.75" hidden="1">
      <c r="B346" s="913" t="s">
        <v>423</v>
      </c>
      <c r="C346" s="914"/>
      <c r="D346" s="914"/>
      <c r="E346" s="914"/>
      <c r="F346" s="914"/>
      <c r="G346" s="914"/>
      <c r="H346" s="914"/>
      <c r="I346" s="914"/>
      <c r="J346" s="914"/>
      <c r="K346" s="914"/>
      <c r="L346" s="915"/>
      <c r="M346" s="916" t="s">
        <v>424</v>
      </c>
      <c r="N346" s="917">
        <v>450</v>
      </c>
    </row>
    <row r="347" spans="2:16" ht="15.75" hidden="1">
      <c r="B347" s="918" t="s">
        <v>423</v>
      </c>
      <c r="C347" s="919"/>
      <c r="D347" s="919"/>
      <c r="E347" s="919"/>
      <c r="F347" s="919"/>
      <c r="G347" s="919"/>
      <c r="H347" s="919"/>
      <c r="I347" s="919"/>
      <c r="J347" s="919"/>
      <c r="K347" s="919"/>
      <c r="L347" s="920"/>
      <c r="M347" s="916" t="s">
        <v>425</v>
      </c>
      <c r="N347" s="917">
        <v>450</v>
      </c>
    </row>
    <row r="348" spans="2:16" ht="15.75" hidden="1">
      <c r="B348" s="918" t="s">
        <v>423</v>
      </c>
      <c r="C348" s="919"/>
      <c r="D348" s="919"/>
      <c r="E348" s="919"/>
      <c r="F348" s="919"/>
      <c r="G348" s="919"/>
      <c r="H348" s="919"/>
      <c r="I348" s="919"/>
      <c r="J348" s="919"/>
      <c r="K348" s="919"/>
      <c r="L348" s="920"/>
      <c r="M348" s="921" t="s">
        <v>426</v>
      </c>
      <c r="N348" s="917">
        <v>520</v>
      </c>
    </row>
    <row r="349" spans="2:16" ht="15.75" hidden="1">
      <c r="B349" s="918" t="s">
        <v>427</v>
      </c>
      <c r="C349" s="919"/>
      <c r="D349" s="919"/>
      <c r="E349" s="919"/>
      <c r="F349" s="919"/>
      <c r="G349" s="919"/>
      <c r="H349" s="919"/>
      <c r="I349" s="919"/>
      <c r="J349" s="919"/>
      <c r="K349" s="919"/>
      <c r="L349" s="920"/>
      <c r="M349" s="916" t="s">
        <v>428</v>
      </c>
      <c r="N349" s="917">
        <v>350</v>
      </c>
    </row>
    <row r="350" spans="2:16" ht="16.5" hidden="1" thickBot="1">
      <c r="B350" s="922" t="s">
        <v>429</v>
      </c>
      <c r="C350" s="923"/>
      <c r="D350" s="923"/>
      <c r="E350" s="923"/>
      <c r="F350" s="923"/>
      <c r="G350" s="923"/>
      <c r="H350" s="923"/>
      <c r="I350" s="923"/>
      <c r="J350" s="923"/>
      <c r="K350" s="923"/>
      <c r="L350" s="924"/>
      <c r="M350" s="925" t="s">
        <v>430</v>
      </c>
      <c r="N350" s="926">
        <v>420</v>
      </c>
    </row>
    <row r="351" spans="2:16" hidden="1">
      <c r="B351" s="927" t="s">
        <v>431</v>
      </c>
      <c r="C351" s="396"/>
      <c r="D351" s="396"/>
      <c r="E351" s="396"/>
      <c r="F351" s="396"/>
      <c r="G351" s="396"/>
      <c r="H351" s="396"/>
      <c r="I351" s="396"/>
      <c r="J351" s="396"/>
      <c r="K351" s="396"/>
      <c r="L351" s="396"/>
      <c r="M351" s="396"/>
      <c r="N351" s="903"/>
    </row>
    <row r="352" spans="2:16">
      <c r="B352" s="928" t="s">
        <v>432</v>
      </c>
      <c r="C352" s="929"/>
      <c r="D352" s="929"/>
      <c r="E352" s="930"/>
      <c r="F352" s="931"/>
      <c r="G352" s="931"/>
      <c r="H352" s="931"/>
      <c r="I352" s="931"/>
      <c r="J352" s="931"/>
      <c r="K352" s="931"/>
      <c r="L352" s="932"/>
      <c r="M352" s="932"/>
      <c r="N352" s="933"/>
    </row>
    <row r="353" spans="2:14" ht="13.5" thickBot="1">
      <c r="B353" s="568" t="s">
        <v>433</v>
      </c>
      <c r="C353" s="788"/>
      <c r="D353" s="788"/>
      <c r="E353" s="934"/>
      <c r="F353" s="935"/>
      <c r="G353" s="935"/>
      <c r="H353" s="935"/>
      <c r="I353" s="935"/>
      <c r="J353" s="935"/>
      <c r="K353" s="935"/>
      <c r="L353" s="935"/>
      <c r="M353" s="935"/>
      <c r="N353" s="936"/>
    </row>
    <row r="354" spans="2:14" ht="13.5" thickBot="1">
      <c r="B354" s="693"/>
      <c r="C354" s="693"/>
      <c r="D354" s="693"/>
      <c r="E354" s="937"/>
      <c r="F354" s="938"/>
      <c r="G354" s="938"/>
      <c r="H354" s="939"/>
      <c r="I354" s="396"/>
      <c r="J354" s="396"/>
      <c r="K354" s="396"/>
      <c r="L354" s="396"/>
      <c r="M354" s="940"/>
      <c r="N354" s="939"/>
    </row>
    <row r="355" spans="2:14" ht="22.5" customHeight="1" thickBot="1">
      <c r="B355" s="9" t="s">
        <v>434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1"/>
    </row>
    <row r="356" spans="2:14" ht="13.5" thickBot="1">
      <c r="B356" s="941"/>
      <c r="C356" s="941"/>
      <c r="D356" s="941"/>
      <c r="E356" s="942"/>
      <c r="F356" s="943" t="s">
        <v>283</v>
      </c>
      <c r="G356" s="944" t="s">
        <v>435</v>
      </c>
      <c r="H356" s="945" t="s">
        <v>52</v>
      </c>
      <c r="I356" s="946"/>
      <c r="J356" s="946"/>
      <c r="K356" s="947" t="s">
        <v>436</v>
      </c>
      <c r="L356" s="946"/>
      <c r="M356" s="946"/>
      <c r="N356" s="948" t="s">
        <v>437</v>
      </c>
    </row>
    <row r="357" spans="2:14">
      <c r="B357" s="949" t="s">
        <v>438</v>
      </c>
      <c r="C357" s="950"/>
      <c r="D357" s="950"/>
      <c r="E357" s="951"/>
      <c r="F357" s="952" t="s">
        <v>439</v>
      </c>
      <c r="G357" s="952">
        <v>1</v>
      </c>
      <c r="H357" s="953">
        <v>18000</v>
      </c>
      <c r="I357" s="954"/>
      <c r="J357" s="954"/>
      <c r="K357" s="953">
        <v>16500</v>
      </c>
      <c r="L357" s="954"/>
      <c r="M357" s="954"/>
      <c r="N357" s="955" t="s">
        <v>137</v>
      </c>
    </row>
    <row r="358" spans="2:14">
      <c r="B358" s="956" t="s">
        <v>440</v>
      </c>
      <c r="C358" s="957"/>
      <c r="D358" s="957"/>
      <c r="E358" s="958"/>
      <c r="F358" s="959" t="s">
        <v>439</v>
      </c>
      <c r="G358" s="959">
        <v>1</v>
      </c>
      <c r="H358" s="960">
        <v>220</v>
      </c>
      <c r="I358" s="961"/>
      <c r="J358" s="961"/>
      <c r="K358" s="960">
        <v>210</v>
      </c>
      <c r="L358" s="961"/>
      <c r="M358" s="961"/>
      <c r="N358" s="962" t="s">
        <v>137</v>
      </c>
    </row>
    <row r="359" spans="2:14" ht="13.5" thickBot="1">
      <c r="B359" s="963" t="s">
        <v>441</v>
      </c>
      <c r="C359" s="964"/>
      <c r="D359" s="964"/>
      <c r="E359" s="965"/>
      <c r="F359" s="966" t="s">
        <v>439</v>
      </c>
      <c r="G359" s="966">
        <v>1</v>
      </c>
      <c r="H359" s="967">
        <v>1850</v>
      </c>
      <c r="I359" s="968"/>
      <c r="J359" s="968"/>
      <c r="K359" s="967">
        <v>1700</v>
      </c>
      <c r="L359" s="968"/>
      <c r="M359" s="968"/>
      <c r="N359" s="969" t="s">
        <v>137</v>
      </c>
    </row>
    <row r="360" spans="2:14" ht="19.5" customHeight="1" thickBot="1">
      <c r="B360" s="970"/>
      <c r="C360" s="971"/>
      <c r="D360" s="971"/>
      <c r="E360" s="972"/>
      <c r="F360" s="973"/>
      <c r="G360" s="973"/>
      <c r="H360" s="973"/>
      <c r="I360" s="973"/>
      <c r="J360" s="973"/>
      <c r="K360" s="973"/>
      <c r="L360" s="973"/>
      <c r="M360" s="973"/>
      <c r="N360" s="973"/>
    </row>
    <row r="361" spans="2:14" ht="22.5" customHeight="1" thickBot="1">
      <c r="B361" s="974" t="s">
        <v>442</v>
      </c>
      <c r="C361" s="975"/>
      <c r="D361" s="975"/>
      <c r="E361" s="975"/>
      <c r="F361" s="975"/>
      <c r="G361" s="975"/>
      <c r="H361" s="975"/>
      <c r="I361" s="975"/>
      <c r="J361" s="975"/>
      <c r="K361" s="975"/>
      <c r="L361" s="975"/>
      <c r="M361" s="975"/>
      <c r="N361" s="976"/>
    </row>
    <row r="362" spans="2:14" ht="39.75" customHeight="1" thickBot="1">
      <c r="B362" s="977" t="s">
        <v>443</v>
      </c>
      <c r="C362" s="978"/>
      <c r="D362" s="978"/>
      <c r="E362" s="979"/>
      <c r="F362" s="980" t="s">
        <v>283</v>
      </c>
      <c r="G362" s="980" t="s">
        <v>444</v>
      </c>
      <c r="H362" s="981" t="s">
        <v>445</v>
      </c>
      <c r="I362" s="982"/>
      <c r="J362" s="981" t="s">
        <v>446</v>
      </c>
      <c r="K362" s="982"/>
      <c r="L362" s="981" t="s">
        <v>447</v>
      </c>
      <c r="M362" s="982"/>
      <c r="N362" s="983" t="s">
        <v>448</v>
      </c>
    </row>
    <row r="363" spans="2:14">
      <c r="B363" s="984" t="s">
        <v>449</v>
      </c>
      <c r="C363" s="985"/>
      <c r="D363" s="985"/>
      <c r="E363" s="986"/>
      <c r="F363" s="987" t="s">
        <v>439</v>
      </c>
      <c r="G363" s="987">
        <v>1</v>
      </c>
      <c r="H363" s="988" t="s">
        <v>450</v>
      </c>
      <c r="I363" s="989"/>
      <c r="J363" s="988">
        <v>5500</v>
      </c>
      <c r="K363" s="989"/>
      <c r="L363" s="990">
        <f>N363*0.15</f>
        <v>9750</v>
      </c>
      <c r="M363" s="990"/>
      <c r="N363" s="991">
        <v>65000</v>
      </c>
    </row>
    <row r="364" spans="2:14">
      <c r="B364" s="984" t="s">
        <v>451</v>
      </c>
      <c r="C364" s="985"/>
      <c r="D364" s="985"/>
      <c r="E364" s="986"/>
      <c r="F364" s="987" t="s">
        <v>439</v>
      </c>
      <c r="G364" s="987">
        <v>1</v>
      </c>
      <c r="H364" s="992" t="s">
        <v>452</v>
      </c>
      <c r="I364" s="992"/>
      <c r="J364" s="992">
        <v>5500</v>
      </c>
      <c r="K364" s="992"/>
      <c r="L364" s="992">
        <f t="shared" ref="L364:L375" si="7">N364*0.15</f>
        <v>8250</v>
      </c>
      <c r="M364" s="992"/>
      <c r="N364" s="991">
        <v>55000</v>
      </c>
    </row>
    <row r="365" spans="2:14">
      <c r="B365" s="715" t="s">
        <v>453</v>
      </c>
      <c r="C365" s="716"/>
      <c r="D365" s="716"/>
      <c r="E365" s="753"/>
      <c r="F365" s="993" t="s">
        <v>439</v>
      </c>
      <c r="G365" s="993">
        <v>1</v>
      </c>
      <c r="H365" s="992" t="s">
        <v>454</v>
      </c>
      <c r="I365" s="992"/>
      <c r="J365" s="992">
        <v>5500</v>
      </c>
      <c r="K365" s="992"/>
      <c r="L365" s="992">
        <f t="shared" si="7"/>
        <v>8250</v>
      </c>
      <c r="M365" s="992"/>
      <c r="N365" s="994">
        <v>55000</v>
      </c>
    </row>
    <row r="366" spans="2:14">
      <c r="B366" s="715" t="s">
        <v>455</v>
      </c>
      <c r="C366" s="716"/>
      <c r="D366" s="716"/>
      <c r="E366" s="753"/>
      <c r="F366" s="993" t="s">
        <v>439</v>
      </c>
      <c r="G366" s="993">
        <v>1</v>
      </c>
      <c r="H366" s="992" t="s">
        <v>456</v>
      </c>
      <c r="I366" s="992"/>
      <c r="J366" s="992">
        <v>5500</v>
      </c>
      <c r="K366" s="992"/>
      <c r="L366" s="992">
        <f t="shared" si="7"/>
        <v>8250</v>
      </c>
      <c r="M366" s="992"/>
      <c r="N366" s="994">
        <v>55000</v>
      </c>
    </row>
    <row r="367" spans="2:14">
      <c r="B367" s="715" t="s">
        <v>457</v>
      </c>
      <c r="C367" s="716"/>
      <c r="D367" s="716"/>
      <c r="E367" s="753"/>
      <c r="F367" s="993" t="s">
        <v>439</v>
      </c>
      <c r="G367" s="993">
        <v>1</v>
      </c>
      <c r="H367" s="992" t="s">
        <v>458</v>
      </c>
      <c r="I367" s="992"/>
      <c r="J367" s="992">
        <v>5500</v>
      </c>
      <c r="K367" s="992"/>
      <c r="L367" s="992">
        <f t="shared" si="7"/>
        <v>8250</v>
      </c>
      <c r="M367" s="992"/>
      <c r="N367" s="994">
        <v>55000</v>
      </c>
    </row>
    <row r="368" spans="2:14">
      <c r="B368" s="715" t="s">
        <v>459</v>
      </c>
      <c r="C368" s="716"/>
      <c r="D368" s="716"/>
      <c r="E368" s="753"/>
      <c r="F368" s="993" t="s">
        <v>439</v>
      </c>
      <c r="G368" s="993">
        <v>1</v>
      </c>
      <c r="H368" s="992" t="s">
        <v>460</v>
      </c>
      <c r="I368" s="992"/>
      <c r="J368" s="992">
        <v>6000</v>
      </c>
      <c r="K368" s="992"/>
      <c r="L368" s="992">
        <f t="shared" si="7"/>
        <v>12750</v>
      </c>
      <c r="M368" s="992"/>
      <c r="N368" s="994">
        <v>85000</v>
      </c>
    </row>
    <row r="369" spans="2:14">
      <c r="B369" s="715" t="s">
        <v>461</v>
      </c>
      <c r="C369" s="716"/>
      <c r="D369" s="716"/>
      <c r="E369" s="753"/>
      <c r="F369" s="993" t="s">
        <v>439</v>
      </c>
      <c r="G369" s="993">
        <v>1</v>
      </c>
      <c r="H369" s="992" t="s">
        <v>462</v>
      </c>
      <c r="I369" s="992"/>
      <c r="J369" s="992">
        <v>5500</v>
      </c>
      <c r="K369" s="992"/>
      <c r="L369" s="992">
        <f t="shared" si="7"/>
        <v>10050</v>
      </c>
      <c r="M369" s="992"/>
      <c r="N369" s="994">
        <v>67000</v>
      </c>
    </row>
    <row r="370" spans="2:14">
      <c r="B370" s="715" t="s">
        <v>463</v>
      </c>
      <c r="C370" s="716"/>
      <c r="D370" s="716"/>
      <c r="E370" s="753"/>
      <c r="F370" s="993" t="s">
        <v>439</v>
      </c>
      <c r="G370" s="993">
        <v>1</v>
      </c>
      <c r="H370" s="992" t="s">
        <v>452</v>
      </c>
      <c r="I370" s="992"/>
      <c r="J370" s="992">
        <v>5500</v>
      </c>
      <c r="K370" s="992"/>
      <c r="L370" s="992">
        <f t="shared" si="7"/>
        <v>6750</v>
      </c>
      <c r="M370" s="992"/>
      <c r="N370" s="994">
        <v>45000</v>
      </c>
    </row>
    <row r="371" spans="2:14">
      <c r="B371" s="715" t="s">
        <v>464</v>
      </c>
      <c r="C371" s="716"/>
      <c r="D371" s="716"/>
      <c r="E371" s="753"/>
      <c r="F371" s="993" t="s">
        <v>439</v>
      </c>
      <c r="G371" s="993">
        <v>1</v>
      </c>
      <c r="H371" s="992" t="s">
        <v>465</v>
      </c>
      <c r="I371" s="992"/>
      <c r="J371" s="992">
        <v>5000</v>
      </c>
      <c r="K371" s="992"/>
      <c r="L371" s="992">
        <f t="shared" si="7"/>
        <v>5250</v>
      </c>
      <c r="M371" s="992"/>
      <c r="N371" s="994">
        <v>35000</v>
      </c>
    </row>
    <row r="372" spans="2:14">
      <c r="B372" s="715" t="s">
        <v>466</v>
      </c>
      <c r="C372" s="716"/>
      <c r="D372" s="716"/>
      <c r="E372" s="753"/>
      <c r="F372" s="993" t="s">
        <v>439</v>
      </c>
      <c r="G372" s="993">
        <v>1</v>
      </c>
      <c r="H372" s="992" t="s">
        <v>462</v>
      </c>
      <c r="I372" s="992"/>
      <c r="J372" s="992">
        <v>5500</v>
      </c>
      <c r="K372" s="992"/>
      <c r="L372" s="992">
        <f t="shared" si="7"/>
        <v>9900</v>
      </c>
      <c r="M372" s="992"/>
      <c r="N372" s="994">
        <v>66000</v>
      </c>
    </row>
    <row r="373" spans="2:14">
      <c r="B373" s="715" t="s">
        <v>467</v>
      </c>
      <c r="C373" s="716"/>
      <c r="D373" s="716"/>
      <c r="E373" s="753"/>
      <c r="F373" s="993" t="s">
        <v>439</v>
      </c>
      <c r="G373" s="993">
        <v>1</v>
      </c>
      <c r="H373" s="992" t="s">
        <v>452</v>
      </c>
      <c r="I373" s="992"/>
      <c r="J373" s="992">
        <v>5000</v>
      </c>
      <c r="K373" s="992"/>
      <c r="L373" s="992">
        <f t="shared" si="7"/>
        <v>8250</v>
      </c>
      <c r="M373" s="992"/>
      <c r="N373" s="994">
        <v>55000</v>
      </c>
    </row>
    <row r="374" spans="2:14">
      <c r="B374" s="715" t="s">
        <v>468</v>
      </c>
      <c r="C374" s="716"/>
      <c r="D374" s="716"/>
      <c r="E374" s="753"/>
      <c r="F374" s="993" t="s">
        <v>439</v>
      </c>
      <c r="G374" s="993">
        <v>1</v>
      </c>
      <c r="H374" s="992" t="s">
        <v>469</v>
      </c>
      <c r="I374" s="992"/>
      <c r="J374" s="992">
        <v>4500</v>
      </c>
      <c r="K374" s="992"/>
      <c r="L374" s="992">
        <f t="shared" si="7"/>
        <v>3750</v>
      </c>
      <c r="M374" s="992"/>
      <c r="N374" s="994">
        <v>25000</v>
      </c>
    </row>
    <row r="375" spans="2:14">
      <c r="B375" s="715" t="s">
        <v>470</v>
      </c>
      <c r="C375" s="716"/>
      <c r="D375" s="716"/>
      <c r="E375" s="753"/>
      <c r="F375" s="993" t="s">
        <v>439</v>
      </c>
      <c r="G375" s="993">
        <v>1</v>
      </c>
      <c r="H375" s="992" t="s">
        <v>471</v>
      </c>
      <c r="I375" s="992"/>
      <c r="J375" s="992">
        <v>5000</v>
      </c>
      <c r="K375" s="992"/>
      <c r="L375" s="992">
        <f t="shared" si="7"/>
        <v>5250</v>
      </c>
      <c r="M375" s="992"/>
      <c r="N375" s="994">
        <v>35000</v>
      </c>
    </row>
    <row r="376" spans="2:14" ht="13.5" thickBot="1">
      <c r="B376" s="568"/>
      <c r="C376" s="788"/>
      <c r="D376" s="788"/>
      <c r="E376" s="934"/>
      <c r="F376" s="995"/>
      <c r="G376" s="995"/>
      <c r="H376" s="996"/>
      <c r="I376" s="997"/>
      <c r="J376" s="996"/>
      <c r="K376" s="997"/>
      <c r="L376" s="996"/>
      <c r="M376" s="997"/>
      <c r="N376" s="998"/>
    </row>
  </sheetData>
  <mergeCells count="723">
    <mergeCell ref="B375:E375"/>
    <mergeCell ref="H375:I375"/>
    <mergeCell ref="J375:K375"/>
    <mergeCell ref="L375:M375"/>
    <mergeCell ref="B376:E376"/>
    <mergeCell ref="H376:I376"/>
    <mergeCell ref="J376:K376"/>
    <mergeCell ref="L376:M376"/>
    <mergeCell ref="B373:E373"/>
    <mergeCell ref="H373:I373"/>
    <mergeCell ref="J373:K373"/>
    <mergeCell ref="L373:M373"/>
    <mergeCell ref="B374:E374"/>
    <mergeCell ref="H374:I374"/>
    <mergeCell ref="J374:K374"/>
    <mergeCell ref="L374:M374"/>
    <mergeCell ref="B371:E371"/>
    <mergeCell ref="H371:I371"/>
    <mergeCell ref="J371:K371"/>
    <mergeCell ref="L371:M371"/>
    <mergeCell ref="B372:E372"/>
    <mergeCell ref="H372:I372"/>
    <mergeCell ref="J372:K372"/>
    <mergeCell ref="L372:M372"/>
    <mergeCell ref="B369:E369"/>
    <mergeCell ref="H369:I369"/>
    <mergeCell ref="J369:K369"/>
    <mergeCell ref="L369:M369"/>
    <mergeCell ref="B370:E370"/>
    <mergeCell ref="H370:I370"/>
    <mergeCell ref="J370:K370"/>
    <mergeCell ref="L370:M370"/>
    <mergeCell ref="B367:E367"/>
    <mergeCell ref="H367:I367"/>
    <mergeCell ref="J367:K367"/>
    <mergeCell ref="L367:M367"/>
    <mergeCell ref="B368:E368"/>
    <mergeCell ref="H368:I368"/>
    <mergeCell ref="J368:K368"/>
    <mergeCell ref="L368:M368"/>
    <mergeCell ref="B365:E365"/>
    <mergeCell ref="H365:I365"/>
    <mergeCell ref="J365:K365"/>
    <mergeCell ref="L365:M365"/>
    <mergeCell ref="B366:E366"/>
    <mergeCell ref="H366:I366"/>
    <mergeCell ref="J366:K366"/>
    <mergeCell ref="L366:M366"/>
    <mergeCell ref="B363:E363"/>
    <mergeCell ref="H363:I363"/>
    <mergeCell ref="J363:K363"/>
    <mergeCell ref="L363:M363"/>
    <mergeCell ref="B364:E364"/>
    <mergeCell ref="H364:I364"/>
    <mergeCell ref="J364:K364"/>
    <mergeCell ref="L364:M364"/>
    <mergeCell ref="B359:E359"/>
    <mergeCell ref="H359:J359"/>
    <mergeCell ref="K359:M359"/>
    <mergeCell ref="B360:E360"/>
    <mergeCell ref="B361:N361"/>
    <mergeCell ref="B362:E362"/>
    <mergeCell ref="H362:I362"/>
    <mergeCell ref="J362:K362"/>
    <mergeCell ref="L362:M362"/>
    <mergeCell ref="H356:J356"/>
    <mergeCell ref="K356:M356"/>
    <mergeCell ref="B357:E357"/>
    <mergeCell ref="H357:J357"/>
    <mergeCell ref="K357:M357"/>
    <mergeCell ref="B358:E358"/>
    <mergeCell ref="H358:J358"/>
    <mergeCell ref="K358:M358"/>
    <mergeCell ref="B348:L348"/>
    <mergeCell ref="B349:L349"/>
    <mergeCell ref="B350:L350"/>
    <mergeCell ref="B352:E352"/>
    <mergeCell ref="B353:E353"/>
    <mergeCell ref="B355:N355"/>
    <mergeCell ref="B341:N341"/>
    <mergeCell ref="B343:L343"/>
    <mergeCell ref="B344:L344"/>
    <mergeCell ref="B345:L345"/>
    <mergeCell ref="B346:L346"/>
    <mergeCell ref="B347:L347"/>
    <mergeCell ref="B339:E339"/>
    <mergeCell ref="H339:I339"/>
    <mergeCell ref="J339:K339"/>
    <mergeCell ref="L339:M339"/>
    <mergeCell ref="B340:E340"/>
    <mergeCell ref="H340:I340"/>
    <mergeCell ref="J340:K340"/>
    <mergeCell ref="L340:M340"/>
    <mergeCell ref="B337:E337"/>
    <mergeCell ref="H337:I337"/>
    <mergeCell ref="J337:K337"/>
    <mergeCell ref="L337:M337"/>
    <mergeCell ref="B338:E338"/>
    <mergeCell ref="H338:I338"/>
    <mergeCell ref="J338:K338"/>
    <mergeCell ref="L338:M338"/>
    <mergeCell ref="B335:E335"/>
    <mergeCell ref="H335:I335"/>
    <mergeCell ref="J335:K335"/>
    <mergeCell ref="L335:M335"/>
    <mergeCell ref="B336:E336"/>
    <mergeCell ref="H336:I336"/>
    <mergeCell ref="J336:K336"/>
    <mergeCell ref="L336:M336"/>
    <mergeCell ref="B333:E333"/>
    <mergeCell ref="H333:I333"/>
    <mergeCell ref="J333:K333"/>
    <mergeCell ref="L333:M333"/>
    <mergeCell ref="B334:E334"/>
    <mergeCell ref="H334:I334"/>
    <mergeCell ref="J334:K334"/>
    <mergeCell ref="L334:M334"/>
    <mergeCell ref="B331:E331"/>
    <mergeCell ref="H331:I331"/>
    <mergeCell ref="J331:K331"/>
    <mergeCell ref="L331:M331"/>
    <mergeCell ref="B332:E332"/>
    <mergeCell ref="H332:I332"/>
    <mergeCell ref="J332:K332"/>
    <mergeCell ref="L332:M332"/>
    <mergeCell ref="I317:N317"/>
    <mergeCell ref="B319:B326"/>
    <mergeCell ref="B328:N328"/>
    <mergeCell ref="B329:E330"/>
    <mergeCell ref="F329:F330"/>
    <mergeCell ref="G329:G330"/>
    <mergeCell ref="H329:N329"/>
    <mergeCell ref="H330:I330"/>
    <mergeCell ref="J330:K330"/>
    <mergeCell ref="L330:M330"/>
    <mergeCell ref="B314:E314"/>
    <mergeCell ref="H314:I314"/>
    <mergeCell ref="J314:K314"/>
    <mergeCell ref="L314:M314"/>
    <mergeCell ref="B316:N316"/>
    <mergeCell ref="B317:B318"/>
    <mergeCell ref="C317:C318"/>
    <mergeCell ref="D317:D318"/>
    <mergeCell ref="E317:E318"/>
    <mergeCell ref="F317:H317"/>
    <mergeCell ref="B312:E312"/>
    <mergeCell ref="H312:I312"/>
    <mergeCell ref="J312:K312"/>
    <mergeCell ref="L312:M312"/>
    <mergeCell ref="B313:E313"/>
    <mergeCell ref="H313:I313"/>
    <mergeCell ref="J313:K313"/>
    <mergeCell ref="L313:M313"/>
    <mergeCell ref="B310:E310"/>
    <mergeCell ref="H310:I310"/>
    <mergeCell ref="J310:K310"/>
    <mergeCell ref="L310:M310"/>
    <mergeCell ref="B311:E311"/>
    <mergeCell ref="H311:I311"/>
    <mergeCell ref="J311:K311"/>
    <mergeCell ref="L311:M311"/>
    <mergeCell ref="B308:E308"/>
    <mergeCell ref="H308:I308"/>
    <mergeCell ref="J308:K308"/>
    <mergeCell ref="L308:M308"/>
    <mergeCell ref="B309:E309"/>
    <mergeCell ref="H309:I309"/>
    <mergeCell ref="J309:K309"/>
    <mergeCell ref="L309:M309"/>
    <mergeCell ref="B306:E306"/>
    <mergeCell ref="H306:I306"/>
    <mergeCell ref="J306:K306"/>
    <mergeCell ref="L306:M306"/>
    <mergeCell ref="B307:E307"/>
    <mergeCell ref="H307:I307"/>
    <mergeCell ref="J307:K307"/>
    <mergeCell ref="L307:M307"/>
    <mergeCell ref="B304:E304"/>
    <mergeCell ref="H304:I304"/>
    <mergeCell ref="J304:K304"/>
    <mergeCell ref="L304:M304"/>
    <mergeCell ref="B305:E305"/>
    <mergeCell ref="H305:I305"/>
    <mergeCell ref="J305:K305"/>
    <mergeCell ref="L305:M305"/>
    <mergeCell ref="B302:E302"/>
    <mergeCell ref="H302:I302"/>
    <mergeCell ref="J302:K302"/>
    <mergeCell ref="L302:M302"/>
    <mergeCell ref="B303:E303"/>
    <mergeCell ref="H303:I303"/>
    <mergeCell ref="J303:K303"/>
    <mergeCell ref="L303:M303"/>
    <mergeCell ref="B300:E300"/>
    <mergeCell ref="H300:I300"/>
    <mergeCell ref="J300:K300"/>
    <mergeCell ref="L300:M300"/>
    <mergeCell ref="B301:E301"/>
    <mergeCell ref="H301:I301"/>
    <mergeCell ref="J301:K301"/>
    <mergeCell ref="L301:M301"/>
    <mergeCell ref="B298:E298"/>
    <mergeCell ref="H298:I298"/>
    <mergeCell ref="J298:K298"/>
    <mergeCell ref="L298:M298"/>
    <mergeCell ref="B299:E299"/>
    <mergeCell ref="H299:I299"/>
    <mergeCell ref="J299:K299"/>
    <mergeCell ref="L299:M299"/>
    <mergeCell ref="B296:E296"/>
    <mergeCell ref="H296:I296"/>
    <mergeCell ref="J296:K296"/>
    <mergeCell ref="L296:M296"/>
    <mergeCell ref="B297:E297"/>
    <mergeCell ref="H297:I297"/>
    <mergeCell ref="J297:K297"/>
    <mergeCell ref="L297:M297"/>
    <mergeCell ref="B294:E294"/>
    <mergeCell ref="H294:I294"/>
    <mergeCell ref="J294:K294"/>
    <mergeCell ref="L294:M294"/>
    <mergeCell ref="B295:E295"/>
    <mergeCell ref="H295:I295"/>
    <mergeCell ref="J295:K295"/>
    <mergeCell ref="L295:M295"/>
    <mergeCell ref="B292:E292"/>
    <mergeCell ref="H292:I292"/>
    <mergeCell ref="J292:K292"/>
    <mergeCell ref="L292:M292"/>
    <mergeCell ref="B293:E293"/>
    <mergeCell ref="H293:I293"/>
    <mergeCell ref="J293:K293"/>
    <mergeCell ref="L293:M293"/>
    <mergeCell ref="B290:E290"/>
    <mergeCell ref="H290:I290"/>
    <mergeCell ref="J290:K290"/>
    <mergeCell ref="L290:M290"/>
    <mergeCell ref="B291:E291"/>
    <mergeCell ref="H291:I291"/>
    <mergeCell ref="J291:K291"/>
    <mergeCell ref="L291:M291"/>
    <mergeCell ref="B288:E288"/>
    <mergeCell ref="H288:I288"/>
    <mergeCell ref="J288:K288"/>
    <mergeCell ref="L288:M288"/>
    <mergeCell ref="B289:E289"/>
    <mergeCell ref="H289:I289"/>
    <mergeCell ref="J289:K289"/>
    <mergeCell ref="L289:M289"/>
    <mergeCell ref="B286:E286"/>
    <mergeCell ref="H286:I286"/>
    <mergeCell ref="J286:K286"/>
    <mergeCell ref="L286:M286"/>
    <mergeCell ref="B287:E287"/>
    <mergeCell ref="H287:I287"/>
    <mergeCell ref="J287:K287"/>
    <mergeCell ref="L287:M287"/>
    <mergeCell ref="B284:E284"/>
    <mergeCell ref="H284:I284"/>
    <mergeCell ref="J284:K284"/>
    <mergeCell ref="L284:M284"/>
    <mergeCell ref="B285:E285"/>
    <mergeCell ref="H285:I285"/>
    <mergeCell ref="J285:K285"/>
    <mergeCell ref="L285:M285"/>
    <mergeCell ref="B282:E282"/>
    <mergeCell ref="H282:I282"/>
    <mergeCell ref="J282:K282"/>
    <mergeCell ref="L282:M282"/>
    <mergeCell ref="B283:E283"/>
    <mergeCell ref="H283:I283"/>
    <mergeCell ref="J283:K283"/>
    <mergeCell ref="L283:M283"/>
    <mergeCell ref="B280:E280"/>
    <mergeCell ref="H280:I280"/>
    <mergeCell ref="J280:K280"/>
    <mergeCell ref="L280:M280"/>
    <mergeCell ref="B281:E281"/>
    <mergeCell ref="H281:I281"/>
    <mergeCell ref="J281:K281"/>
    <mergeCell ref="L281:M281"/>
    <mergeCell ref="B278:E278"/>
    <mergeCell ref="H278:I278"/>
    <mergeCell ref="J278:K278"/>
    <mergeCell ref="L278:M278"/>
    <mergeCell ref="B279:E279"/>
    <mergeCell ref="H279:I279"/>
    <mergeCell ref="J279:K279"/>
    <mergeCell ref="L279:M279"/>
    <mergeCell ref="B276:E276"/>
    <mergeCell ref="H276:I276"/>
    <mergeCell ref="J276:K276"/>
    <mergeCell ref="L276:M276"/>
    <mergeCell ref="B277:E277"/>
    <mergeCell ref="H277:I277"/>
    <mergeCell ref="J277:K277"/>
    <mergeCell ref="L277:M277"/>
    <mergeCell ref="J274:K274"/>
    <mergeCell ref="L274:M274"/>
    <mergeCell ref="B275:E275"/>
    <mergeCell ref="H275:I275"/>
    <mergeCell ref="J275:K275"/>
    <mergeCell ref="L275:M275"/>
    <mergeCell ref="B270:D270"/>
    <mergeCell ref="H270:I270"/>
    <mergeCell ref="J270:K270"/>
    <mergeCell ref="L270:M270"/>
    <mergeCell ref="B272:N272"/>
    <mergeCell ref="B273:E274"/>
    <mergeCell ref="F273:F274"/>
    <mergeCell ref="G273:G274"/>
    <mergeCell ref="H273:N273"/>
    <mergeCell ref="H274:I274"/>
    <mergeCell ref="B268:D268"/>
    <mergeCell ref="H268:I268"/>
    <mergeCell ref="J268:K268"/>
    <mergeCell ref="L268:M268"/>
    <mergeCell ref="B269:D269"/>
    <mergeCell ref="H269:I269"/>
    <mergeCell ref="J269:K269"/>
    <mergeCell ref="L269:M269"/>
    <mergeCell ref="B266:D266"/>
    <mergeCell ref="H266:I266"/>
    <mergeCell ref="J266:K266"/>
    <mergeCell ref="L266:M266"/>
    <mergeCell ref="B267:D267"/>
    <mergeCell ref="H267:I267"/>
    <mergeCell ref="J267:K267"/>
    <mergeCell ref="L267:M267"/>
    <mergeCell ref="B264:D264"/>
    <mergeCell ref="H264:I264"/>
    <mergeCell ref="J264:K264"/>
    <mergeCell ref="L264:M264"/>
    <mergeCell ref="B265:D265"/>
    <mergeCell ref="H265:I265"/>
    <mergeCell ref="J265:K265"/>
    <mergeCell ref="L265:M265"/>
    <mergeCell ref="B262:D262"/>
    <mergeCell ref="H262:I262"/>
    <mergeCell ref="J262:K262"/>
    <mergeCell ref="L262:M262"/>
    <mergeCell ref="B263:D263"/>
    <mergeCell ref="H263:I263"/>
    <mergeCell ref="J263:K263"/>
    <mergeCell ref="L263:M263"/>
    <mergeCell ref="B260:D260"/>
    <mergeCell ref="H260:I260"/>
    <mergeCell ref="J260:K260"/>
    <mergeCell ref="L260:M260"/>
    <mergeCell ref="B261:D261"/>
    <mergeCell ref="H261:I261"/>
    <mergeCell ref="J261:K261"/>
    <mergeCell ref="L261:M261"/>
    <mergeCell ref="B258:D258"/>
    <mergeCell ref="H258:I258"/>
    <mergeCell ref="J258:K258"/>
    <mergeCell ref="L258:M258"/>
    <mergeCell ref="B259:D259"/>
    <mergeCell ref="H259:I259"/>
    <mergeCell ref="J259:K259"/>
    <mergeCell ref="L259:M259"/>
    <mergeCell ref="B256:E256"/>
    <mergeCell ref="H256:I256"/>
    <mergeCell ref="J256:K256"/>
    <mergeCell ref="L256:M256"/>
    <mergeCell ref="B257:D257"/>
    <mergeCell ref="H257:I257"/>
    <mergeCell ref="J257:K257"/>
    <mergeCell ref="L257:M257"/>
    <mergeCell ref="B254:E254"/>
    <mergeCell ref="H254:I254"/>
    <mergeCell ref="J254:K254"/>
    <mergeCell ref="L254:M254"/>
    <mergeCell ref="B255:E255"/>
    <mergeCell ref="H255:I255"/>
    <mergeCell ref="J255:K255"/>
    <mergeCell ref="L255:M255"/>
    <mergeCell ref="H252:I252"/>
    <mergeCell ref="J252:K252"/>
    <mergeCell ref="L252:M252"/>
    <mergeCell ref="H253:I253"/>
    <mergeCell ref="J253:K253"/>
    <mergeCell ref="L253:M253"/>
    <mergeCell ref="L249:M249"/>
    <mergeCell ref="H250:I250"/>
    <mergeCell ref="J250:K250"/>
    <mergeCell ref="L250:M250"/>
    <mergeCell ref="H251:I251"/>
    <mergeCell ref="J251:K251"/>
    <mergeCell ref="L251:M251"/>
    <mergeCell ref="B247:N247"/>
    <mergeCell ref="B248:B249"/>
    <mergeCell ref="C248:C249"/>
    <mergeCell ref="D248:D249"/>
    <mergeCell ref="E248:E249"/>
    <mergeCell ref="F248:F249"/>
    <mergeCell ref="G248:G249"/>
    <mergeCell ref="H248:N248"/>
    <mergeCell ref="H249:I249"/>
    <mergeCell ref="J249:K249"/>
    <mergeCell ref="B244:E244"/>
    <mergeCell ref="H244:I244"/>
    <mergeCell ref="J244:K244"/>
    <mergeCell ref="L244:M244"/>
    <mergeCell ref="B245:E245"/>
    <mergeCell ref="H245:I245"/>
    <mergeCell ref="J245:K245"/>
    <mergeCell ref="L245:M245"/>
    <mergeCell ref="B242:E242"/>
    <mergeCell ref="H242:I242"/>
    <mergeCell ref="J242:K242"/>
    <mergeCell ref="L242:M242"/>
    <mergeCell ref="B243:E243"/>
    <mergeCell ref="H243:I243"/>
    <mergeCell ref="J243:K243"/>
    <mergeCell ref="L243:M243"/>
    <mergeCell ref="B240:E240"/>
    <mergeCell ref="H240:I240"/>
    <mergeCell ref="J240:K240"/>
    <mergeCell ref="L240:M240"/>
    <mergeCell ref="B241:E241"/>
    <mergeCell ref="H241:I241"/>
    <mergeCell ref="J241:K241"/>
    <mergeCell ref="L241:M241"/>
    <mergeCell ref="B238:E238"/>
    <mergeCell ref="H238:I238"/>
    <mergeCell ref="J238:K238"/>
    <mergeCell ref="L238:M238"/>
    <mergeCell ref="B239:E239"/>
    <mergeCell ref="H239:I239"/>
    <mergeCell ref="J239:K239"/>
    <mergeCell ref="L239:M239"/>
    <mergeCell ref="B236:E236"/>
    <mergeCell ref="H236:I236"/>
    <mergeCell ref="J236:K236"/>
    <mergeCell ref="L236:M236"/>
    <mergeCell ref="B237:E237"/>
    <mergeCell ref="H237:I237"/>
    <mergeCell ref="J237:K237"/>
    <mergeCell ref="L237:M237"/>
    <mergeCell ref="B234:E234"/>
    <mergeCell ref="H234:I234"/>
    <mergeCell ref="J234:K234"/>
    <mergeCell ref="L234:M234"/>
    <mergeCell ref="B235:E235"/>
    <mergeCell ref="H235:I235"/>
    <mergeCell ref="J235:K235"/>
    <mergeCell ref="L235:M235"/>
    <mergeCell ref="B232:E232"/>
    <mergeCell ref="H232:I232"/>
    <mergeCell ref="J232:K232"/>
    <mergeCell ref="L232:M232"/>
    <mergeCell ref="B233:E233"/>
    <mergeCell ref="H233:I233"/>
    <mergeCell ref="J233:K233"/>
    <mergeCell ref="L233:M233"/>
    <mergeCell ref="B226:C226"/>
    <mergeCell ref="G226:H226"/>
    <mergeCell ref="B229:N229"/>
    <mergeCell ref="B230:E231"/>
    <mergeCell ref="F230:F231"/>
    <mergeCell ref="G230:G231"/>
    <mergeCell ref="H230:N230"/>
    <mergeCell ref="H231:I231"/>
    <mergeCell ref="J231:K231"/>
    <mergeCell ref="L231:M231"/>
    <mergeCell ref="B223:C223"/>
    <mergeCell ref="G223:H223"/>
    <mergeCell ref="B224:C224"/>
    <mergeCell ref="G224:H224"/>
    <mergeCell ref="B225:C225"/>
    <mergeCell ref="G225:H225"/>
    <mergeCell ref="B220:C220"/>
    <mergeCell ref="G220:H220"/>
    <mergeCell ref="B221:C221"/>
    <mergeCell ref="G221:H221"/>
    <mergeCell ref="B222:C222"/>
    <mergeCell ref="G222:H222"/>
    <mergeCell ref="B217:C217"/>
    <mergeCell ref="G217:H217"/>
    <mergeCell ref="B218:C218"/>
    <mergeCell ref="G218:H218"/>
    <mergeCell ref="B219:C219"/>
    <mergeCell ref="G219:H219"/>
    <mergeCell ref="B214:C214"/>
    <mergeCell ref="G214:H214"/>
    <mergeCell ref="B215:C215"/>
    <mergeCell ref="G215:H215"/>
    <mergeCell ref="B216:C216"/>
    <mergeCell ref="G216:H216"/>
    <mergeCell ref="B211:C211"/>
    <mergeCell ref="G211:H211"/>
    <mergeCell ref="B212:C212"/>
    <mergeCell ref="G212:H212"/>
    <mergeCell ref="B213:C213"/>
    <mergeCell ref="G213:H213"/>
    <mergeCell ref="J204:N204"/>
    <mergeCell ref="B206:C206"/>
    <mergeCell ref="B208:N208"/>
    <mergeCell ref="B209:C210"/>
    <mergeCell ref="D209:D210"/>
    <mergeCell ref="E209:E210"/>
    <mergeCell ref="F209:F210"/>
    <mergeCell ref="G209:H210"/>
    <mergeCell ref="I209:I210"/>
    <mergeCell ref="J209:N209"/>
    <mergeCell ref="B200:C200"/>
    <mergeCell ref="B201:C201"/>
    <mergeCell ref="B203:N203"/>
    <mergeCell ref="B204:C205"/>
    <mergeCell ref="D204:D205"/>
    <mergeCell ref="E204:E205"/>
    <mergeCell ref="F204:F205"/>
    <mergeCell ref="G204:G205"/>
    <mergeCell ref="H204:H205"/>
    <mergeCell ref="I204:I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5:N185"/>
    <mergeCell ref="B186:C187"/>
    <mergeCell ref="D186:D187"/>
    <mergeCell ref="E186:E187"/>
    <mergeCell ref="F186:F187"/>
    <mergeCell ref="G186:G187"/>
    <mergeCell ref="H186:H187"/>
    <mergeCell ref="I186:I187"/>
    <mergeCell ref="J186:N186"/>
    <mergeCell ref="B179:E179"/>
    <mergeCell ref="B180:E180"/>
    <mergeCell ref="B181:E181"/>
    <mergeCell ref="B182:E182"/>
    <mergeCell ref="J182:M182"/>
    <mergeCell ref="B183:E183"/>
    <mergeCell ref="J183:M183"/>
    <mergeCell ref="B177:E178"/>
    <mergeCell ref="F177:F178"/>
    <mergeCell ref="G177:G178"/>
    <mergeCell ref="H177:H178"/>
    <mergeCell ref="I177:I178"/>
    <mergeCell ref="J177:N177"/>
    <mergeCell ref="L168:N168"/>
    <mergeCell ref="B170:C170"/>
    <mergeCell ref="B171:C171"/>
    <mergeCell ref="B172:C172"/>
    <mergeCell ref="B173:C173"/>
    <mergeCell ref="B174:C174"/>
    <mergeCell ref="B150:C152"/>
    <mergeCell ref="B153:C156"/>
    <mergeCell ref="B157:C159"/>
    <mergeCell ref="B160:C165"/>
    <mergeCell ref="B167:N167"/>
    <mergeCell ref="B168:C169"/>
    <mergeCell ref="D168:D169"/>
    <mergeCell ref="E168:E169"/>
    <mergeCell ref="F168:H168"/>
    <mergeCell ref="I168:K168"/>
    <mergeCell ref="B147:N147"/>
    <mergeCell ref="B148:C149"/>
    <mergeCell ref="D148:D149"/>
    <mergeCell ref="E148:E149"/>
    <mergeCell ref="F148:F149"/>
    <mergeCell ref="G148:G149"/>
    <mergeCell ref="H148:H149"/>
    <mergeCell ref="I148:K148"/>
    <mergeCell ref="L148:N148"/>
    <mergeCell ref="B135:C136"/>
    <mergeCell ref="B137:C138"/>
    <mergeCell ref="B139:C140"/>
    <mergeCell ref="B141:C142"/>
    <mergeCell ref="B143:C144"/>
    <mergeCell ref="B145:C146"/>
    <mergeCell ref="B130:C130"/>
    <mergeCell ref="B132:N132"/>
    <mergeCell ref="B133:C134"/>
    <mergeCell ref="D133:D134"/>
    <mergeCell ref="F133:F134"/>
    <mergeCell ref="G133:G134"/>
    <mergeCell ref="H133:H134"/>
    <mergeCell ref="I133:I134"/>
    <mergeCell ref="J133:J134"/>
    <mergeCell ref="K133:N133"/>
    <mergeCell ref="B124:C124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9:N109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N110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H91:H92"/>
    <mergeCell ref="I91:I92"/>
    <mergeCell ref="J91:N91"/>
    <mergeCell ref="B93:C93"/>
    <mergeCell ref="B94:C94"/>
    <mergeCell ref="B95:C95"/>
    <mergeCell ref="B86:C86"/>
    <mergeCell ref="B87:C87"/>
    <mergeCell ref="B88:C88"/>
    <mergeCell ref="B89:N89"/>
    <mergeCell ref="B90:N90"/>
    <mergeCell ref="B91:C92"/>
    <mergeCell ref="D91:D92"/>
    <mergeCell ref="E91:E92"/>
    <mergeCell ref="F91:F92"/>
    <mergeCell ref="G91:G92"/>
    <mergeCell ref="B80:C80"/>
    <mergeCell ref="B81:C81"/>
    <mergeCell ref="B82:C82"/>
    <mergeCell ref="B83:C83"/>
    <mergeCell ref="B84:C84"/>
    <mergeCell ref="B85:C85"/>
    <mergeCell ref="B73:C73"/>
    <mergeCell ref="B74:C74"/>
    <mergeCell ref="B76:N76"/>
    <mergeCell ref="B77:C77"/>
    <mergeCell ref="B78:C78"/>
    <mergeCell ref="B79:C79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I37:I38"/>
    <mergeCell ref="J37:N37"/>
    <mergeCell ref="B39:C39"/>
    <mergeCell ref="B40:C40"/>
    <mergeCell ref="B41:C41"/>
    <mergeCell ref="B42:C42"/>
    <mergeCell ref="J32:N32"/>
    <mergeCell ref="J33:N33"/>
    <mergeCell ref="J34:N34"/>
    <mergeCell ref="B36:N36"/>
    <mergeCell ref="B37:C38"/>
    <mergeCell ref="D37:D38"/>
    <mergeCell ref="E37:E38"/>
    <mergeCell ref="F37:F38"/>
    <mergeCell ref="G37:G38"/>
    <mergeCell ref="H37:H38"/>
    <mergeCell ref="H9:H10"/>
    <mergeCell ref="I9:I10"/>
    <mergeCell ref="J9:N9"/>
    <mergeCell ref="B19:N19"/>
    <mergeCell ref="B24:N24"/>
    <mergeCell ref="J31:N31"/>
    <mergeCell ref="B9:B10"/>
    <mergeCell ref="C9:C10"/>
    <mergeCell ref="D9:D10"/>
    <mergeCell ref="E9:E10"/>
    <mergeCell ref="F9:F10"/>
    <mergeCell ref="G9:G10"/>
    <mergeCell ref="B1:N1"/>
    <mergeCell ref="B2:N2"/>
    <mergeCell ref="B3:N3"/>
    <mergeCell ref="B5:N5"/>
    <mergeCell ref="B6:N6"/>
    <mergeCell ref="B8:N8"/>
  </mergeCells>
  <pageMargins left="0.19685039370078741" right="0.19685039370078741" top="0.19685039370078741" bottom="0.27559055118110237" header="0.19685039370078741" footer="0.51181102362204722"/>
  <pageSetup paperSize="9" scale="52" fitToHeight="3" orientation="portrait" r:id="rId1"/>
  <headerFooter alignWithMargins="0">
    <oddHeader>&amp;L&amp;G&amp;C&amp;A&amp;R&amp;D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2015-03-19T04:25:58Z</dcterms:created>
  <dcterms:modified xsi:type="dcterms:W3CDTF">2015-03-19T04:26:07Z</dcterms:modified>
</cp:coreProperties>
</file>