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drawings/drawing7.xml" ContentType="application/vnd.openxmlformats-officedocument.drawing+xml"/>
  <Override PartName="/xl/worksheets/sheet7.xml" ContentType="application/vnd.openxmlformats-officedocument.spreadsheetml.worksheet+xml"/>
  <Override PartName="/xl/drawings/drawing8.xml" ContentType="application/vnd.openxmlformats-officedocument.drawing+xml"/>
  <Override PartName="/xl/worksheets/sheet8.xml" ContentType="application/vnd.openxmlformats-officedocument.spreadsheetml.worksheet+xml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drawings/drawing10.xml" ContentType="application/vnd.openxmlformats-officedocument.drawing+xml"/>
  <Override PartName="/xl/worksheets/sheet10.xml" ContentType="application/vnd.openxmlformats-officedocument.spreadsheetml.worksheet+xml"/>
  <Override PartName="/xl/drawings/drawing11.xml" ContentType="application/vnd.openxmlformats-officedocument.drawing+xml"/>
  <Override PartName="/xl/worksheets/sheet11.xml" ContentType="application/vnd.openxmlformats-officedocument.spreadsheetml.worksheet+xml"/>
  <Override PartName="/xl/drawings/drawing12.xml" ContentType="application/vnd.openxmlformats-officedocument.drawing+xml"/>
  <Override PartName="/xl/worksheets/sheet12.xml" ContentType="application/vnd.openxmlformats-officedocument.spreadsheetml.worksheet+xml"/>
  <Override PartName="/xl/drawings/drawing13.xml" ContentType="application/vnd.openxmlformats-officedocument.drawing+xml"/>
  <Override PartName="/xl/worksheets/sheet13.xml" ContentType="application/vnd.openxmlformats-officedocument.spreadsheetml.worksheet+xml"/>
  <Override PartName="/xl/drawings/drawing14.xml" ContentType="application/vnd.openxmlformats-officedocument.drawing+xml"/>
  <Override PartName="/xl/worksheets/sheet14.xml" ContentType="application/vnd.openxmlformats-officedocument.spreadsheetml.worksheet+xml"/>
  <Override PartName="/xl/drawings/drawing15.xml" ContentType="application/vnd.openxmlformats-officedocument.drawing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  <Default Extension="png" ContentType="image/png"/>
  <Override PartName="/xl/metadata.xml" ContentType="application/vnd.openxmlformats-officedocument.spreadsheetml.sheetMetadata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nizsh\Desktop\Актуальное\Новая папка\"/>
    </mc:Choice>
  </mc:AlternateContent>
  <bookViews>
    <workbookView xWindow="-120" yWindow="-120" windowWidth="38640" windowHeight="21120" tabRatio="599" firstSheet="9" activeTab="14"/>
  </bookViews>
  <sheets>
    <sheet name="Леска" sheetId="2" r:id="rId3"/>
    <sheet name="Катушка" sheetId="4" r:id="rId4"/>
    <sheet name="Шнур для стартера" sheetId="3" r:id="rId5"/>
    <sheet name="Стартер  для триммера" sheetId="5" r:id="rId6"/>
    <sheet name="Стартер для бензопилы" sheetId="9" r:id="rId7"/>
    <sheet name="Цепь бензопилы, сменное полотно" sheetId="7" r:id="rId8"/>
    <sheet name="Диск, лезвие для триммера" sheetId="6" r:id="rId9"/>
    <sheet name="Ремень для триммера" sheetId="11" r:id="rId10"/>
    <sheet name="Карбюратор для триммера, бензо" sheetId="12" r:id="rId11"/>
    <sheet name="Фильтр. Шланг" sheetId="15" r:id="rId12"/>
    <sheet name="Запчастидля триммера 40-5" sheetId="18" r:id="rId13"/>
    <sheet name="Запчасти для триммера 139" sheetId="22" r:id="rId14"/>
    <sheet name="Запчасти для триммера GX35" sheetId="23" r:id="rId15"/>
    <sheet name="Запчасти Бензопила 45-52-58" sheetId="21" r:id="rId16"/>
    <sheet name="Ручной инструмент" sheetId="17" r:id="rId17"/>
  </sheets>
  <definedNames>
    <definedName name="_xlnm._FilterDatabase" localSheetId="1" hidden="1">Катушка!$A$3:$A$38</definedName>
  </definedNames>
  <calcPr fullCalcOnLoad="1"/>
</workbook>
</file>

<file path=xl/calcChain.xml><?xml version="1.0" encoding="utf-8"?>
<calcChain xmlns="http://schemas.openxmlformats.org/spreadsheetml/2006/main">
  <c r="F6" i="2" l="1"/>
</calcChain>
</file>

<file path=xl/metadata.xml><?xml version="1.0" encoding="utf-8"?>
<metadata xmlns="http://schemas.openxmlformats.org/spreadsheetml/2006/main" xmlns:xda="http://schemas.microsoft.com/office/spreadsheetml/2017/dynamicarray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8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</futureMetadata>
  <valueMetadata count="8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</valueMetadata>
</metadata>
</file>

<file path=xl/sharedStrings.xml><?xml version="1.0" encoding="utf-8"?>
<sst xmlns="http://schemas.openxmlformats.org/spreadsheetml/2006/main" count="7438" uniqueCount="3001">
  <si>
    <r>
      <rPr>
        <sz val="48"/>
        <color rgb="FFFF0000"/>
        <rFont val="宋体"/>
        <family val="2"/>
        <charset val="134"/>
      </rPr>
      <t xml:space="preserve"> </t>
    </r>
    <r>
      <rPr>
        <b/>
        <sz val="48"/>
        <color rgb="FFFF0000"/>
        <rFont val="Arial"/>
        <family val="2"/>
        <charset val="204"/>
      </rPr>
      <t>круг</t>
    </r>
  </si>
  <si>
    <t xml:space="preserve">Леска изготовлена из сверхпрочного нейлона, гладкая круглая форма снижает сопротивление воздуха, обеспечивая плавное скашивание, а так же минимизирует повреждение среза травы. Этот тип лески идеально подходит для покоса молодой травы и частого ухода за газоном в течении всего вегетативного периода, особенно когда трава сочная и нежная, происходит бережное и эффективное кошение </t>
  </si>
  <si>
    <t>Упаковка</t>
  </si>
  <si>
    <t>Артикул производителя</t>
  </si>
  <si>
    <t>Спецификация</t>
  </si>
  <si>
    <t>Количество штук в коробке</t>
  </si>
  <si>
    <t>Вес нетто</t>
  </si>
  <si>
    <t>Вес брутто</t>
  </si>
  <si>
    <t>Размер, см
(длина / ширина / высота)</t>
  </si>
  <si>
    <t>Объем</t>
  </si>
  <si>
    <t>Бумажная упаковка</t>
  </si>
  <si>
    <t>YSTL1315C2</t>
  </si>
  <si>
    <t>1.3mm*15m</t>
  </si>
  <si>
    <t>YSTL1615C2</t>
  </si>
  <si>
    <t>1.6mm*15m</t>
  </si>
  <si>
    <t>YSTL2015C2</t>
  </si>
  <si>
    <t>2.0mm*15m</t>
  </si>
  <si>
    <t>YSTL2415C2</t>
  </si>
  <si>
    <t>2.4mm*15m</t>
  </si>
  <si>
    <t>YSTL2715C2</t>
  </si>
  <si>
    <t>2.7mm*15m</t>
  </si>
  <si>
    <t>YSTL3015C2</t>
  </si>
  <si>
    <t>3.0mm*15m</t>
  </si>
  <si>
    <t>YSTL3315C2</t>
  </si>
  <si>
    <t>3.3mm*15m</t>
  </si>
  <si>
    <t>YSTL3515C2</t>
  </si>
  <si>
    <t>3.5mm*15m</t>
  </si>
  <si>
    <t>YSTL4015C2</t>
  </si>
  <si>
    <t>4.0mm*15m</t>
  </si>
  <si>
    <t>Пластиковая (блистерная) упаковка</t>
  </si>
  <si>
    <t>YSTL1315B2</t>
  </si>
  <si>
    <t>YSTL1615B2</t>
  </si>
  <si>
    <t>YSTL2015B2</t>
  </si>
  <si>
    <t>YSTL2415B2</t>
  </si>
  <si>
    <t>YSTL2715B2</t>
  </si>
  <si>
    <t>YSTL3015B2</t>
  </si>
  <si>
    <t>YSTL3315B2</t>
  </si>
  <si>
    <t>YSTL3515B2</t>
  </si>
  <si>
    <t>YSTL4015B2</t>
  </si>
  <si>
    <t>Катушка</t>
  </si>
  <si>
    <t>YSTL243LBA2</t>
  </si>
  <si>
    <t>2.4mm*260m</t>
  </si>
  <si>
    <t>YSTL273LBA2</t>
  </si>
  <si>
    <t>2.7mm*205m</t>
  </si>
  <si>
    <t>YSTL303LBA2</t>
  </si>
  <si>
    <t>3.0mm*165m</t>
  </si>
  <si>
    <t>YSTL333LBA2</t>
  </si>
  <si>
    <t>3.3mm*135m</t>
  </si>
  <si>
    <t>YSTL353LBA2</t>
  </si>
  <si>
    <t>3.5mm*120m</t>
  </si>
  <si>
    <t>YSTL403LBA2</t>
  </si>
  <si>
    <t>4.0mm*95m</t>
  </si>
  <si>
    <t>YSTL245LBA2</t>
  </si>
  <si>
    <t>2.4mm*430m</t>
  </si>
  <si>
    <t>YSTL275LBA2</t>
  </si>
  <si>
    <t>2.7mm*340m</t>
  </si>
  <si>
    <t>YSTL305LBA2</t>
  </si>
  <si>
    <t>3.0mm*280m</t>
  </si>
  <si>
    <t>YSTL335LBA2</t>
  </si>
  <si>
    <t>3.3mm*230m</t>
  </si>
  <si>
    <t>YSTL355LBA2</t>
  </si>
  <si>
    <t>3.5mm*200m</t>
  </si>
  <si>
    <t>YSTL405LBA2</t>
  </si>
  <si>
    <t>4.0mm*155m</t>
  </si>
  <si>
    <t>квадрат</t>
  </si>
  <si>
    <t>Леска изготовлена ​​из сверхпрочного нейлона.
Острые грани улучшают аэродинамику и способствуют лучшему покосу травы. Этот тип лески идеально подходит для покоса молодой травы и территории, регулярно подстригаемой на протяжении всего вегетативного периода, когда трава сочная и молодая.</t>
  </si>
  <si>
    <t>YSTL1315C4</t>
  </si>
  <si>
    <t>YSTL1615C4</t>
  </si>
  <si>
    <t>YSTL2015C4</t>
  </si>
  <si>
    <t>YSTL2415C4</t>
  </si>
  <si>
    <t>YSTL2715C4</t>
  </si>
  <si>
    <t>YSTL3015C4</t>
  </si>
  <si>
    <t>YSTL3315C4</t>
  </si>
  <si>
    <t>YSTL3515C4</t>
  </si>
  <si>
    <t>YSTL4015C4</t>
  </si>
  <si>
    <t>YSTL1315B4</t>
  </si>
  <si>
    <t>YSTL1615B4</t>
  </si>
  <si>
    <t>YSTL2015B4</t>
  </si>
  <si>
    <t>YSTL2415B4</t>
  </si>
  <si>
    <t>YSTL2715B4</t>
  </si>
  <si>
    <t>YSTL3015B4</t>
  </si>
  <si>
    <t>YSTL3315B4</t>
  </si>
  <si>
    <t>YSTL3515B4</t>
  </si>
  <si>
    <t>YSTL243LBA4</t>
  </si>
  <si>
    <t>2.4mm*230m</t>
  </si>
  <si>
    <t>YSTL273LBA4</t>
  </si>
  <si>
    <t>2.7mm*185m</t>
  </si>
  <si>
    <t>YSTL303LBA4</t>
  </si>
  <si>
    <t>3.0mm*150m</t>
  </si>
  <si>
    <t>YSTL333LBA4</t>
  </si>
  <si>
    <t>3.3mm*125m</t>
  </si>
  <si>
    <t>YSTL353LBA4</t>
  </si>
  <si>
    <t>3.5mm*110m</t>
  </si>
  <si>
    <t>YSTL403LBA4</t>
  </si>
  <si>
    <t>4.0mm*85m</t>
  </si>
  <si>
    <t>YSTL245LBA4</t>
  </si>
  <si>
    <t>2.4mm*385m</t>
  </si>
  <si>
    <t>YSTL275LBA4</t>
  </si>
  <si>
    <t>2.7mm*310m</t>
  </si>
  <si>
    <t>YSTL305LBA4</t>
  </si>
  <si>
    <t>3.0mm*250m</t>
  </si>
  <si>
    <t>YSTL335LBA4</t>
  </si>
  <si>
    <t>3.3mm*205m</t>
  </si>
  <si>
    <t>YSTL355LBA4</t>
  </si>
  <si>
    <t>3.5mm*185m</t>
  </si>
  <si>
    <t>YSTL405LBA4</t>
  </si>
  <si>
    <t>4.0mm*140m</t>
  </si>
  <si>
    <t>звезда</t>
  </si>
  <si>
    <t>Леска изготовлена ​​из сверхпрочного нейлона. Острые грани хорошо улучшают аэродинамику и способствуют высокому качеству покоса. Данный тип лески, идеально подходит для покоса молодой травы,  она менее травматична, после нее не сохнет растительность.</t>
  </si>
  <si>
    <t>YSTL1315C5</t>
  </si>
  <si>
    <t>YSTL1615C5</t>
  </si>
  <si>
    <t>YSTL2015C5</t>
  </si>
  <si>
    <t>YSTL2415C5</t>
  </si>
  <si>
    <t>YSTL2715C5</t>
  </si>
  <si>
    <t>YSTL3015C5</t>
  </si>
  <si>
    <t>YSTL3315C5</t>
  </si>
  <si>
    <t>YSTL3515C5</t>
  </si>
  <si>
    <t>YSTL4015C5</t>
  </si>
  <si>
    <t>YSTL1315B5</t>
  </si>
  <si>
    <t>YSTL1615B5</t>
  </si>
  <si>
    <t>YSTL2015B5</t>
  </si>
  <si>
    <t>YSTL2415B5</t>
  </si>
  <si>
    <t>YSTL2715B5</t>
  </si>
  <si>
    <t>YSTL3015B5</t>
  </si>
  <si>
    <t>YSTL3315B5</t>
  </si>
  <si>
    <t>YSTL3515B5</t>
  </si>
  <si>
    <t>YSTL4015B5</t>
  </si>
  <si>
    <t>YSTL243LBA5</t>
  </si>
  <si>
    <t>2.4mm*335m</t>
  </si>
  <si>
    <t>YSTL273LBA5</t>
  </si>
  <si>
    <t>2.7mm*270m</t>
  </si>
  <si>
    <t>YSTL303LBA5</t>
  </si>
  <si>
    <t>3.0mm*220m</t>
  </si>
  <si>
    <t>YSTL333LBA5</t>
  </si>
  <si>
    <t>3.3mm*190m</t>
  </si>
  <si>
    <t>YSTL353LBA5</t>
  </si>
  <si>
    <t>3.5mm*160m</t>
  </si>
  <si>
    <t>YSTL403LBA5</t>
  </si>
  <si>
    <t>4.0mm*125m</t>
  </si>
  <si>
    <t>YSTL245LBA5</t>
  </si>
  <si>
    <t>2.4mm*560m</t>
  </si>
  <si>
    <t>YSTL275LBA5</t>
  </si>
  <si>
    <t>2.7mm*450m</t>
  </si>
  <si>
    <t>YSTL305LBA5</t>
  </si>
  <si>
    <t>3.0mm*370m</t>
  </si>
  <si>
    <t>YSTL335LBA5</t>
  </si>
  <si>
    <t>3.3mm*315m</t>
  </si>
  <si>
    <t>YSTL355LBA5</t>
  </si>
  <si>
    <t>3.5mm*270m</t>
  </si>
  <si>
    <t>YSTL405LBA5</t>
  </si>
  <si>
    <t>4.0mm*205m</t>
  </si>
  <si>
    <t>семиугольник</t>
  </si>
  <si>
    <t>YSTL1315C7</t>
  </si>
  <si>
    <t>YSTL1615C7</t>
  </si>
  <si>
    <t>YSTL2015C7</t>
  </si>
  <si>
    <t>YSTL2415C7</t>
  </si>
  <si>
    <t>YSTL2715C7</t>
  </si>
  <si>
    <t>YSTL3015C7</t>
  </si>
  <si>
    <t>YSTL3315C7</t>
  </si>
  <si>
    <t>YSTL3515C7</t>
  </si>
  <si>
    <t>YSTL4015C7</t>
  </si>
  <si>
    <t>YSTL1315B7</t>
  </si>
  <si>
    <t>YSTL1615B7</t>
  </si>
  <si>
    <t>YSTL2015B7</t>
  </si>
  <si>
    <t>YSTL2415B7</t>
  </si>
  <si>
    <t>YSTL2715B7</t>
  </si>
  <si>
    <t>YSTL3015B7</t>
  </si>
  <si>
    <t>YSTL3315B7</t>
  </si>
  <si>
    <t>YSTL3515B7</t>
  </si>
  <si>
    <t>YSTL4015B7</t>
  </si>
  <si>
    <t>YSTL243LBA7</t>
  </si>
  <si>
    <t>YSTL273LBA7</t>
  </si>
  <si>
    <t>YSTL303LBA7</t>
  </si>
  <si>
    <t>YSTL333LBA7</t>
  </si>
  <si>
    <t>YSTL353LBA7</t>
  </si>
  <si>
    <t>YSTL403LBA7</t>
  </si>
  <si>
    <t>YSTL245LBA7</t>
  </si>
  <si>
    <t>YSTL275LBA7</t>
  </si>
  <si>
    <t>YSTL305LBA7</t>
  </si>
  <si>
    <t>YSTL335LBA7</t>
  </si>
  <si>
    <t>YSTL355LBA7</t>
  </si>
  <si>
    <t>YSTL405LBA7</t>
  </si>
  <si>
    <t xml:space="preserve">витой квадрат </t>
  </si>
  <si>
    <t>Леска изготовлена из высококачественного нейлона, отличающегося прочностью и гибкостью. Ее спиралевая структура обеспечивает равАртикул производителяное и эффективное косение травы, даже в труднодоступных местах. Благодаря монochromной окраске леска сохраняет стабильность свойств при длительном экспозиции солнца и влаги, что положительно влияет на ее срок службы.</t>
  </si>
  <si>
    <t>YSTL1315C9</t>
  </si>
  <si>
    <t>YSTL1615C9</t>
  </si>
  <si>
    <t>YSTL2015C9</t>
  </si>
  <si>
    <t>YSTL2415C9</t>
  </si>
  <si>
    <t>YSTL2715C9</t>
  </si>
  <si>
    <t>YSTL3015C9</t>
  </si>
  <si>
    <t>YSTL3315C9</t>
  </si>
  <si>
    <t>YSTL3515C9</t>
  </si>
  <si>
    <t>YSTL4015C9</t>
  </si>
  <si>
    <t>YSTL1315B9</t>
  </si>
  <si>
    <t>YSTL1615B9</t>
  </si>
  <si>
    <t>YSTL2015B9</t>
  </si>
  <si>
    <t>YSTL2415B9</t>
  </si>
  <si>
    <t>YSTL2715B9</t>
  </si>
  <si>
    <t>YSTL3015B9</t>
  </si>
  <si>
    <t>YSTL3315B9</t>
  </si>
  <si>
    <t>YSTL3515B9</t>
  </si>
  <si>
    <t>YSTL4015B9</t>
  </si>
  <si>
    <t>YSTL243LBA9</t>
  </si>
  <si>
    <t>YSTL273LBA9</t>
  </si>
  <si>
    <t>YSTL303LBA9</t>
  </si>
  <si>
    <t>YSTL333LBA9</t>
  </si>
  <si>
    <t>YSTL353LBA9</t>
  </si>
  <si>
    <t>YSTL403LBA9</t>
  </si>
  <si>
    <t>YSTL245LBA9</t>
  </si>
  <si>
    <t>YSTL275LBA9</t>
  </si>
  <si>
    <t>YSTL305LBA9</t>
  </si>
  <si>
    <t>YSTL335LBA9</t>
  </si>
  <si>
    <t>YSTL355LBA9</t>
  </si>
  <si>
    <t>YSTL405LBA9</t>
  </si>
  <si>
    <t>круг двухцветный (верхняя оболочка прозрачная, внутренняя черная)</t>
  </si>
  <si>
    <t>Леска изготовлена из сверхпрочного нейлона, усиленного внутри нейлоновым сердечником, усиленная формула позволяет увеличить срок службы лески и качество покоса. Наиболее подходит для покоса сухой и толстой травы, а так же кустарников.</t>
  </si>
  <si>
    <t>YSTL1315C12</t>
  </si>
  <si>
    <t>YSTL1615C12</t>
  </si>
  <si>
    <t>YSTL2015C12</t>
  </si>
  <si>
    <t>YSTL2415C12</t>
  </si>
  <si>
    <t>YSTL2715C12</t>
  </si>
  <si>
    <t>YSTL3015C12</t>
  </si>
  <si>
    <t>YSTL3315C12</t>
  </si>
  <si>
    <t>YSTL3515C12</t>
  </si>
  <si>
    <t>YSTL4015C12</t>
  </si>
  <si>
    <t>YSTL1315B12</t>
  </si>
  <si>
    <t>YSTL1615B12</t>
  </si>
  <si>
    <t>YSTL2015B12</t>
  </si>
  <si>
    <t>YSTL2415B12</t>
  </si>
  <si>
    <t>YSTL2715B12</t>
  </si>
  <si>
    <t>YSTL3015B12</t>
  </si>
  <si>
    <t>YSTL3315B12</t>
  </si>
  <si>
    <t>YSTL3515B12</t>
  </si>
  <si>
    <t>YSTL4015B12</t>
  </si>
  <si>
    <t>YSTL243LBA12</t>
  </si>
  <si>
    <t>YSTL273LBA12</t>
  </si>
  <si>
    <t>YSTL303LBA12</t>
  </si>
  <si>
    <t>YSTL333LBA12</t>
  </si>
  <si>
    <t>YSTL353LBA12</t>
  </si>
  <si>
    <t>YSTL403LBA12</t>
  </si>
  <si>
    <t>YSTL245LBA12</t>
  </si>
  <si>
    <t>YSTL275LBA12</t>
  </si>
  <si>
    <t>YSTL305LBA12</t>
  </si>
  <si>
    <t>YSTL335LBA12</t>
  </si>
  <si>
    <t>YSTL355LBA12</t>
  </si>
  <si>
    <t>YSTL405LBA12</t>
  </si>
  <si>
    <t>квадрат двухцветный (верхняя оболочка прозрачная, внутренняя черная)</t>
  </si>
  <si>
    <t>Леска изготовлена ​​из сверхпрочного нейлона, укрепленного внутри нейлоновым кордом. Сверхпрочный профиль позволяет увеличить срок службы лески и качество покоса травы. Лучше всего подходит для покоса толстой сухой и взрослой зеленой травы, а так же крепких кустов.</t>
  </si>
  <si>
    <t>YSTL1315C14</t>
  </si>
  <si>
    <t>YSTL1615C14</t>
  </si>
  <si>
    <t>YSTL2015C14</t>
  </si>
  <si>
    <t>YSTL2415C14</t>
  </si>
  <si>
    <t>YSTL2715C14</t>
  </si>
  <si>
    <t>YSTL3015C14</t>
  </si>
  <si>
    <t>YSTL3315C14</t>
  </si>
  <si>
    <t>YSTL3515C14</t>
  </si>
  <si>
    <t>YSTL4015C14</t>
  </si>
  <si>
    <t>YSTL1315B14</t>
  </si>
  <si>
    <t>YSTL1615B14</t>
  </si>
  <si>
    <t>YSTL2015B14</t>
  </si>
  <si>
    <t>YSTL2415B14</t>
  </si>
  <si>
    <t>YSTL2715B14</t>
  </si>
  <si>
    <t>YSTL3015B14</t>
  </si>
  <si>
    <t>YSTL3315B14</t>
  </si>
  <si>
    <t>YSTL3515B14</t>
  </si>
  <si>
    <t>YSTL243LBA14</t>
  </si>
  <si>
    <t>YSTL273LBA14</t>
  </si>
  <si>
    <t>YSTL303LBA14</t>
  </si>
  <si>
    <t>YSTL333LBA14</t>
  </si>
  <si>
    <t>YSTL353LBA14</t>
  </si>
  <si>
    <t>YSTL403LBA14</t>
  </si>
  <si>
    <t>YSTL245LBA14</t>
  </si>
  <si>
    <t>YSTL275LBA14</t>
  </si>
  <si>
    <t>YSTL305LBA14</t>
  </si>
  <si>
    <t>YSTL335LBA14</t>
  </si>
  <si>
    <t>YSTL355LBA14</t>
  </si>
  <si>
    <t>YSTL405LBA14</t>
  </si>
  <si>
    <t>квадрат двухцветный</t>
  </si>
  <si>
    <t>Леска изготовлена из сверхпрочного нейлона, Специальный квадратный профиль с двумя цветами, расположенными по бокам, обеспечивает не только прочность и увеличение срока службы лески, но и уникальную функциональность. Леска идеально подходит для эффективного покоса не только толстой сухой и зеленой травы, но и может легко справиться с крепкими кустами и другими растительными образованиями. С ее помощью вы сможете быстро и качественно ухаживать за участком, сохранив его ухоженным и красивым видом.</t>
  </si>
  <si>
    <t>YSTL1315C16</t>
  </si>
  <si>
    <t>YSTL1615C16</t>
  </si>
  <si>
    <t>YSTL2015C16</t>
  </si>
  <si>
    <t>YSTL2415C16</t>
  </si>
  <si>
    <t>YSTL2715C16</t>
  </si>
  <si>
    <t>YSTL3015C16</t>
  </si>
  <si>
    <t>YSTL3315C16</t>
  </si>
  <si>
    <t>YSTL3515C16</t>
  </si>
  <si>
    <t>YSTL4015C16</t>
  </si>
  <si>
    <t>YSTL1315B16</t>
  </si>
  <si>
    <t>YSTL1615B16</t>
  </si>
  <si>
    <t>YSTL2015B16</t>
  </si>
  <si>
    <t>YSTL2415B16</t>
  </si>
  <si>
    <t>YSTL2715B16</t>
  </si>
  <si>
    <t>YSTL3015B16</t>
  </si>
  <si>
    <t>YSTL3315B16</t>
  </si>
  <si>
    <t>YSTL3515B16</t>
  </si>
  <si>
    <t>YSTL243LBA16</t>
  </si>
  <si>
    <t>YSTL273LBA16</t>
  </si>
  <si>
    <t>YSTL303LBA16</t>
  </si>
  <si>
    <t>YSTL333LBA16</t>
  </si>
  <si>
    <t>YSTL353LBA16</t>
  </si>
  <si>
    <t>YSTL403LBA16</t>
  </si>
  <si>
    <t>YSTL245LBA16</t>
  </si>
  <si>
    <t>YSTL275LBA16</t>
  </si>
  <si>
    <t>YSTL305LBA16</t>
  </si>
  <si>
    <t>YSTL335LBA16</t>
  </si>
  <si>
    <t>YSTL355LBA16</t>
  </si>
  <si>
    <t>YSTL405LBA16</t>
  </si>
  <si>
    <t>витой квадрат двухцветный</t>
  </si>
  <si>
    <t>Леска изготовлена из сверхпрочного нейлона, обладающего уникальной квадратной формой с двойным цветом по бокам и спиралевой структурой. Это сочетание обеспечивает не только повышенную прочность и длительный срок службы, но и улучшенную аэродинамику при работе, что делает процесс покоса более эффективным. Леска прекрасно справляется с покосом как толстой сухой, так и зеленой травы, а также с крепкими кустами и плотными растительными зарослями. Благодаря своей конструкции она обеспечивает равАртикул производителяность и качество покоса, упрощая уход за садом и участком.​</t>
  </si>
  <si>
    <t>YSTL1315C17</t>
  </si>
  <si>
    <t>YSTL1615C17</t>
  </si>
  <si>
    <t>YSTL2015C17</t>
  </si>
  <si>
    <t>YSTL2415C17</t>
  </si>
  <si>
    <t>YSTL2715C17</t>
  </si>
  <si>
    <t>YSTL3015C17</t>
  </si>
  <si>
    <t>YSTL3315C17</t>
  </si>
  <si>
    <t>YSTL3515C17</t>
  </si>
  <si>
    <t>YSTL4015C17</t>
  </si>
  <si>
    <t>YSTL1315B17</t>
  </si>
  <si>
    <t>YSTL1615B17</t>
  </si>
  <si>
    <t>YSTL2015B17</t>
  </si>
  <si>
    <t>YSTL2415B17</t>
  </si>
  <si>
    <t>YSTL2715B17</t>
  </si>
  <si>
    <t>YSTL3015B17</t>
  </si>
  <si>
    <t>YSTL3315B17</t>
  </si>
  <si>
    <t>YSTL3515B17</t>
  </si>
  <si>
    <t>YSTL4015B17</t>
  </si>
  <si>
    <t>YSTL243LBA17</t>
  </si>
  <si>
    <t>YSTL273LBA17</t>
  </si>
  <si>
    <t>YSTL303LBA17</t>
  </si>
  <si>
    <t>YSTL333LBA17</t>
  </si>
  <si>
    <t>YSTL353LBA17</t>
  </si>
  <si>
    <t>YSTL403LBA17</t>
  </si>
  <si>
    <t>YSTL245LBA17</t>
  </si>
  <si>
    <t>YSTL275LBA17</t>
  </si>
  <si>
    <t>YSTL305LBA17</t>
  </si>
  <si>
    <t>YSTL335LBA17</t>
  </si>
  <si>
    <t>YSTL355LBA17</t>
  </si>
  <si>
    <t>YSTL405LBA17</t>
  </si>
  <si>
    <t>Леска изготовлена из сверхпрочного нейлона, укрепленного внутри нейлоновым кордом, и обладает уникальной спиралевой структурой. Ее квадратный профиль с двойной окраской обеспечивает повышенную прочность, улучшенную аэродинамику и длительный срок службы. Леска прекрасно справляется с покосом толстой сухой и взрослой зеленой травы, а также эффективно обрабатывает крепкие кусты, даже в труднодоступных местах. Благодаря своей конструкции она гарантирует равАртикул производителяность и высокое качество покоса, упрощая уход за садом и участком.</t>
  </si>
  <si>
    <t>YSTL1315C13</t>
  </si>
  <si>
    <t>YSTL1615C13</t>
  </si>
  <si>
    <t>YSTL2015C13</t>
  </si>
  <si>
    <t>YSTL2415C13</t>
  </si>
  <si>
    <t>YSTL2715C13</t>
  </si>
  <si>
    <t>YSTL3015C13</t>
  </si>
  <si>
    <t>YSTL3315C13</t>
  </si>
  <si>
    <t>YSTL3515C13</t>
  </si>
  <si>
    <t>YSTL4015C13</t>
  </si>
  <si>
    <t>YSTL1315B13</t>
  </si>
  <si>
    <t>YSTL1615B13</t>
  </si>
  <si>
    <t>YSTL2015B13</t>
  </si>
  <si>
    <t>YSTL2415B13</t>
  </si>
  <si>
    <t>YSTL2715B13</t>
  </si>
  <si>
    <t>YSTL3015B13</t>
  </si>
  <si>
    <t>YSTL3315B13</t>
  </si>
  <si>
    <t>YSTL3515B13</t>
  </si>
  <si>
    <t>YSTL4015B13</t>
  </si>
  <si>
    <t>YSTL243LBA13</t>
  </si>
  <si>
    <t>YSTL273LBA13</t>
  </si>
  <si>
    <t>YSTL303LBA13</t>
  </si>
  <si>
    <t>YSTL333LBA13</t>
  </si>
  <si>
    <t>YSTL353LBA13</t>
  </si>
  <si>
    <t>YSTL403LBA13</t>
  </si>
  <si>
    <t>YSTL245LBA13</t>
  </si>
  <si>
    <t>YSTL275LBA13</t>
  </si>
  <si>
    <t>YSTL305LBA13</t>
  </si>
  <si>
    <t>YSTL335LBA13</t>
  </si>
  <si>
    <t>YSTL355LBA13</t>
  </si>
  <si>
    <t>YSTL405LBA13</t>
  </si>
  <si>
    <t>круг со стальным сердечником</t>
  </si>
  <si>
    <t>Леска круглая со стальной жилой  имеет увеличенный срок службы на 35-50% по сравнению с другими типами лесок. Идеально подходит для покоса  травы, сорняков, поросли и камыша, в том числе при наличии камней. Высокая скорость кошения.</t>
  </si>
  <si>
    <t>YSTL2015C11</t>
  </si>
  <si>
    <t>YSTL2415C11</t>
  </si>
  <si>
    <t>YSTL2715C11</t>
  </si>
  <si>
    <t>YSTL3015C11</t>
  </si>
  <si>
    <t>YSTL3315C11</t>
  </si>
  <si>
    <t>YSTL3515C11</t>
  </si>
  <si>
    <t>YSTL4015C11</t>
  </si>
  <si>
    <t>YSTL2015B11</t>
  </si>
  <si>
    <t>YSTL2415B11</t>
  </si>
  <si>
    <t>YSTL2715B11</t>
  </si>
  <si>
    <t>YSTL3015B11</t>
  </si>
  <si>
    <t>YSTL3315B11</t>
  </si>
  <si>
    <t>YSTL3515B11</t>
  </si>
  <si>
    <t>YSTL4015B11</t>
  </si>
  <si>
    <t>YSTL243LBA11</t>
  </si>
  <si>
    <t>2.4mm*160m</t>
  </si>
  <si>
    <t>YSTL273LBA11</t>
  </si>
  <si>
    <t>2.7mm*135m</t>
  </si>
  <si>
    <t>YSTL303LBA11</t>
  </si>
  <si>
    <t>3.0mm*100m</t>
  </si>
  <si>
    <t>YSTL333LBA11</t>
  </si>
  <si>
    <t>3.3mm*90m</t>
  </si>
  <si>
    <t>YSTL353LBA11</t>
  </si>
  <si>
    <t>3.5mm*85m</t>
  </si>
  <si>
    <t>YSTL403LBA11</t>
  </si>
  <si>
    <t>4.0mm*70m</t>
  </si>
  <si>
    <t>YSTL245LBA11</t>
  </si>
  <si>
    <t>2.4mm*265m</t>
  </si>
  <si>
    <t>YSTL275LBA11</t>
  </si>
  <si>
    <t>2.7mm*225m</t>
  </si>
  <si>
    <t>YSTL305LBA11</t>
  </si>
  <si>
    <t>3.0mm*200m</t>
  </si>
  <si>
    <t>YSTL335LBA11</t>
  </si>
  <si>
    <t>3.3mm*170m</t>
  </si>
  <si>
    <t>YSTL355LBA11</t>
  </si>
  <si>
    <t>3.5mm*140m</t>
  </si>
  <si>
    <t>YSTL405LBA11</t>
  </si>
  <si>
    <t>4.0mm*115m</t>
  </si>
  <si>
    <t>зубчатый квадрат</t>
  </si>
  <si>
    <t>Благодаря квадратному профилю и острым граням в виде пилы леска легко справляется с самыми густыми участками, средним и большим сорняком, камышом. По своим  характеристикам аналогична косильному ножу, но по сравнению работы с косильным диском работать с ней безопаснее, нагрузка на редуктор, вал и двигатель уменьшается. По сравнению со стандартной жилкой скорость кошения увеличивается, соответственно, уменьшается расход топлива. Применяется во всех видах барабанов и катушках мотокос.</t>
  </si>
  <si>
    <t>YSTL2415C1</t>
  </si>
  <si>
    <t>YSTL2715C1</t>
  </si>
  <si>
    <t>YSTL3015C1</t>
  </si>
  <si>
    <t>YSTL3315C1</t>
  </si>
  <si>
    <t>YSTL3515C1</t>
  </si>
  <si>
    <t>YSTL4015C1</t>
  </si>
  <si>
    <t>YSTL2415B1</t>
  </si>
  <si>
    <t>YSTL2715B1</t>
  </si>
  <si>
    <t>YSTL3015B1</t>
  </si>
  <si>
    <t>YSTL3315B1</t>
  </si>
  <si>
    <t>YSTL3515B1</t>
  </si>
  <si>
    <t>YSTL243LBA1</t>
  </si>
  <si>
    <t>YSTL273LBA1</t>
  </si>
  <si>
    <t>YSTL303LBA1</t>
  </si>
  <si>
    <t>YSTL333LBA1</t>
  </si>
  <si>
    <t>YSTL353LBA1</t>
  </si>
  <si>
    <t>YSTL403LBA1</t>
  </si>
  <si>
    <t>YSTL245LBA1</t>
  </si>
  <si>
    <t>YSTL275LBA1</t>
  </si>
  <si>
    <t>YSTL305LBA1</t>
  </si>
  <si>
    <t>YSTL335LBA1</t>
  </si>
  <si>
    <t>YSTL355LBA1</t>
  </si>
  <si>
    <t>YSTL405LBA1</t>
  </si>
  <si>
    <t>зубчатый квадрат двухцветный</t>
  </si>
  <si>
    <t>Благодаря квадратному профилю, острым граням в виде пилы и двойной окраске леска легко справляется с самыми густыми участками, средним и большим сорняком, камышом, а также сохраняет стабильность внешнего вида при длительной эксплуатации. По своим характеристикам она не уступает косильному ножу, при этом работа с ней безопаснее: нагрузка на редуктор, вал и двигатель значительно уменьшается. По сравнению со стандартной жилкой скорость кошения повышается, что приводит к снижению расхода топлива. Универсальна в применении — подходит для всех видов барабанов и катушек мотокос.</t>
  </si>
  <si>
    <t>YSTL2415C18</t>
  </si>
  <si>
    <t>YSTL2715C18</t>
  </si>
  <si>
    <t>YSTL3015C18</t>
  </si>
  <si>
    <t>YSTL3315C18</t>
  </si>
  <si>
    <t>YSTL3515C18</t>
  </si>
  <si>
    <t>YSTL4015C18</t>
  </si>
  <si>
    <t>YSTL2415B18</t>
  </si>
  <si>
    <t>YSTL2715B18</t>
  </si>
  <si>
    <t>YSTL3015B18</t>
  </si>
  <si>
    <t>YSTL3315B18</t>
  </si>
  <si>
    <t>YSTL3515B18</t>
  </si>
  <si>
    <t>YSTL243LBA18</t>
  </si>
  <si>
    <t>YSTL273LBA18</t>
  </si>
  <si>
    <t>YSTL303LBA18</t>
  </si>
  <si>
    <t>YSTL333LBA18</t>
  </si>
  <si>
    <t>YSTL353LBA18</t>
  </si>
  <si>
    <t>YSTL403LBA18</t>
  </si>
  <si>
    <t>YSTL245LBA18</t>
  </si>
  <si>
    <t>YSTL275LBA18</t>
  </si>
  <si>
    <t>YSTL305LBA18</t>
  </si>
  <si>
    <t>YSTL335LBA18</t>
  </si>
  <si>
    <t>YSTL355LBA18</t>
  </si>
  <si>
    <t>YSTL405LBA18</t>
  </si>
  <si>
    <t>зубчатый квадрат двухцветный по диагонали</t>
  </si>
  <si>
    <t xml:space="preserve">Леска изготовлена из сверхпрочного нейлона, с квадратным профилем, на котором расположены два цвета по диагоналям и острые грани в виде пилы. Это обеспечивает не только прочность, увеличение срока службы лески и уникальную функциональность, но и позволяет легко справляться с самыми густыми участками, средним и большим сорняком, камышом, а также эффективно покосить толстую сухую и зеленую траву, крепкие кусты и другие растительные образования. </t>
  </si>
  <si>
    <t>YSTL2415C20</t>
  </si>
  <si>
    <t>YSTL2715C20</t>
  </si>
  <si>
    <t>YSTL3015C20</t>
  </si>
  <si>
    <t>YSTL3315C20</t>
  </si>
  <si>
    <t>YSTL3515C20</t>
  </si>
  <si>
    <t>YSTL4015C20</t>
  </si>
  <si>
    <t>YSTL2415B20</t>
  </si>
  <si>
    <t>YSTL2715B20</t>
  </si>
  <si>
    <t>YSTL3015B20</t>
  </si>
  <si>
    <t>YSTL3315B20</t>
  </si>
  <si>
    <t>YSTL3515B20</t>
  </si>
  <si>
    <t>YSTL243LBA20</t>
  </si>
  <si>
    <t>YSTL273LBA20</t>
  </si>
  <si>
    <t>YSTL303LBA20</t>
  </si>
  <si>
    <t>YSTL333LBA20</t>
  </si>
  <si>
    <t>YSTL353LBA20</t>
  </si>
  <si>
    <t>YSTL403LBA20</t>
  </si>
  <si>
    <t>YSTL245LBA20</t>
  </si>
  <si>
    <t>YSTL275LBA20</t>
  </si>
  <si>
    <t>YSTL305LBA20</t>
  </si>
  <si>
    <t>YSTL335LBA20</t>
  </si>
  <si>
    <t>YSTL355LBA20</t>
  </si>
  <si>
    <t>YSTL405LBA20</t>
  </si>
  <si>
    <t>витой четырехлистный клевер</t>
  </si>
  <si>
    <t>Леска изготовлена из сверхпрочного нейлона с уникальным клеверообразным поперечным сечением, дополненным специальным пучковым (шоколадным) вращением. Это сочетание форм обеспечивает не только повышенную прочность, долговечность и отличную аэродинамику при работе, но и дополнительную жесткость и равАртикул производителяное распределение нагрузки. Благодаря своим лепесткам клевера и пучковому строению леска эффективно справляется с различными растительными образованиями — будь то толстая сухая или зеленая трава, крепкие кусты, густые заросли или камыш.</t>
  </si>
  <si>
    <t>YSTL1315C22</t>
  </si>
  <si>
    <t>YSTL1615C22</t>
  </si>
  <si>
    <t>YSTL2015C22</t>
  </si>
  <si>
    <t>YSTL2415C22</t>
  </si>
  <si>
    <t>YSTL2715C22</t>
  </si>
  <si>
    <t>YSTL3015C22</t>
  </si>
  <si>
    <t>YSTL3315C22</t>
  </si>
  <si>
    <t>YSTL3515C22</t>
  </si>
  <si>
    <t>YSTL4015C22</t>
  </si>
  <si>
    <t>YSTL1315B22</t>
  </si>
  <si>
    <t>YSTL1615B22</t>
  </si>
  <si>
    <t>YSTL2015B22</t>
  </si>
  <si>
    <t>YSTL2415B22</t>
  </si>
  <si>
    <t>YSTL2715B22</t>
  </si>
  <si>
    <t>YSTL3015B22</t>
  </si>
  <si>
    <t>YSTL3315B22</t>
  </si>
  <si>
    <t>YSTL3515B22</t>
  </si>
  <si>
    <t>YSTL4015B22</t>
  </si>
  <si>
    <t>YSTL243LBA22</t>
  </si>
  <si>
    <t>YSTL273LBA22</t>
  </si>
  <si>
    <t>YSTL303LBA22</t>
  </si>
  <si>
    <t>YSTL333LBA22</t>
  </si>
  <si>
    <t>YSTL353LBA22</t>
  </si>
  <si>
    <t>YSTL403LBA22</t>
  </si>
  <si>
    <t>YSTL245LBA22</t>
  </si>
  <si>
    <t>YSTL275LBA22</t>
  </si>
  <si>
    <t>YSTL305LBA22</t>
  </si>
  <si>
    <t>YSTL335LBA22</t>
  </si>
  <si>
    <t>YSTL355LBA22</t>
  </si>
  <si>
    <t>YSTL405LBA22</t>
  </si>
  <si>
    <t>круг трехцветный</t>
  </si>
  <si>
    <t>Леска изготовлена из сверхпрочного нейлона, имеет гладкую круглая форму с тремя цветами, что снижает сопротивление воздуха, обеспечивая плавное скашивание, а также минимизирует повреждение среза травы. Этот тип лески идеально подходит для покоса молодой травы и частого ухода за газоном в течение всего вегетативного периода, особенно когда трава сочная и нежная, происходит бережное и эффективное кошение.</t>
  </si>
  <si>
    <t>YSTL1315C23</t>
  </si>
  <si>
    <t>YSTL1615C23</t>
  </si>
  <si>
    <t>YSTL2015C23</t>
  </si>
  <si>
    <t>YSTL2415C23</t>
  </si>
  <si>
    <t>YSTL2715C23</t>
  </si>
  <si>
    <t>YSTL3015C23</t>
  </si>
  <si>
    <t>YSTL3315C23</t>
  </si>
  <si>
    <t>YSTL3515C23</t>
  </si>
  <si>
    <t>YSTL4015C23</t>
  </si>
  <si>
    <t>YSTL1315B23</t>
  </si>
  <si>
    <t>YSTL1615B23</t>
  </si>
  <si>
    <t>YSTL2015B23</t>
  </si>
  <si>
    <t>YSTL2415B23</t>
  </si>
  <si>
    <t>YSTL2715B23</t>
  </si>
  <si>
    <t>YSTL3015B23</t>
  </si>
  <si>
    <t>YSTL3315B23</t>
  </si>
  <si>
    <t>YSTL3515B23</t>
  </si>
  <si>
    <t>YSTL4015B23</t>
  </si>
  <si>
    <t>YSTL243LBA23</t>
  </si>
  <si>
    <t>YSTL273LBA23</t>
  </si>
  <si>
    <t>YSTL303LBA23</t>
  </si>
  <si>
    <t>YSTL333LBA23</t>
  </si>
  <si>
    <t>YSTL353LBA23</t>
  </si>
  <si>
    <t>YSTL403LBA23</t>
  </si>
  <si>
    <t>YSTL245LBA23</t>
  </si>
  <si>
    <t>YSTL275LBA23</t>
  </si>
  <si>
    <t>YSTL305LBA23</t>
  </si>
  <si>
    <t>YSTL335LBA23</t>
  </si>
  <si>
    <t>YSTL355LBA23</t>
  </si>
  <si>
    <t>YSTL405LBA23</t>
  </si>
  <si>
    <t>квадрат трехцветный</t>
  </si>
  <si>
    <r>
      <rPr>
        <sz val="11"/>
        <color theme="1"/>
        <rFont val="Arial"/>
        <family val="2"/>
        <charset val="204"/>
      </rPr>
      <t xml:space="preserve">Леска изготовлена </t>
    </r>
    <r>
      <rPr>
        <sz val="11"/>
        <rFont val="Arial"/>
        <family val="2"/>
        <charset val="204"/>
      </rPr>
      <t>​​из сверхпрочного нейлона и имеет уникальную трехцветную структуру. Сочетание различных цветов не только делает ее визуально привлекательной, но и позволяет легче ориентироваться на участке при работе. Ее острые грани значительно улучшают аэродинамику, обеспечивая более эффективный и ровный покос травы. Этот тип лески идеально подходит для обработки молодой, сочной травы на территориях, которые регулярно подстригаются в течение всего вегетативного периода.</t>
    </r>
  </si>
  <si>
    <t>YSTL1315C24</t>
  </si>
  <si>
    <t>YSTL1615C24</t>
  </si>
  <si>
    <t>YSTL2015C24</t>
  </si>
  <si>
    <t>YSTL2415C24</t>
  </si>
  <si>
    <t>YSTL2715C24</t>
  </si>
  <si>
    <t>YSTL3015C24</t>
  </si>
  <si>
    <t>YSTL3315C24</t>
  </si>
  <si>
    <t>YSTL3515C24</t>
  </si>
  <si>
    <t>YSTL4015C24</t>
  </si>
  <si>
    <t>YSTL1315B24</t>
  </si>
  <si>
    <t>YSTL1615B24</t>
  </si>
  <si>
    <t>YSTL2015B24</t>
  </si>
  <si>
    <t>YSTL2415B24</t>
  </si>
  <si>
    <t>YSTL2715B24</t>
  </si>
  <si>
    <t>YSTL3015B24</t>
  </si>
  <si>
    <t>YSTL3315B24</t>
  </si>
  <si>
    <t>YSTL3515B24</t>
  </si>
  <si>
    <t>YSTL243LBA24</t>
  </si>
  <si>
    <t>YSTL273LBA24</t>
  </si>
  <si>
    <t>YSTL303LBA24</t>
  </si>
  <si>
    <t>YSTL333LBA24</t>
  </si>
  <si>
    <t>YSTL353LBA24</t>
  </si>
  <si>
    <t>YSTL403LBA24</t>
  </si>
  <si>
    <t>YSTL245LBA24</t>
  </si>
  <si>
    <t>YSTL275LBA24</t>
  </si>
  <si>
    <t>YSTL305LBA24</t>
  </si>
  <si>
    <t>YSTL335LBA24</t>
  </si>
  <si>
    <t>YSTL355LBA24</t>
  </si>
  <si>
    <t>YSTL405LBA24</t>
  </si>
  <si>
    <t>витой квадрат трехцветный</t>
  </si>
  <si>
    <r>
      <rPr>
        <sz val="11"/>
        <color theme="1"/>
        <rFont val="Arial"/>
        <family val="2"/>
        <charset val="204"/>
      </rPr>
      <t>Леска изготовлена из прочного и гибкого высококачественного нейлона. Ее трехцветная спиралевая конструкция представляет собой не только эстетический шедевр, но и функциональную революцию. Разноцветные слои позволяют оператору быстро определить направление работы и границы обработки на участке, повышая тем самым точность и эффективность косения. Спиральная форма обеспечивает идеальную сжимку и ровный покос травы, даже в сложных местностях. окраска из трех различных оттенков не только делает леску яркой и привлекательной, но и имеет дополнительную функцию protección от разрушительных факторов окружающей среды, что существенно удлиняет ее срок службы.</t>
    </r>
    <r>
      <rPr>
        <sz val="16"/>
        <rFont val="Times New Roman"/>
        <family val="1"/>
        <charset val="204"/>
      </rPr>
      <t>​</t>
    </r>
  </si>
  <si>
    <t>YSTL1315C25</t>
  </si>
  <si>
    <t>YSTL1615C25</t>
  </si>
  <si>
    <t>YSTL2015C25</t>
  </si>
  <si>
    <t>YSTL2415C25</t>
  </si>
  <si>
    <t>YSTL2715C25</t>
  </si>
  <si>
    <t>YSTL3015C25</t>
  </si>
  <si>
    <t>YSTL3315C25</t>
  </si>
  <si>
    <t>YSTL3515C25</t>
  </si>
  <si>
    <t>YSTL4015C25</t>
  </si>
  <si>
    <t>YSTL1315B25</t>
  </si>
  <si>
    <t>YSTL1615B25</t>
  </si>
  <si>
    <t>YSTL2015B25</t>
  </si>
  <si>
    <t>YSTL2415B25</t>
  </si>
  <si>
    <t>YSTL2715B25</t>
  </si>
  <si>
    <t>YSTL3015B25</t>
  </si>
  <si>
    <t>YSTL3315B25</t>
  </si>
  <si>
    <t>YSTL3515B25</t>
  </si>
  <si>
    <t>YSTL4015B25</t>
  </si>
  <si>
    <t>YSTL243LBA25</t>
  </si>
  <si>
    <t>YSTL273LBA25</t>
  </si>
  <si>
    <t>YSTL303LBA25</t>
  </si>
  <si>
    <t>YSTL333LBA25</t>
  </si>
  <si>
    <t>YSTL353LBA25</t>
  </si>
  <si>
    <t>YSTL403LBA25</t>
  </si>
  <si>
    <t>YSTL245LBA25</t>
  </si>
  <si>
    <t>YSTL275LBA25</t>
  </si>
  <si>
    <t>YSTL305LBA25</t>
  </si>
  <si>
    <t>YSTL335LBA25</t>
  </si>
  <si>
    <t>YSTL355LBA25</t>
  </si>
  <si>
    <t>YSTL405LBA25</t>
  </si>
  <si>
    <t>Линейка "автоматическая"</t>
  </si>
  <si>
    <t>Артикул</t>
  </si>
  <si>
    <t>Фото</t>
  </si>
  <si>
    <t>Название товара</t>
  </si>
  <si>
    <t>Описание</t>
  </si>
  <si>
    <t>Адаптер</t>
  </si>
  <si>
    <t>Материал</t>
  </si>
  <si>
    <t>Толщина корда, мм</t>
  </si>
  <si>
    <t>Длина</t>
  </si>
  <si>
    <t>QUANTITY</t>
  </si>
  <si>
    <t>TOTAL AMOUNT</t>
  </si>
  <si>
    <t>Шт/Ктн</t>
  </si>
  <si>
    <t>BESTH-A001D</t>
  </si>
  <si>
    <t>катушка для триммера</t>
  </si>
  <si>
    <t>автоматическая замена tap-go</t>
  </si>
  <si>
    <t>M10*1.25
M12*1.75</t>
  </si>
  <si>
    <t>нейлон</t>
  </si>
  <si>
    <t>2.0-3.0mm</t>
  </si>
  <si>
    <t>5-10m</t>
  </si>
  <si>
    <t>пакет</t>
  </si>
  <si>
    <t>BESTH-A002D</t>
  </si>
  <si>
    <t>автоматическая замена tap-go, алюминиевая головка</t>
  </si>
  <si>
    <t>нейлон + алюминий.</t>
  </si>
  <si>
    <t>0</t>
  </si>
  <si>
    <t/>
  </si>
  <si>
    <t>BESTH-A003D</t>
  </si>
  <si>
    <t>BESTH-A004D</t>
  </si>
  <si>
    <t>M10*1.25
M12*1.76</t>
  </si>
  <si>
    <t>1</t>
  </si>
  <si>
    <t>BESTH-A005D</t>
  </si>
  <si>
    <t>автоматическая замена tap-go износостойкая алюминиевая головка</t>
  </si>
  <si>
    <t>M10*1.25
M10*1.0
M8*1.25</t>
  </si>
  <si>
    <t>BESTH-A006D</t>
  </si>
  <si>
    <t>M10*1.25</t>
  </si>
  <si>
    <t>BESTH-A007D</t>
  </si>
  <si>
    <t>BESTH-A008D</t>
  </si>
  <si>
    <t>BESTH-A009D</t>
  </si>
  <si>
    <t>2.0-3.1mm</t>
  </si>
  <si>
    <t>BESTH-A010D</t>
  </si>
  <si>
    <t>BESTH-A011D</t>
  </si>
  <si>
    <t>BESTH-A012D</t>
  </si>
  <si>
    <t>2.0-2.7mm</t>
  </si>
  <si>
    <t>BESTH-A013D</t>
  </si>
  <si>
    <t>BESTH-A014D</t>
  </si>
  <si>
    <t>BESTH-A015D</t>
  </si>
  <si>
    <t>M10*1.26</t>
  </si>
  <si>
    <t>2.0-2.8mm</t>
  </si>
  <si>
    <t>BESTH-A016D</t>
  </si>
  <si>
    <t>1.6-2.4mm</t>
  </si>
  <si>
    <t>BESTH-A017D</t>
  </si>
  <si>
    <t>BESTH-A018D</t>
  </si>
  <si>
    <t>BESTH-A019D</t>
  </si>
  <si>
    <t>BESTH-A020D</t>
  </si>
  <si>
    <t>BESTH-A021D</t>
  </si>
  <si>
    <t>BESTH-A022D</t>
  </si>
  <si>
    <t>BESTH-A023D</t>
  </si>
  <si>
    <t>BESTH-A024D</t>
  </si>
  <si>
    <t>BESTH-A025D</t>
  </si>
  <si>
    <t>BESTH-A026D</t>
  </si>
  <si>
    <t>автоматическая замена износостойкий ременный подшипник с алюминиевой головкой</t>
  </si>
  <si>
    <t>BESTH-A027D</t>
  </si>
  <si>
    <t>M10*1.0
M10*1.25
M12*1.75</t>
  </si>
  <si>
    <t>BESTH-A028D</t>
  </si>
  <si>
    <t>BESTH-A029D</t>
  </si>
  <si>
    <t xml:space="preserve">
M10*1.25
</t>
  </si>
  <si>
    <t>BESTH-A030D</t>
  </si>
  <si>
    <t>автоматическая замена tap-go износостойкий ременный подшипник с алюминиевой головкой</t>
  </si>
  <si>
    <t>BESTH-A031D</t>
  </si>
  <si>
    <t>автоматическая замена tap-go 4-линейная</t>
  </si>
  <si>
    <t xml:space="preserve">
M12*1.75
</t>
  </si>
  <si>
    <t>BESTH-A032D</t>
  </si>
  <si>
    <t>BESTH-A033D</t>
  </si>
  <si>
    <t>BESTH-A034D</t>
  </si>
  <si>
    <t>Линейка "ручная разборная"</t>
  </si>
  <si>
    <t>Метры лески</t>
  </si>
  <si>
    <t>BESTH-B001D</t>
  </si>
  <si>
    <t>ручная замена tap-go</t>
  </si>
  <si>
    <t>BESTH-B002D</t>
  </si>
  <si>
    <t xml:space="preserve">
M10*1.25
M12*1.75</t>
  </si>
  <si>
    <t>BESTH-B003D</t>
  </si>
  <si>
    <t>BESTH-B004D</t>
  </si>
  <si>
    <t>катушка для триммера с подшипником</t>
  </si>
  <si>
    <t>BESTH-B005D</t>
  </si>
  <si>
    <t>ручная замена tap-go
износостойкая алюминиевая головка</t>
  </si>
  <si>
    <t>BESTH-B006D</t>
  </si>
  <si>
    <t>BESTH-B007D</t>
  </si>
  <si>
    <t>BESTH-B008D</t>
  </si>
  <si>
    <t>BESTH-B009D</t>
  </si>
  <si>
    <t>BESTH-B010D</t>
  </si>
  <si>
    <t xml:space="preserve">
M10*1.0
M10*1.25
</t>
  </si>
  <si>
    <t>BESTH-B011D</t>
  </si>
  <si>
    <t>BESTH-B012D</t>
  </si>
  <si>
    <t>BESTH-B013D</t>
  </si>
  <si>
    <t>BESTH-B014D</t>
  </si>
  <si>
    <t>ручная замена tap-go
износостойкая алюминиевая головка + подшипник</t>
  </si>
  <si>
    <t>BESTH-B015D</t>
  </si>
  <si>
    <t>износостойкая алюминиевая головка</t>
  </si>
  <si>
    <t>BESTH-B016D</t>
  </si>
  <si>
    <t>BESTH-B017D</t>
  </si>
  <si>
    <t>BESTH-B019D</t>
  </si>
  <si>
    <t>BESTH-B020D</t>
  </si>
  <si>
    <t xml:space="preserve">
M10*1.26
</t>
  </si>
  <si>
    <t>BESTH-B021D</t>
  </si>
  <si>
    <t>нейлон полипропилен</t>
  </si>
  <si>
    <t>BESTH-B022D</t>
  </si>
  <si>
    <t>BESTH-B023D</t>
  </si>
  <si>
    <t>BESTH-B024D</t>
  </si>
  <si>
    <t>ручная замена tap-go с подшипником</t>
  </si>
  <si>
    <t>BESTH-B025D</t>
  </si>
  <si>
    <t>BESTH-B026D</t>
  </si>
  <si>
    <t>BESTH-B027D</t>
  </si>
  <si>
    <t>BESTH-B028D</t>
  </si>
  <si>
    <t>BESTH-B031D</t>
  </si>
  <si>
    <t>BESTH-B033D</t>
  </si>
  <si>
    <t>BESTH-B034D</t>
  </si>
  <si>
    <t>универсвльный</t>
  </si>
  <si>
    <t>BESTH-B035D</t>
  </si>
  <si>
    <t xml:space="preserve">
M8*1.25
</t>
  </si>
  <si>
    <t>BESTH-B036D</t>
  </si>
  <si>
    <t>BESTH-B037D</t>
  </si>
  <si>
    <t>BESTH-B038D</t>
  </si>
  <si>
    <t>BESTH-B039D</t>
  </si>
  <si>
    <t>BESTH-B040D</t>
  </si>
  <si>
    <t>BESTH-B041D</t>
  </si>
  <si>
    <t>BESTH-B042D</t>
  </si>
  <si>
    <t>BESTH-B043D</t>
  </si>
  <si>
    <t>BESTH-B044D</t>
  </si>
  <si>
    <t>BESTH-B045D</t>
  </si>
  <si>
    <t>BESTH-B046D</t>
  </si>
  <si>
    <t>железо</t>
  </si>
  <si>
    <t>BESTH-B047D</t>
  </si>
  <si>
    <t>BESTH-B048D</t>
  </si>
  <si>
    <t xml:space="preserve">
M10*1.0
</t>
  </si>
  <si>
    <t>BESTH-B051D</t>
  </si>
  <si>
    <t>BESTH-B052D</t>
  </si>
  <si>
    <t xml:space="preserve">
M8*1.25
M10*1.25</t>
  </si>
  <si>
    <t>BESTH-B053D</t>
  </si>
  <si>
    <t>BESTH-B054D</t>
  </si>
  <si>
    <t>BESTH-B055D</t>
  </si>
  <si>
    <t>BESTH-B056D</t>
  </si>
  <si>
    <t>BESTH-B057D</t>
  </si>
  <si>
    <t>RYOBI</t>
  </si>
  <si>
    <t>abs</t>
  </si>
  <si>
    <t>1.6-2.0mm</t>
  </si>
  <si>
    <t>5-8m</t>
  </si>
  <si>
    <t>BESTH-B058D</t>
  </si>
  <si>
    <t>BESTH-B059D</t>
  </si>
  <si>
    <t>BESTH-B060D</t>
  </si>
  <si>
    <t>BESTH-B061D</t>
  </si>
  <si>
    <t>BESTH-B064D</t>
  </si>
  <si>
    <t>Линейка "простая загрузка"</t>
  </si>
  <si>
    <t>BESTH-C001D</t>
  </si>
  <si>
    <t>простая загрузка</t>
  </si>
  <si>
    <t>универсальный</t>
  </si>
  <si>
    <t>BESTH-C002D</t>
  </si>
  <si>
    <t>алюминий</t>
  </si>
  <si>
    <t>BESTH-C003D</t>
  </si>
  <si>
    <t>2.4-3.0mm</t>
  </si>
  <si>
    <t>23-30CM</t>
  </si>
  <si>
    <t>BESTH-C004D</t>
  </si>
  <si>
    <t>2.0-2.4mm</t>
  </si>
  <si>
    <t>BESTH-C005D</t>
  </si>
  <si>
    <t>BESTH-C006D</t>
  </si>
  <si>
    <t>BESTH-C007D</t>
  </si>
  <si>
    <t>BESTH-C008D</t>
  </si>
  <si>
    <t>BESTH-C009D</t>
  </si>
  <si>
    <t>BESTH-C010D</t>
  </si>
  <si>
    <t>2.4-4.0mm</t>
  </si>
  <si>
    <t>BESTH-C011D</t>
  </si>
  <si>
    <t>BESTH-C012D</t>
  </si>
  <si>
    <t>BESTH-C013D</t>
  </si>
  <si>
    <t>BESTH-C014D</t>
  </si>
  <si>
    <t>BESTH-C015D</t>
  </si>
  <si>
    <t>BESTH-C016D</t>
  </si>
  <si>
    <t>BESTH-C017D</t>
  </si>
  <si>
    <t>BESTH-C018D</t>
  </si>
  <si>
    <t>BESTH-C019D</t>
  </si>
  <si>
    <t>BESTH-C020D</t>
  </si>
  <si>
    <t>BESTH-C021D</t>
  </si>
  <si>
    <t>BESTH-C022D</t>
  </si>
  <si>
    <t>BESTH-C023D</t>
  </si>
  <si>
    <t>BESTH-C024D</t>
  </si>
  <si>
    <t>BESTH-C025D</t>
  </si>
  <si>
    <t>BESTH-C026D</t>
  </si>
  <si>
    <t>BESTH-C027D</t>
  </si>
  <si>
    <t>BESTH-C030D</t>
  </si>
  <si>
    <t>BESTH-C031D</t>
  </si>
  <si>
    <t>BESTH-C033D</t>
  </si>
  <si>
    <t>BESTH-C034D</t>
  </si>
  <si>
    <t>BESTH-C035D</t>
  </si>
  <si>
    <t>BESTH-C036D</t>
  </si>
  <si>
    <t>BESTH-C037D</t>
  </si>
  <si>
    <t>BESTH-C038D</t>
  </si>
  <si>
    <t>BESTH-C039D</t>
  </si>
  <si>
    <t>BESTH-C040D</t>
  </si>
  <si>
    <t>BESTH-C041D</t>
  </si>
  <si>
    <t>BESTH-C042D</t>
  </si>
  <si>
    <t>BESTH-C043D</t>
  </si>
  <si>
    <t>BESTH-C044D</t>
  </si>
  <si>
    <t>BESTH-C045D</t>
  </si>
  <si>
    <t>BESTH-C046D</t>
  </si>
  <si>
    <t>BESTH-C047D</t>
  </si>
  <si>
    <t>электрический</t>
  </si>
  <si>
    <t>BESTH-C048D</t>
  </si>
  <si>
    <t>BESTH-C049D</t>
  </si>
  <si>
    <t>BESTH-C050D</t>
  </si>
  <si>
    <t>BESTH-C051D</t>
  </si>
  <si>
    <t>BESTH-C052B</t>
  </si>
  <si>
    <t>блистер</t>
  </si>
  <si>
    <t>BESTH-C053B</t>
  </si>
  <si>
    <t>BESTH-C054B</t>
  </si>
  <si>
    <t>BESTH-C055B</t>
  </si>
  <si>
    <t>BESTH-C056B</t>
  </si>
  <si>
    <t>BESTH-C057B</t>
  </si>
  <si>
    <t>BESTH-C058E</t>
  </si>
  <si>
    <t>Электрический</t>
  </si>
  <si>
    <t>сталь</t>
  </si>
  <si>
    <t>сумка</t>
  </si>
  <si>
    <t>BESTH-C059E</t>
  </si>
  <si>
    <t>BESTH-C060E</t>
  </si>
  <si>
    <t>катушка для триммера на 8"</t>
  </si>
  <si>
    <t>BESTH-C061E-1</t>
  </si>
  <si>
    <t>BESTH-C062E-1</t>
  </si>
  <si>
    <t>BESTH-C063E-1</t>
  </si>
  <si>
    <t>BESTH-C064E</t>
  </si>
  <si>
    <t>нейлон+сталь</t>
  </si>
  <si>
    <t>BESTH-C065E</t>
  </si>
  <si>
    <t>пузырьковый мешок</t>
  </si>
  <si>
    <t>BESTH-C066B-1</t>
  </si>
  <si>
    <t>BESTH-C067</t>
  </si>
  <si>
    <t>очиститель катушки и триммера</t>
  </si>
  <si>
    <t>пульк</t>
  </si>
  <si>
    <t>BESTH-C068</t>
  </si>
  <si>
    <t>BESTH-C069</t>
  </si>
  <si>
    <t>BESTH-C070B</t>
  </si>
  <si>
    <t>нейлон + железо</t>
  </si>
  <si>
    <t>BESTH-C071D</t>
  </si>
  <si>
    <t>BESTH-C072D</t>
  </si>
  <si>
    <t>BESTH-C073D</t>
  </si>
  <si>
    <t>диск цепной для ушм и триммера</t>
  </si>
  <si>
    <t>BESTH-C074D</t>
  </si>
  <si>
    <t>BESTH-C075D</t>
  </si>
  <si>
    <t>BESTH-C076D</t>
  </si>
  <si>
    <t>лезвие катушки для триммера</t>
  </si>
  <si>
    <t>BESTH-C077D</t>
  </si>
  <si>
    <t>BESTH-C078D</t>
  </si>
  <si>
    <t>BESTH-C079D</t>
  </si>
  <si>
    <t>BESTH-C080D</t>
  </si>
  <si>
    <t>BESTH-C081D</t>
  </si>
  <si>
    <t>BESTH-C082D</t>
  </si>
  <si>
    <t>BESTH-C083D</t>
  </si>
  <si>
    <t>BESTH-C084D</t>
  </si>
  <si>
    <t>BESTH-C085D</t>
  </si>
  <si>
    <t>BESTH-C086D</t>
  </si>
  <si>
    <t>BESTH-C087D</t>
  </si>
  <si>
    <t>Универсальные насадки</t>
  </si>
  <si>
    <t>YSTH-C088-1</t>
  </si>
  <si>
    <t>культиватор</t>
  </si>
  <si>
    <t>Для триммеров большой мощности</t>
  </si>
  <si>
    <t>26mm*7T</t>
  </si>
  <si>
    <t>железо+алюминий.</t>
  </si>
  <si>
    <t>YSTH-C088-2</t>
  </si>
  <si>
    <t>26mm*9T</t>
  </si>
  <si>
    <t>YSTH-C088-3</t>
  </si>
  <si>
    <t>28mm*7T</t>
  </si>
  <si>
    <t>YSTH-C088-4</t>
  </si>
  <si>
    <t>28mm*9T</t>
  </si>
  <si>
    <t>YSTH-C088-5</t>
  </si>
  <si>
    <t>26mm*SQUARE</t>
  </si>
  <si>
    <t>YSTH-C088-6</t>
  </si>
  <si>
    <t>28mm*SQUARE</t>
  </si>
  <si>
    <t>YSTH-C089-1</t>
  </si>
  <si>
    <t>YSTH-C089-2</t>
  </si>
  <si>
    <t>YSTH-C089-3</t>
  </si>
  <si>
    <t>YSTH-C089-4</t>
  </si>
  <si>
    <t>YSTH-C089-5</t>
  </si>
  <si>
    <t>YSTH-C089-6</t>
  </si>
  <si>
    <t>YSTH-C090-1</t>
  </si>
  <si>
    <t>YSTH-C090-2</t>
  </si>
  <si>
    <t>YSTH-C090-3</t>
  </si>
  <si>
    <t>YSTH-C090-4</t>
  </si>
  <si>
    <t>YSTH-C090-5</t>
  </si>
  <si>
    <t>26mm*квадрат</t>
  </si>
  <si>
    <t>YSTH-C090-6</t>
  </si>
  <si>
    <t>28mm*квадрат</t>
  </si>
  <si>
    <t>YSTH-C091-1</t>
  </si>
  <si>
    <t>YSTH-C091-2</t>
  </si>
  <si>
    <t>YSTH-C091-3</t>
  </si>
  <si>
    <t>YSTH-C091-4</t>
  </si>
  <si>
    <t>YSTH-C091-5</t>
  </si>
  <si>
    <t>YSTH-C091-6</t>
  </si>
  <si>
    <t>YSTH-C092-1</t>
  </si>
  <si>
    <t>YSTH-C092-2</t>
  </si>
  <si>
    <t>YSTH-C092-3</t>
  </si>
  <si>
    <t>YSTH-C092-4</t>
  </si>
  <si>
    <t>YSTH-C092-5</t>
  </si>
  <si>
    <t>YSTH-C092-6</t>
  </si>
  <si>
    <t>YSTH-C093-1</t>
  </si>
  <si>
    <t>YSTH-C093-2</t>
  </si>
  <si>
    <t>YSTH-C093-3</t>
  </si>
  <si>
    <t>YSTH-C093-4</t>
  </si>
  <si>
    <t>YSTH-C093-5</t>
  </si>
  <si>
    <t>YSTH-C093-6</t>
  </si>
  <si>
    <t>YSTH-C094-1</t>
  </si>
  <si>
    <t>YSTH-C094-2</t>
  </si>
  <si>
    <t>YSTH-C094-3</t>
  </si>
  <si>
    <t>YSTH-C094-4</t>
  </si>
  <si>
    <t>YSTH-C094-5</t>
  </si>
  <si>
    <t>YSTH-C094-6</t>
  </si>
  <si>
    <t>YSTH-C095-1</t>
  </si>
  <si>
    <t>YSTH-C095-2</t>
  </si>
  <si>
    <t>YSTH-C095-3</t>
  </si>
  <si>
    <t>YSTH-C095-4</t>
  </si>
  <si>
    <t>YSTH-C095-5</t>
  </si>
  <si>
    <t>YSTH-C096-6</t>
  </si>
  <si>
    <t>YSTH-C097-1</t>
  </si>
  <si>
    <t>YSTH-C097-2</t>
  </si>
  <si>
    <t>YSTH-C098-3</t>
  </si>
  <si>
    <t>насадка пила на триммер</t>
  </si>
  <si>
    <t>железо + алюминий + нейлон</t>
  </si>
  <si>
    <t>YSTH-C098-4</t>
  </si>
  <si>
    <t>YSTH-C098-5</t>
  </si>
  <si>
    <t>YSTH-C098-6</t>
  </si>
  <si>
    <t>YSTH-C099-1</t>
  </si>
  <si>
    <t>насадка кусторез, секатор, сучкорез</t>
  </si>
  <si>
    <t>YSTH-C099-2</t>
  </si>
  <si>
    <t>YSTH-C099-3</t>
  </si>
  <si>
    <t>YSTH-C099-4</t>
  </si>
  <si>
    <t>YSTH-C099-5</t>
  </si>
  <si>
    <t>YSTH-C099-6</t>
  </si>
  <si>
    <t>номер</t>
  </si>
  <si>
    <t>диаметр&amp;длина</t>
  </si>
  <si>
    <t>материал</t>
  </si>
  <si>
    <t>количество в упаковке</t>
  </si>
  <si>
    <t>количество  в коробке</t>
  </si>
  <si>
    <t>Объем внешней коробки</t>
  </si>
  <si>
    <t>Размер внешней коробки</t>
  </si>
  <si>
    <t>BSE-DZWP-1</t>
  </si>
  <si>
    <t>3.0mm*0.95m</t>
  </si>
  <si>
    <t xml:space="preserve">Полистер </t>
  </si>
  <si>
    <t>Нейлон</t>
  </si>
  <si>
    <t>Пакет</t>
  </si>
  <si>
    <t>42*35*30</t>
  </si>
  <si>
    <t>BSE-DZWP-2</t>
  </si>
  <si>
    <t>3.0mm*1m</t>
  </si>
  <si>
    <t>BSE-DZWP-3</t>
  </si>
  <si>
    <t>3.0mm*1.05m</t>
  </si>
  <si>
    <t>BSE-DZWP-4</t>
  </si>
  <si>
    <t>3.0mm*1.1m</t>
  </si>
  <si>
    <t>количество в коробке</t>
  </si>
  <si>
    <t>BSE-XZWP-1</t>
  </si>
  <si>
    <t>2.5mm*100m</t>
  </si>
  <si>
    <t>47*47*32</t>
  </si>
  <si>
    <t>BSE-XZWP-2</t>
  </si>
  <si>
    <t>BSE-XZWP-3</t>
  </si>
  <si>
    <t>3.5mm*100m</t>
  </si>
  <si>
    <t>BSE-XZWP-4</t>
  </si>
  <si>
    <t>4.0mm*100m</t>
  </si>
  <si>
    <t>38*38*31</t>
  </si>
  <si>
    <t>BSE-XZWP-5</t>
  </si>
  <si>
    <t>4.5mm*100m</t>
  </si>
  <si>
    <t>41*41*35</t>
  </si>
  <si>
    <t>BSE-XZWP-6</t>
  </si>
  <si>
    <t>5.0mm*100m</t>
  </si>
  <si>
    <t>44*44*37</t>
  </si>
  <si>
    <t>BSE-XZWP-7</t>
  </si>
  <si>
    <t>5.5mm*100m</t>
  </si>
  <si>
    <t>51*51*23</t>
  </si>
  <si>
    <t>BSE-XZWP-8</t>
  </si>
  <si>
    <t>6.0mm*100m</t>
  </si>
  <si>
    <t>BESQ-001</t>
  </si>
  <si>
    <t>40-5
проводной стартер</t>
  </si>
  <si>
    <t>BESQ-011</t>
  </si>
  <si>
    <t>40-6
простой  стартер</t>
  </si>
  <si>
    <t>BESQ-002</t>
  </si>
  <si>
    <t>40-5 
одиночный стартер</t>
  </si>
  <si>
    <t>BESQ-012</t>
  </si>
  <si>
    <t>328 
одиночный стартер</t>
  </si>
  <si>
    <t>BESQ-003</t>
  </si>
  <si>
    <t>40-5 Супер 
легкий стартер</t>
  </si>
  <si>
    <t>BESQ-013</t>
  </si>
  <si>
    <t>328
простой  стартер</t>
  </si>
  <si>
    <t>BESQ-004</t>
  </si>
  <si>
    <t>40-5
простой  стартер</t>
  </si>
  <si>
    <t>BESQ-014</t>
  </si>
  <si>
    <t>139
проводной стартер</t>
  </si>
  <si>
    <t>BESQ-005</t>
  </si>
  <si>
    <t>BESQ-015</t>
  </si>
  <si>
    <t>BESQ-006</t>
  </si>
  <si>
    <t>BESQ-016</t>
  </si>
  <si>
    <t>BESQ-007</t>
  </si>
  <si>
    <t>40-6
проводной стартер</t>
  </si>
  <si>
    <t>BESQ-017</t>
  </si>
  <si>
    <t>BESQ-008</t>
  </si>
  <si>
    <t>40-6 
одиночный стартер</t>
  </si>
  <si>
    <t>BESQ-018</t>
  </si>
  <si>
    <t>139
простой  стартер</t>
  </si>
  <si>
    <t>BESQ-009</t>
  </si>
  <si>
    <t>BESQ-019</t>
  </si>
  <si>
    <t>BESQ-010</t>
  </si>
  <si>
    <t>BESQ-020</t>
  </si>
  <si>
    <t>139  Супер 
легкий стартер</t>
  </si>
  <si>
    <t>BESQ-021</t>
  </si>
  <si>
    <t>GX25
проводной стартер</t>
  </si>
  <si>
    <t>BESQ-032</t>
  </si>
  <si>
    <t>TU26
одиночный стартер</t>
  </si>
  <si>
    <t>BESQ-022</t>
  </si>
  <si>
    <t>GX35
проводной стартер</t>
  </si>
  <si>
    <t>BESQ-033</t>
  </si>
  <si>
    <t>TU26
простой  стартер</t>
  </si>
  <si>
    <t>BESQ-023</t>
  </si>
  <si>
    <t>GX35
простой  стартер</t>
  </si>
  <si>
    <t>BESQ-034</t>
  </si>
  <si>
    <t>TU26 Супер 
легкий стартер</t>
  </si>
  <si>
    <t>BESQ-024</t>
  </si>
  <si>
    <t>423 
одиночный стартер</t>
  </si>
  <si>
    <t>BESQ-035</t>
  </si>
  <si>
    <t>BESQ-025</t>
  </si>
  <si>
    <t>32 
одиночный стартер</t>
  </si>
  <si>
    <t>BESQ-036</t>
  </si>
  <si>
    <t>34 Супер 
легкий стартер</t>
  </si>
  <si>
    <t>BESQ-026</t>
  </si>
  <si>
    <t>32
простой  стартер</t>
  </si>
  <si>
    <t>BESQ-037</t>
  </si>
  <si>
    <t>BESQ-027</t>
  </si>
  <si>
    <t>32 Супер 
легкий стартер</t>
  </si>
  <si>
    <t>BESQ-038</t>
  </si>
  <si>
    <t>BESQ-028</t>
  </si>
  <si>
    <t>34
проводной стартер</t>
  </si>
  <si>
    <t>BESQ-039</t>
  </si>
  <si>
    <t>BESQ-029</t>
  </si>
  <si>
    <t>34
одиночный стартер</t>
  </si>
  <si>
    <t>BESQ-040</t>
  </si>
  <si>
    <t>BESQ-030</t>
  </si>
  <si>
    <t>34
простой  стартер</t>
  </si>
  <si>
    <t>BESQ-041</t>
  </si>
  <si>
    <t>BESQ-031</t>
  </si>
  <si>
    <t>BESQ-042</t>
  </si>
  <si>
    <t>142
проводной стартер</t>
  </si>
  <si>
    <t>BESQ-043</t>
  </si>
  <si>
    <t>40-6
одиночный стартер</t>
  </si>
  <si>
    <t>BESQ-044</t>
  </si>
  <si>
    <t>BESQ-045</t>
  </si>
  <si>
    <t>40-6 Супер 
легкий стартер</t>
  </si>
  <si>
    <t xml:space="preserve">40-6 Стартер с алюминивым сердечником </t>
  </si>
  <si>
    <t>BESQ-046</t>
  </si>
  <si>
    <t>MS170/180 стартер</t>
  </si>
  <si>
    <t>BESQ-052</t>
  </si>
  <si>
    <t>MS661 стартер</t>
  </si>
  <si>
    <t>BESQ-047</t>
  </si>
  <si>
    <t>MS181 стартер</t>
  </si>
  <si>
    <t>BESQ-053</t>
  </si>
  <si>
    <t>MS020 стартер</t>
  </si>
  <si>
    <t>BESQ-048</t>
  </si>
  <si>
    <t>MS290 стартер</t>
  </si>
  <si>
    <t>BESQ-054</t>
  </si>
  <si>
    <t>FS120 стартер</t>
  </si>
  <si>
    <t>BESQ-049</t>
  </si>
  <si>
    <t>MS270/280 стартер</t>
  </si>
  <si>
    <t>BESQ-055</t>
  </si>
  <si>
    <t>H51 стартер</t>
  </si>
  <si>
    <t>BESQ-050</t>
  </si>
  <si>
    <t>MS250 стартер</t>
  </si>
  <si>
    <t>BESQ-056</t>
  </si>
  <si>
    <t>H55 стартер</t>
  </si>
  <si>
    <t>BESQ-051</t>
  </si>
  <si>
    <t>MS362 стартер</t>
  </si>
  <si>
    <t>BESQ-057</t>
  </si>
  <si>
    <t>H235 стартер</t>
  </si>
  <si>
    <t>BESQ-058</t>
  </si>
  <si>
    <t>H340 стартер</t>
  </si>
  <si>
    <t>BESQ-066</t>
  </si>
  <si>
    <t>52/58 алюминиевый
одиночный стартер</t>
  </si>
  <si>
    <t>BESQ-059</t>
  </si>
  <si>
    <t>H395 стартер</t>
  </si>
  <si>
    <t>BESQ-067</t>
  </si>
  <si>
    <t>52/58 алюминиевый
простой  стартер</t>
  </si>
  <si>
    <t>BESQ-060</t>
  </si>
  <si>
    <t>H541 стартер</t>
  </si>
  <si>
    <t>BESQ-068</t>
  </si>
  <si>
    <t>53F
простой  стартер</t>
  </si>
  <si>
    <t>BESQ-061</t>
  </si>
  <si>
    <t>P350 стартер</t>
  </si>
  <si>
    <t>BESQ-069</t>
  </si>
  <si>
    <t>58F
простой  стартер</t>
  </si>
  <si>
    <t>BESQ-062</t>
  </si>
  <si>
    <t>P360 стартер</t>
  </si>
  <si>
    <t>BESQ-070</t>
  </si>
  <si>
    <t>59F
простой  стартер</t>
  </si>
  <si>
    <t>BESQ-063</t>
  </si>
  <si>
    <t>3800 стартер</t>
  </si>
  <si>
    <t>BESQ-071</t>
  </si>
  <si>
    <t>68F
простой  стартер</t>
  </si>
  <si>
    <t>BESQ-064</t>
  </si>
  <si>
    <t>52/58
одиночный стартер</t>
  </si>
  <si>
    <t>BESQ-072</t>
  </si>
  <si>
    <t>ZM40D 
одиночный стартер</t>
  </si>
  <si>
    <t>BESQ-065</t>
  </si>
  <si>
    <t>52/58
простой  стартер</t>
  </si>
  <si>
    <t>BESQ-073</t>
  </si>
  <si>
    <t>Стартер 2500</t>
  </si>
  <si>
    <t>Цепь бензопилы</t>
  </si>
  <si>
    <t>Шаг</t>
  </si>
  <si>
    <t>A 3/8"LB</t>
  </si>
  <si>
    <t>B 0.325"</t>
  </si>
  <si>
    <t>C 3/8"</t>
  </si>
  <si>
    <t>Толщина центрального ведущего зуба</t>
  </si>
  <si>
    <t>-1 0.043"(1.1mm)</t>
  </si>
  <si>
    <t>-3 0.050"(1.3mm)</t>
  </si>
  <si>
    <t>-5 0.063"(1.6mm)</t>
  </si>
  <si>
    <t>шаг</t>
  </si>
  <si>
    <t>Количество звеньев</t>
  </si>
  <si>
    <t>Ширина паза шины (мм)</t>
  </si>
  <si>
    <t>Длина шины (дюймы)</t>
  </si>
  <si>
    <t>Количество в коробке (шт)</t>
  </si>
  <si>
    <t>Объём коробки (м³)</t>
  </si>
  <si>
    <t>Размер коробки (Д×Ш×В, см)</t>
  </si>
  <si>
    <t>0.325"</t>
  </si>
  <si>
    <t>BESCSB53-3</t>
  </si>
  <si>
    <t>1.3mm</t>
  </si>
  <si>
    <t>14"</t>
  </si>
  <si>
    <t>55*34*18</t>
  </si>
  <si>
    <t>BESCSB64-3</t>
  </si>
  <si>
    <t>18"</t>
  </si>
  <si>
    <t>BESCSB64-5</t>
  </si>
  <si>
    <t>1.5mm</t>
  </si>
  <si>
    <t>BESCSB66-3</t>
  </si>
  <si>
    <t>BESCSB72-3</t>
  </si>
  <si>
    <t>20"</t>
  </si>
  <si>
    <t>BESCSB72-5</t>
  </si>
  <si>
    <t>BESCSB76-3</t>
  </si>
  <si>
    <t>22"</t>
  </si>
  <si>
    <t>BESCSB76-5</t>
  </si>
  <si>
    <t>3/8"LB
&amp;3/8"</t>
  </si>
  <si>
    <t>BESCSA45-1</t>
  </si>
  <si>
    <t>1.1mm</t>
  </si>
  <si>
    <t>12"</t>
  </si>
  <si>
    <t>BESCSA46-1</t>
  </si>
  <si>
    <t>BESCSA50-1</t>
  </si>
  <si>
    <t>BESCSA50-3</t>
  </si>
  <si>
    <t>BESCSA52-1</t>
  </si>
  <si>
    <t>BESCSA52-3</t>
  </si>
  <si>
    <t>BESCSA54-3</t>
  </si>
  <si>
    <t>BESCSA55-3</t>
  </si>
  <si>
    <t>BESCSA56-1</t>
  </si>
  <si>
    <t>BESCSA56-3</t>
  </si>
  <si>
    <t>BESCSA57-3</t>
  </si>
  <si>
    <t>BESCSA60-3</t>
  </si>
  <si>
    <t>16"</t>
  </si>
  <si>
    <t>BESCSA62-3</t>
  </si>
  <si>
    <t>BESCSA64-3</t>
  </si>
  <si>
    <t>BESCSC66-5</t>
  </si>
  <si>
    <t>BESCSC68-5</t>
  </si>
  <si>
    <t>BESCSC72-5</t>
  </si>
  <si>
    <t>3/8"</t>
  </si>
  <si>
    <t>BESB-5013-14</t>
  </si>
  <si>
    <t>43*9*13</t>
  </si>
  <si>
    <t>BESB-5213-14</t>
  </si>
  <si>
    <t>BESB-5613-16</t>
  </si>
  <si>
    <t>49*10*13</t>
  </si>
  <si>
    <t>BESB-5713-16</t>
  </si>
  <si>
    <t>BESD-001-1</t>
  </si>
  <si>
    <t>305*1.1*25.4*90</t>
  </si>
  <si>
    <t>BESD-001-2</t>
  </si>
  <si>
    <t>305*1.4*25.4*90</t>
  </si>
  <si>
    <t>BESD-001-3</t>
  </si>
  <si>
    <t>305*1.6*25.4*90</t>
  </si>
  <si>
    <t>BESD-001-4</t>
  </si>
  <si>
    <t>355*1.1*25.4*90</t>
  </si>
  <si>
    <t>BESD-001-5</t>
  </si>
  <si>
    <t>355*1.4*25.4*90</t>
  </si>
  <si>
    <t>BESD-001-6</t>
  </si>
  <si>
    <t>355*1.6*25.4*90</t>
  </si>
  <si>
    <t>BESD-001-7</t>
  </si>
  <si>
    <t>405*1.1*25.4*90</t>
  </si>
  <si>
    <t>BESD-001-8</t>
  </si>
  <si>
    <t>405*1.4*25.4*90</t>
  </si>
  <si>
    <t>BESD-001-9</t>
  </si>
  <si>
    <t>405*1.6*25.4*90</t>
  </si>
  <si>
    <t>BESD-002-1</t>
  </si>
  <si>
    <t>BESD-002-2</t>
  </si>
  <si>
    <t>BESD-002-3</t>
  </si>
  <si>
    <t>BESD-002-4</t>
  </si>
  <si>
    <t>BESD-002-5</t>
  </si>
  <si>
    <t>BESD-002-6</t>
  </si>
  <si>
    <t>BESD-002-7</t>
  </si>
  <si>
    <t>BESD-002-8</t>
  </si>
  <si>
    <t>BESD-002-9</t>
  </si>
  <si>
    <t>BESD-003-1</t>
  </si>
  <si>
    <t>255*1.1*25.4*3T</t>
  </si>
  <si>
    <t>BESD-003-2</t>
  </si>
  <si>
    <t>255*1.4*25.4*3T</t>
  </si>
  <si>
    <t>BESD-003-3</t>
  </si>
  <si>
    <t>255*1.6*25.4*3T</t>
  </si>
  <si>
    <t>BESD-003-4</t>
  </si>
  <si>
    <t>255*2.0*25.4*3T</t>
  </si>
  <si>
    <t>BESD-003-5</t>
  </si>
  <si>
    <t>255*3.0*25.4*3T</t>
  </si>
  <si>
    <t>BESD-004-1</t>
  </si>
  <si>
    <t>BESD-004-2</t>
  </si>
  <si>
    <t>BESD-004-3</t>
  </si>
  <si>
    <t>BESD-005-1</t>
  </si>
  <si>
    <t>255*1.1*25.4*4T</t>
  </si>
  <si>
    <t>BESD-005-2</t>
  </si>
  <si>
    <t>255*1.4*25.4*4T</t>
  </si>
  <si>
    <t>BESD-006-1</t>
  </si>
  <si>
    <t>255*1.1*25.4*8T</t>
  </si>
  <si>
    <t>BESD-006-2</t>
  </si>
  <si>
    <t>255*1.4*25.4*8T</t>
  </si>
  <si>
    <t>BESD-007-1</t>
  </si>
  <si>
    <t>255*1.1*25.4*40T</t>
  </si>
  <si>
    <t>BESD-007-2</t>
  </si>
  <si>
    <t>255*1.4*25.4*40T</t>
  </si>
  <si>
    <t>BESD-008-1</t>
  </si>
  <si>
    <t>255*1.1*25.4*60T</t>
  </si>
  <si>
    <t>BESD-008-2</t>
  </si>
  <si>
    <t>255*1.4*25.4*60T</t>
  </si>
  <si>
    <t>BESD-009-1</t>
  </si>
  <si>
    <t>255*1.1*25.4*80T</t>
  </si>
  <si>
    <t>BESD-009-2</t>
  </si>
  <si>
    <t>255*1.4*25.4*80T</t>
  </si>
  <si>
    <t>BESD-010-1</t>
  </si>
  <si>
    <t>BESD-010-2</t>
  </si>
  <si>
    <t>BESD-010-3</t>
  </si>
  <si>
    <t>BESD-010-4</t>
  </si>
  <si>
    <t>305*2.0*25.4*90</t>
  </si>
  <si>
    <t>BESD-010-5</t>
  </si>
  <si>
    <t>BESD-010-6</t>
  </si>
  <si>
    <t>BESD-010-7</t>
  </si>
  <si>
    <t>BESD-010-8</t>
  </si>
  <si>
    <t>355*2.0*25.4*90</t>
  </si>
  <si>
    <t>BESD-010-9</t>
  </si>
  <si>
    <t>BESD-010-10</t>
  </si>
  <si>
    <t>BESD-010-11</t>
  </si>
  <si>
    <t>BESD-010-12</t>
  </si>
  <si>
    <t>405*2.0*25.4*90</t>
  </si>
  <si>
    <t>BESD-011-1</t>
  </si>
  <si>
    <t>BESD-011-2</t>
  </si>
  <si>
    <t>BESD-011-3</t>
  </si>
  <si>
    <t>BESD-011-4</t>
  </si>
  <si>
    <t>BESD-011-5</t>
  </si>
  <si>
    <t>BESD-011-6</t>
  </si>
  <si>
    <t>BESD-011-7</t>
  </si>
  <si>
    <t>BESD-011-8</t>
  </si>
  <si>
    <t>BESD-011-9</t>
  </si>
  <si>
    <t>BESD-011-10</t>
  </si>
  <si>
    <t>BESD-011-11</t>
  </si>
  <si>
    <t>BESD-011-12</t>
  </si>
  <si>
    <t>BESD-012-1</t>
  </si>
  <si>
    <t>BESD-012-2</t>
  </si>
  <si>
    <t>BESD-012-3</t>
  </si>
  <si>
    <t>BESD-012-4</t>
  </si>
  <si>
    <t>BESD-012-5</t>
  </si>
  <si>
    <t>BESD-012-6</t>
  </si>
  <si>
    <t>BESD-012-7</t>
  </si>
  <si>
    <t>BESD-012-8</t>
  </si>
  <si>
    <t>BESD-012-9</t>
  </si>
  <si>
    <t>BESD-012-10</t>
  </si>
  <si>
    <t>BESD-012-11</t>
  </si>
  <si>
    <t>BESD-012-12</t>
  </si>
  <si>
    <t>BESD-013-1</t>
  </si>
  <si>
    <t>230*1.1*25.4*40T</t>
  </si>
  <si>
    <t>BESD-013-2</t>
  </si>
  <si>
    <t>230*1.3*25.4*40T</t>
  </si>
  <si>
    <t>BESD-013-3</t>
  </si>
  <si>
    <t>BESD-013-4</t>
  </si>
  <si>
    <t>255*1.3*25.4*40T</t>
  </si>
  <si>
    <t>BESD-014-1</t>
  </si>
  <si>
    <t>230*1.1*25.4*60T</t>
  </si>
  <si>
    <t>BESD-014-2</t>
  </si>
  <si>
    <t>230*1.3*25.4*60T</t>
  </si>
  <si>
    <t>BESD-014-3</t>
  </si>
  <si>
    <t>BESD-014-4</t>
  </si>
  <si>
    <t>255*1.3*25.4*60T</t>
  </si>
  <si>
    <t>BESD-015-1</t>
  </si>
  <si>
    <t>230*1.1*25.4*80T</t>
  </si>
  <si>
    <t>BESD-015-2</t>
  </si>
  <si>
    <t>230*1.3*25.4*80T</t>
  </si>
  <si>
    <t>BESD-015-3</t>
  </si>
  <si>
    <t>BESD-015-4</t>
  </si>
  <si>
    <t>255*1.3*25.4*80T</t>
  </si>
  <si>
    <t>BESD-016-1</t>
  </si>
  <si>
    <t>BESD-016-2</t>
  </si>
  <si>
    <t>BESD-016-3</t>
  </si>
  <si>
    <t>230*1.6*25.4*40T</t>
  </si>
  <si>
    <t>BESD-016-4</t>
  </si>
  <si>
    <t>BESD-016-5</t>
  </si>
  <si>
    <t>BESD-016-6</t>
  </si>
  <si>
    <t>255*1.6*25.4*40T</t>
  </si>
  <si>
    <t>BESD-017-1</t>
  </si>
  <si>
    <t>BESD-017-2</t>
  </si>
  <si>
    <t>BESD-017-3</t>
  </si>
  <si>
    <t>230*1.6*25.4*60T</t>
  </si>
  <si>
    <t>BESD-017-4</t>
  </si>
  <si>
    <t>BESD-017-5</t>
  </si>
  <si>
    <t>BESD-017-6</t>
  </si>
  <si>
    <t>255*1.6*25.4*60T</t>
  </si>
  <si>
    <t>BESD-018-1</t>
  </si>
  <si>
    <t>BESD-018-2</t>
  </si>
  <si>
    <t>BESD-018-3</t>
  </si>
  <si>
    <t>230*1.6*25.4*80T</t>
  </si>
  <si>
    <t>BESD-018-4</t>
  </si>
  <si>
    <t>BESD-018-5</t>
  </si>
  <si>
    <t>BESD-018-6</t>
  </si>
  <si>
    <t>255*1.6*25.4*80T</t>
  </si>
  <si>
    <t>BESD-019-1</t>
  </si>
  <si>
    <t>BESD-019-2</t>
  </si>
  <si>
    <t>BESD-019-3</t>
  </si>
  <si>
    <t>BESD-019-4</t>
  </si>
  <si>
    <t>BESD-020-1</t>
  </si>
  <si>
    <t>BESD-020-2</t>
  </si>
  <si>
    <t>BESD-020-3</t>
  </si>
  <si>
    <t>BESD-020-4</t>
  </si>
  <si>
    <t>BESD-021-1</t>
  </si>
  <si>
    <t>BESD-021-2</t>
  </si>
  <si>
    <t>BESD-021-3</t>
  </si>
  <si>
    <t>BESD-021-4</t>
  </si>
  <si>
    <t>BESD-022-1</t>
  </si>
  <si>
    <t>BESD-022-2</t>
  </si>
  <si>
    <t>BESD-022-3</t>
  </si>
  <si>
    <t>BESD-022-4</t>
  </si>
  <si>
    <t>BESD-023-1</t>
  </si>
  <si>
    <t>BESD-023-2</t>
  </si>
  <si>
    <t>BESD-023-3</t>
  </si>
  <si>
    <t>BESD-023-4</t>
  </si>
  <si>
    <t>BESD-024-1</t>
  </si>
  <si>
    <t>230*1.4*25.4*40T</t>
  </si>
  <si>
    <t>BESD-024-2</t>
  </si>
  <si>
    <t>BESD-024-3</t>
  </si>
  <si>
    <t>BESD-024-4</t>
  </si>
  <si>
    <t>BESD-025-1</t>
  </si>
  <si>
    <t>BESD-025-2</t>
  </si>
  <si>
    <t>BESD-025-3</t>
  </si>
  <si>
    <t>BESD-025-4</t>
  </si>
  <si>
    <t>BESD-026-1</t>
  </si>
  <si>
    <t>BESD-026-2</t>
  </si>
  <si>
    <t>BESD-026-3</t>
  </si>
  <si>
    <t>BESD-026-4</t>
  </si>
  <si>
    <t>BESD-027-1</t>
  </si>
  <si>
    <t>BESD-027-2</t>
  </si>
  <si>
    <t>BESD-027-3</t>
  </si>
  <si>
    <t>BESD-027-4</t>
  </si>
  <si>
    <t>BESD-028-1</t>
  </si>
  <si>
    <t>230*1.1*25.4*36T</t>
  </si>
  <si>
    <t>BESD-028-2</t>
  </si>
  <si>
    <t>230*1.3*25.4*36T</t>
  </si>
  <si>
    <t>BESD-028-3</t>
  </si>
  <si>
    <t>BESD-028-4</t>
  </si>
  <si>
    <t>BESD-029</t>
  </si>
  <si>
    <t>BESD-030</t>
  </si>
  <si>
    <t>BESD-031</t>
  </si>
  <si>
    <t>255*2.0*25.4*4T</t>
  </si>
  <si>
    <t>BESD-032</t>
  </si>
  <si>
    <t>BESD-033-1</t>
  </si>
  <si>
    <t>BESD-033-2</t>
  </si>
  <si>
    <t>BESD-033-3</t>
  </si>
  <si>
    <t>305*3.0*25.4*90</t>
  </si>
  <si>
    <t>BESD-034-1</t>
  </si>
  <si>
    <t>BESD-034-2</t>
  </si>
  <si>
    <t>BESD-034-3</t>
  </si>
  <si>
    <t>BESD-035-1</t>
  </si>
  <si>
    <t>305*1.6*25.4*70</t>
  </si>
  <si>
    <t>Блистер</t>
  </si>
  <si>
    <t>BESD-035-2</t>
  </si>
  <si>
    <t>305*2.0*25.4*70</t>
  </si>
  <si>
    <t>BESD-036-1</t>
  </si>
  <si>
    <t>BESD-036-2</t>
  </si>
  <si>
    <t>BESD-037-1</t>
  </si>
  <si>
    <t>150*1.2*5*33</t>
  </si>
  <si>
    <t>BESD-037-2</t>
  </si>
  <si>
    <t>200*1.5*5*33</t>
  </si>
  <si>
    <t>BESD-037-3</t>
  </si>
  <si>
    <t>250*1.5*5*33</t>
  </si>
  <si>
    <t>BESD-038-1</t>
  </si>
  <si>
    <t>BESD-038-2</t>
  </si>
  <si>
    <t>BESD-038-3</t>
  </si>
  <si>
    <t>BESD-039-1</t>
  </si>
  <si>
    <t>BESD-039-2</t>
  </si>
  <si>
    <t>BESD-039-3</t>
  </si>
  <si>
    <t>BESD-040-1</t>
  </si>
  <si>
    <t>150*1.2*5*3T</t>
  </si>
  <si>
    <t>BESD-040-2</t>
  </si>
  <si>
    <t>200*1.2*5*3T</t>
  </si>
  <si>
    <t>BESD-041-1</t>
  </si>
  <si>
    <t>150*1.2*5*4T</t>
  </si>
  <si>
    <t>BESD-041-2</t>
  </si>
  <si>
    <t>200*1.2*5*4T</t>
  </si>
  <si>
    <t>BESD-042-1</t>
  </si>
  <si>
    <t>150*1.2*5*40T</t>
  </si>
  <si>
    <t>BESD-042-2</t>
  </si>
  <si>
    <t>200*1.2*5*40T</t>
  </si>
  <si>
    <t>BESD-043-1</t>
  </si>
  <si>
    <t>BESD-043-2</t>
  </si>
  <si>
    <t>200*1.5*5*40T</t>
  </si>
  <si>
    <t>BESD-044-1</t>
  </si>
  <si>
    <t>230*36T*1.25</t>
  </si>
  <si>
    <t>BESD-044-2</t>
  </si>
  <si>
    <t>255*40T*1.25</t>
  </si>
  <si>
    <t>BESD-045-1</t>
  </si>
  <si>
    <t>230*32T*1.25</t>
  </si>
  <si>
    <t>BESD-045-2</t>
  </si>
  <si>
    <t>255*36T*1.25</t>
  </si>
  <si>
    <t>BESD-046-1</t>
  </si>
  <si>
    <t>BESD-046-2</t>
  </si>
  <si>
    <t>BESD-047-1</t>
  </si>
  <si>
    <t>230*56T*1.25</t>
  </si>
  <si>
    <t>BESD-047-2</t>
  </si>
  <si>
    <t>255*60T*1.25</t>
  </si>
  <si>
    <t>BESD-048-1</t>
  </si>
  <si>
    <t>230*27T*1.2</t>
  </si>
  <si>
    <t>BESD-048-2</t>
  </si>
  <si>
    <t>255*30T*1.2</t>
  </si>
  <si>
    <t>BESD-049-1</t>
  </si>
  <si>
    <t>BESD-049-2</t>
  </si>
  <si>
    <t>BESD-050-2</t>
  </si>
  <si>
    <t>BESD-051-1</t>
  </si>
  <si>
    <t>BESD-051-2</t>
  </si>
  <si>
    <t>BESD-052-1</t>
  </si>
  <si>
    <t>BESD-052-2</t>
  </si>
  <si>
    <t>BESBD-001</t>
  </si>
  <si>
    <t>Ремень для триммера (боковой)</t>
  </si>
  <si>
    <t>BESBD-010</t>
  </si>
  <si>
    <t>Ремень для триммера (наплечный)</t>
  </si>
  <si>
    <t>BESBD-002</t>
  </si>
  <si>
    <t>BESBD-011</t>
  </si>
  <si>
    <t>BESBD-003</t>
  </si>
  <si>
    <t>BESBD-012</t>
  </si>
  <si>
    <t>BESBD-004</t>
  </si>
  <si>
    <t>BESBD-013</t>
  </si>
  <si>
    <t>Ремень для 
триммера
 (класс  люкс)</t>
  </si>
  <si>
    <t>BESBD-005</t>
  </si>
  <si>
    <t>BESBD-014</t>
  </si>
  <si>
    <t>BESBD-006</t>
  </si>
  <si>
    <t>BESBD-015</t>
  </si>
  <si>
    <t>BESBD-007</t>
  </si>
  <si>
    <t>BESBD-016</t>
  </si>
  <si>
    <t>BESBD-008</t>
  </si>
  <si>
    <t>BESBD-017</t>
  </si>
  <si>
    <t>BESBD-009</t>
  </si>
  <si>
    <t>BESBD-018</t>
  </si>
  <si>
    <t>BESBD-019</t>
  </si>
  <si>
    <t>BESBD-028</t>
  </si>
  <si>
    <t>BESBD-020</t>
  </si>
  <si>
    <t>BESBD-029</t>
  </si>
  <si>
    <t>BESBD-021</t>
  </si>
  <si>
    <t>BESBD-030</t>
  </si>
  <si>
    <t>BESBD-022</t>
  </si>
  <si>
    <t>BESBD-031</t>
  </si>
  <si>
    <t>BESBD-023</t>
  </si>
  <si>
    <t>BESBD-032</t>
  </si>
  <si>
    <t>BESBD-024</t>
  </si>
  <si>
    <t>BESBD-033</t>
  </si>
  <si>
    <t>BESBD-025</t>
  </si>
  <si>
    <t>BESBD-034</t>
  </si>
  <si>
    <t>BESBD-026</t>
  </si>
  <si>
    <t>BESBD-035</t>
  </si>
  <si>
    <t>BESBD-027</t>
  </si>
  <si>
    <t>BESBD-036</t>
  </si>
  <si>
    <t>описание</t>
  </si>
  <si>
    <t>BESH-001</t>
  </si>
  <si>
    <t>139 карбюратор</t>
  </si>
  <si>
    <t>коробка</t>
  </si>
  <si>
    <t>BESH-010</t>
  </si>
  <si>
    <t>40-6 карбюратор</t>
  </si>
  <si>
    <t>BESH-002</t>
  </si>
  <si>
    <t>TU26 карбюратор</t>
  </si>
  <si>
    <t>BESH-011</t>
  </si>
  <si>
    <t>T200 карбюратор</t>
  </si>
  <si>
    <t>BESH-003</t>
  </si>
  <si>
    <t>GX35 карбюратор</t>
  </si>
  <si>
    <t>BESH-012</t>
  </si>
  <si>
    <t>3W-F карбюратор</t>
  </si>
  <si>
    <t>BESH-004</t>
  </si>
  <si>
    <t>34 карбюратор</t>
  </si>
  <si>
    <t>BESH-013</t>
  </si>
  <si>
    <t>BG328 карбюратор</t>
  </si>
  <si>
    <t>BESH-005</t>
  </si>
  <si>
    <t>G45 карбюратор</t>
  </si>
  <si>
    <t>BESH-014</t>
  </si>
  <si>
    <t>TD40 карбюратор</t>
  </si>
  <si>
    <t>BESH-006</t>
  </si>
  <si>
    <t>40-5 карбюратор</t>
  </si>
  <si>
    <t>BESH-015</t>
  </si>
  <si>
    <t>NB411 карбюратор</t>
  </si>
  <si>
    <t>BESH-007</t>
  </si>
  <si>
    <t>44/48 карбюратор</t>
  </si>
  <si>
    <t>BESH-016</t>
  </si>
  <si>
    <t>BESH-008</t>
  </si>
  <si>
    <t>6010 карбюратор</t>
  </si>
  <si>
    <t>BESH-017</t>
  </si>
  <si>
    <t>GX390 карбюратор</t>
  </si>
  <si>
    <t>BESH-009</t>
  </si>
  <si>
    <t>TUE43 карбюратор</t>
  </si>
  <si>
    <t>BESH-018</t>
  </si>
  <si>
    <t>EY20 карбюратор</t>
  </si>
  <si>
    <t>BESH-019</t>
  </si>
  <si>
    <t>K93 карбюратор</t>
  </si>
  <si>
    <t>BESH-028</t>
  </si>
  <si>
    <t>170/180 карбюратор</t>
  </si>
  <si>
    <t>BESH-020</t>
  </si>
  <si>
    <t>60 карбюратор</t>
  </si>
  <si>
    <t>BESH-029</t>
  </si>
  <si>
    <t>2500 карбюратор</t>
  </si>
  <si>
    <t>BESH-021</t>
  </si>
  <si>
    <t>52/58-1 карбюратор</t>
  </si>
  <si>
    <t>BESH-030</t>
  </si>
  <si>
    <t>62 карбюратор</t>
  </si>
  <si>
    <t>BESH-022</t>
  </si>
  <si>
    <t>52/58-2 карбюратор</t>
  </si>
  <si>
    <t>BESH-031</t>
  </si>
  <si>
    <t>660 карбюратор</t>
  </si>
  <si>
    <t>BESH-023</t>
  </si>
  <si>
    <t>52/58-3 карбюратор</t>
  </si>
  <si>
    <t>BESH-032</t>
  </si>
  <si>
    <t>365-1  карбюратор</t>
  </si>
  <si>
    <t>BESH-024</t>
  </si>
  <si>
    <t>MS250 карбюратор</t>
  </si>
  <si>
    <t>BESH-033</t>
  </si>
  <si>
    <t>365-2 карбюратор</t>
  </si>
  <si>
    <t>BESH-025</t>
  </si>
  <si>
    <t>361 карбюратор</t>
  </si>
  <si>
    <t>BESH-034</t>
  </si>
  <si>
    <t>543 карбюратор</t>
  </si>
  <si>
    <t>BESH-026</t>
  </si>
  <si>
    <t>HS45/52 карбюратор</t>
  </si>
  <si>
    <t>BESH-035</t>
  </si>
  <si>
    <t>381 карбюратор</t>
  </si>
  <si>
    <t>BESH-027</t>
  </si>
  <si>
    <t>FS120 карбюратор</t>
  </si>
  <si>
    <t>BESH-036</t>
  </si>
  <si>
    <t>382 карбюратор</t>
  </si>
  <si>
    <t>Топливный фильтр</t>
  </si>
  <si>
    <t>BESOF-001</t>
  </si>
  <si>
    <t>шерстяной фильтр</t>
  </si>
  <si>
    <t>BESOF-013</t>
  </si>
  <si>
    <t>Фильтр топливный</t>
  </si>
  <si>
    <t>BESOF-002</t>
  </si>
  <si>
    <t>BESOF-014</t>
  </si>
  <si>
    <t>BESOF-003</t>
  </si>
  <si>
    <t>BESOF-015</t>
  </si>
  <si>
    <t>BESOF-004</t>
  </si>
  <si>
    <t>BESOF-016</t>
  </si>
  <si>
    <t>BESOF-005</t>
  </si>
  <si>
    <t>BESOF-017</t>
  </si>
  <si>
    <t>BESOF-006</t>
  </si>
  <si>
    <t>BESOF-018</t>
  </si>
  <si>
    <t>BESOF-007</t>
  </si>
  <si>
    <t>BESOF-019</t>
  </si>
  <si>
    <t>масляный фильтр</t>
  </si>
  <si>
    <t>BESOF-008</t>
  </si>
  <si>
    <t>BESOF-020</t>
  </si>
  <si>
    <t>BESOF-009</t>
  </si>
  <si>
    <t>BESOF-021</t>
  </si>
  <si>
    <t>BESOF-010</t>
  </si>
  <si>
    <t>BESOF-022</t>
  </si>
  <si>
    <t>BESOF-011</t>
  </si>
  <si>
    <t>BESOF-023</t>
  </si>
  <si>
    <t>BESOF-012</t>
  </si>
  <si>
    <t>BESOF-024</t>
  </si>
  <si>
    <t>BESOT-001</t>
  </si>
  <si>
    <t>139/140 Топливный шланг</t>
  </si>
  <si>
    <t>Россыпь</t>
  </si>
  <si>
    <t>BESOT-007</t>
  </si>
  <si>
    <t>430D Топливный шланг</t>
  </si>
  <si>
    <t>BESOT-002</t>
  </si>
  <si>
    <t>BESOT-008</t>
  </si>
  <si>
    <t>FS55 Топливный шланг</t>
  </si>
  <si>
    <t>BESOT-003</t>
  </si>
  <si>
    <t>40-5 Топливный шланг</t>
  </si>
  <si>
    <t>BESOT-009</t>
  </si>
  <si>
    <t>6010 Топливный шланг</t>
  </si>
  <si>
    <t>BESOT-004</t>
  </si>
  <si>
    <t>430A Топливный шланг</t>
  </si>
  <si>
    <t>BESOT-010</t>
  </si>
  <si>
    <t>5200 Топливный шланг</t>
  </si>
  <si>
    <t>BESOT-005</t>
  </si>
  <si>
    <t>430B Топливный шланг</t>
  </si>
  <si>
    <t>BESOT-011</t>
  </si>
  <si>
    <t>BESOT-006</t>
  </si>
  <si>
    <t>6010A Топливный шланг</t>
  </si>
  <si>
    <t>BESOT-012</t>
  </si>
  <si>
    <t>BES430A01</t>
  </si>
  <si>
    <t>40-5 43CC 2-тактная
 бензиновая ранцевая газонокосилка</t>
  </si>
  <si>
    <t>BES430-006</t>
  </si>
  <si>
    <t>40-5 Боковая подвесная
штанга в сборе
(28mm*7T)</t>
  </si>
  <si>
    <t>BES430A02</t>
  </si>
  <si>
    <t xml:space="preserve">40-5 43CC  2-тактная,
 бензиновая боковая 
газонокосилка  </t>
  </si>
  <si>
    <t>BES430-007</t>
  </si>
  <si>
    <t>40-5 Боковая подвесная штанга
 в сборе(28mm*9T)</t>
  </si>
  <si>
    <t>BES430-001</t>
  </si>
  <si>
    <r>
      <rPr>
        <sz val="12"/>
        <color theme="1"/>
        <rFont val="Times New Roman"/>
        <family val="1"/>
        <charset val="204"/>
      </rPr>
      <t>40-5 43CC 2-тактная,
 бензиновая</t>
    </r>
    <r>
      <rPr>
        <sz val="12"/>
        <color theme="1"/>
        <rFont val="宋体"/>
        <family val="2"/>
        <charset val="134"/>
      </rPr>
      <t>，</t>
    </r>
    <r>
      <rPr>
        <sz val="12"/>
        <color theme="1"/>
        <rFont val="Times New Roman"/>
        <family val="1"/>
        <charset val="204"/>
      </rPr>
      <t xml:space="preserve">
силовой </t>
    </r>
  </si>
  <si>
    <t>BES430-008</t>
  </si>
  <si>
    <t>26mm*1.5mm*1500mm
Матовая 
алюминиевая 
трубка</t>
  </si>
  <si>
    <t>BES430-002</t>
  </si>
  <si>
    <r>
      <rPr>
        <sz val="12"/>
        <color theme="1"/>
        <rFont val="Times New Roman"/>
        <family val="1"/>
        <charset val="204"/>
      </rPr>
      <t xml:space="preserve">40-5 Боковая подвесная штанга
 в сборе(26mm* Квадратные 
отверстия </t>
    </r>
    <r>
      <rPr>
        <sz val="12"/>
        <color theme="1"/>
        <rFont val="宋体"/>
        <family val="2"/>
        <charset val="134"/>
      </rPr>
      <t>）</t>
    </r>
    <r>
      <rPr>
        <sz val="12"/>
        <color theme="1"/>
        <rFont val="Times New Roman"/>
        <family val="1"/>
        <charset val="204"/>
      </rPr>
      <t xml:space="preserve"> </t>
    </r>
  </si>
  <si>
    <t>BES430-009</t>
  </si>
  <si>
    <t>28mm*1.5mm*1500
Матовая
 алюминиевая 
трубка</t>
  </si>
  <si>
    <t>BES430-003</t>
  </si>
  <si>
    <r>
      <rPr>
        <sz val="12"/>
        <color theme="1"/>
        <rFont val="Times New Roman"/>
        <family val="1"/>
        <charset val="204"/>
      </rPr>
      <t>40-5 Боковая подвесная штанга
в сборе</t>
    </r>
    <r>
      <rPr>
        <sz val="12"/>
        <color theme="1"/>
        <rFont val="宋体"/>
        <family val="2"/>
        <charset val="134"/>
      </rPr>
      <t>（</t>
    </r>
    <r>
      <rPr>
        <sz val="12"/>
        <color theme="1"/>
        <rFont val="Times New Roman"/>
        <family val="1"/>
        <charset val="204"/>
      </rPr>
      <t>26mm*7T</t>
    </r>
    <r>
      <rPr>
        <sz val="12"/>
        <color theme="1"/>
        <rFont val="宋体"/>
        <family val="2"/>
        <charset val="134"/>
      </rPr>
      <t>）</t>
    </r>
  </si>
  <si>
    <t>BES430-010</t>
  </si>
  <si>
    <t>26mm*2.0mm*1500mm
Матовая
 алюминиевая
 трубка</t>
  </si>
  <si>
    <t>BES430-004</t>
  </si>
  <si>
    <r>
      <rPr>
        <sz val="12"/>
        <color theme="1"/>
        <rFont val="Times New Roman"/>
        <family val="1"/>
        <charset val="204"/>
      </rPr>
      <t>40-5 Боковая подвесная штанга 
в сборе</t>
    </r>
    <r>
      <rPr>
        <sz val="12"/>
        <color theme="1"/>
        <rFont val="宋体"/>
        <family val="2"/>
        <charset val="134"/>
      </rPr>
      <t>（</t>
    </r>
    <r>
      <rPr>
        <sz val="12"/>
        <color theme="1"/>
        <rFont val="Times New Roman"/>
        <family val="1"/>
        <charset val="204"/>
      </rPr>
      <t>26mm*9T</t>
    </r>
    <r>
      <rPr>
        <sz val="12"/>
        <color theme="1"/>
        <rFont val="宋体"/>
        <family val="2"/>
        <charset val="134"/>
      </rPr>
      <t>）</t>
    </r>
  </si>
  <si>
    <t>BES430-011</t>
  </si>
  <si>
    <t>28mm*2.0mm*1500mm
Матовая
 алюминиевая
 трубка</t>
  </si>
  <si>
    <t>BES430-005</t>
  </si>
  <si>
    <t>40-5 Боковая подвесная 
штанга в сборе(28mm*Квадратные 
отверстия)</t>
  </si>
  <si>
    <t>BES430-012</t>
  </si>
  <si>
    <t>26mmПропитанные
маслом 
подшипники</t>
  </si>
  <si>
    <t>BES430-013</t>
  </si>
  <si>
    <t>28mmПропитанные 
маслом 
подшипники</t>
  </si>
  <si>
    <t>BES430-025</t>
  </si>
  <si>
    <t>26mm*9T*2mm*1500mm 
Матовая 
алюминиевая
 трубка в сборе</t>
  </si>
  <si>
    <t>BES430-014</t>
  </si>
  <si>
    <t>Квадратные 
отверстия1530mm
Жесткий вал</t>
  </si>
  <si>
    <t>BES430-026</t>
  </si>
  <si>
    <t>28mm*Квадратные 
отверстия*2mm*1500mm 
Матовая 
алюминиевая
 трубка в сборе</t>
  </si>
  <si>
    <t>BES430-015</t>
  </si>
  <si>
    <t>7T*1530mmЖесткий вал</t>
  </si>
  <si>
    <t>BES430-027</t>
  </si>
  <si>
    <t>28mm*7T*2mm*1500mm 
Матовая 
алюминиевая
 трубка в сборе</t>
  </si>
  <si>
    <t>BES430-016</t>
  </si>
  <si>
    <t>9T*1530mmЖесткий вал</t>
  </si>
  <si>
    <t>BES430-028</t>
  </si>
  <si>
    <t>28mm*9T*2.0mm*1500mm 
Матовая 
алюминиевая
 трубка в сборе</t>
  </si>
  <si>
    <t>BES430-017</t>
  </si>
  <si>
    <t>26mm*Квадратные 
отверстия*1.5mm*1500mm Матовая алюминиевая трубка в сборе</t>
  </si>
  <si>
    <t>BES430-029</t>
  </si>
  <si>
    <t>2-х тактная 
свеча зажигания</t>
  </si>
  <si>
    <t>Коробка</t>
  </si>
  <si>
    <t>BES430-018</t>
  </si>
  <si>
    <t>26mm*7T*1.5mm*1500mm 
Матовая 
алюминиевая
 трубка в сборе</t>
  </si>
  <si>
    <t>BES430-030</t>
  </si>
  <si>
    <t>40-5 Боковая 
крышка типа AB</t>
  </si>
  <si>
    <t>BES430-019</t>
  </si>
  <si>
    <t>26mm*9T*1.5mm*1500mm 
Матовая 
алюминиевая
 трубка в сборе</t>
  </si>
  <si>
    <t>BES430-031</t>
  </si>
  <si>
    <t>40-5 Боковой 
ремень
 для 
подвешивания</t>
  </si>
  <si>
    <t>BES430-020</t>
  </si>
  <si>
    <t>28mm*Квадратные 
отверстия
*1.5mm*1500mm Матовая 
алюминиевая
 трубка в сборе</t>
  </si>
  <si>
    <t>BES430-032</t>
  </si>
  <si>
    <t>ремень для 
газонокосилки</t>
  </si>
  <si>
    <t>BES430-021</t>
  </si>
  <si>
    <t>28mm*7T*1.5mm*1500mm 
Матовая 
алюминиевая
 трубка в сборе</t>
  </si>
  <si>
    <t>BES430-033</t>
  </si>
  <si>
    <t>Ремень для 
газонокосилки
 класса люкс</t>
  </si>
  <si>
    <t>BES430-022</t>
  </si>
  <si>
    <t>28mm*9T*1.5mm*1500mm 
Матовая 
алюминиевая
 трубка в сборе</t>
  </si>
  <si>
    <t>BES430-034</t>
  </si>
  <si>
    <t>газонокосилки
43/45
левый 
переключатель</t>
  </si>
  <si>
    <t>BES430-023</t>
  </si>
  <si>
    <t>26mm*Квадратные 
отверстия*2mm*1500mm 
Матовая 
алюминиевая
 трубка в сборе</t>
  </si>
  <si>
    <t>BES430-035</t>
  </si>
  <si>
    <t>40-5 Боковой 
переключатель</t>
  </si>
  <si>
    <t>BES430-024</t>
  </si>
  <si>
    <t>26mm*7T*2mm*1500mm 
Матовая 
алюминиевая
 трубка в сборе</t>
  </si>
  <si>
    <t>BES430-036</t>
  </si>
  <si>
    <t>Супер 
легкий стартер</t>
  </si>
  <si>
    <t>BES430-037</t>
  </si>
  <si>
    <t>BES430-049</t>
  </si>
  <si>
    <t>40-5 Поршневые 
кольца</t>
  </si>
  <si>
    <t>BES430-038</t>
  </si>
  <si>
    <t>BES430-050</t>
  </si>
  <si>
    <t>40-5 Поршень 
в сборе</t>
  </si>
  <si>
    <t>BES430-039</t>
  </si>
  <si>
    <t>BES430-051</t>
  </si>
  <si>
    <t>40-5 Впускная 
труба</t>
  </si>
  <si>
    <t>BES430-040</t>
  </si>
  <si>
    <t xml:space="preserve">40-5 стальной шкив
</t>
  </si>
  <si>
    <t>BES430-052</t>
  </si>
  <si>
    <t>40-5фильтр A</t>
  </si>
  <si>
    <t>BES430-041</t>
  </si>
  <si>
    <t>40-5
стальной шкив</t>
  </si>
  <si>
    <t>BES430-053</t>
  </si>
  <si>
    <t>40-5фильтр B</t>
  </si>
  <si>
    <t>BES430-042</t>
  </si>
  <si>
    <t>40-5 Стартерная пружина</t>
  </si>
  <si>
    <t>BES430-054</t>
  </si>
  <si>
    <t>40-5фильтрующая
 губка</t>
  </si>
  <si>
    <t>BES430-043</t>
  </si>
  <si>
    <t>wa</t>
  </si>
  <si>
    <t>BES430-055</t>
  </si>
  <si>
    <t>40-5 Пружина сцепления 8 витков</t>
  </si>
  <si>
    <t>BES430-044</t>
  </si>
  <si>
    <t>40-5 Износостойкое сцепление</t>
  </si>
  <si>
    <t>BES430-056</t>
  </si>
  <si>
    <t>40-5 Шайба винта сцепления</t>
  </si>
  <si>
    <t>BES430-045</t>
  </si>
  <si>
    <t>BES430-057</t>
  </si>
  <si>
    <t>40-5 алюминиевое сцепление</t>
  </si>
  <si>
    <t>BES430-046</t>
  </si>
  <si>
    <t>40-5 Комплект прокладок карбюратора</t>
  </si>
  <si>
    <t>BES430-058</t>
  </si>
  <si>
    <t>40-5 железное сцепление</t>
  </si>
  <si>
    <t>BES430-047</t>
  </si>
  <si>
    <t>40-5 масляный стакан 
карбюратора</t>
  </si>
  <si>
    <t>BES430-059</t>
  </si>
  <si>
    <t>40-5 Цилиндр черный</t>
  </si>
  <si>
    <t>BES430-048</t>
  </si>
  <si>
    <t>40-5 бумажная
прокладка
карбюратора</t>
  </si>
  <si>
    <t>BES430-060</t>
  </si>
  <si>
    <t>40-5 Цилиндр в сборе</t>
  </si>
  <si>
    <t>BES430-061</t>
  </si>
  <si>
    <t>40-5 Цилиндрическая бумажная прокладка</t>
  </si>
  <si>
    <t>BES430-073</t>
  </si>
  <si>
    <t>40-5 Крышка банки с маслом</t>
  </si>
  <si>
    <t>BES430-062</t>
  </si>
  <si>
    <t>40-5 коленчатый вал</t>
  </si>
  <si>
    <t>BES430-074</t>
  </si>
  <si>
    <t>40-5 Держатель для бутылки
 с маслом</t>
  </si>
  <si>
    <t>BES430-063</t>
  </si>
  <si>
    <t>40-5 игольчатый подшипник коленвала</t>
  </si>
  <si>
    <t>BES430-075</t>
  </si>
  <si>
    <t>40-5 Полный комплект 
бумажных прокладок</t>
  </si>
  <si>
    <t>BES430-064</t>
  </si>
  <si>
    <t>40-5 картер двигателя</t>
  </si>
  <si>
    <t>BES430-076</t>
  </si>
  <si>
    <t>40-5 Ведомый диск с квадратными отверстиями</t>
  </si>
  <si>
    <t>BES430-065</t>
  </si>
  <si>
    <t>40-5 Коробочная бумажная 
прокладка</t>
  </si>
  <si>
    <t>BES430-077</t>
  </si>
  <si>
    <t>7T Ведомый диск</t>
  </si>
  <si>
    <t>BES430-066</t>
  </si>
  <si>
    <t>40-5 глушитель</t>
  </si>
  <si>
    <t>BES430-078</t>
  </si>
  <si>
    <t>9T Ведомый диск</t>
  </si>
  <si>
    <t>BES430-067</t>
  </si>
  <si>
    <t>40-5 сальник</t>
  </si>
  <si>
    <t>BES430-079</t>
  </si>
  <si>
    <r>
      <rPr>
        <sz val="12"/>
        <color theme="1"/>
        <rFont val="Times New Roman"/>
        <family val="1"/>
        <charset val="204"/>
      </rPr>
      <t>Боковой соединительный диск</t>
    </r>
    <r>
      <rPr>
        <sz val="12"/>
        <color theme="1"/>
        <rFont val="宋体"/>
        <family val="2"/>
        <charset val="134"/>
      </rPr>
      <t>（</t>
    </r>
    <r>
      <rPr>
        <sz val="12"/>
        <color theme="1"/>
        <rFont val="Times New Roman"/>
        <family val="1"/>
        <charset val="204"/>
      </rPr>
      <t>26mm квадратными отверстиями</t>
    </r>
    <r>
      <rPr>
        <sz val="12"/>
        <color theme="1"/>
        <rFont val="宋体"/>
        <family val="2"/>
        <charset val="134"/>
      </rPr>
      <t>）</t>
    </r>
  </si>
  <si>
    <t>BES430-068</t>
  </si>
  <si>
    <t>40-5 Маслопровод в сборе</t>
  </si>
  <si>
    <t>BES430-080</t>
  </si>
  <si>
    <r>
      <rPr>
        <sz val="12"/>
        <color theme="1"/>
        <rFont val="Times New Roman"/>
        <family val="1"/>
        <charset val="204"/>
      </rPr>
      <t>Боковой соединительный диск</t>
    </r>
    <r>
      <rPr>
        <sz val="12"/>
        <color theme="1"/>
        <rFont val="宋体"/>
        <family val="2"/>
        <charset val="134"/>
      </rPr>
      <t>（</t>
    </r>
    <r>
      <rPr>
        <sz val="12"/>
        <color theme="1"/>
        <rFont val="Times New Roman"/>
        <family val="1"/>
        <charset val="204"/>
      </rPr>
      <t>26mm 7T)</t>
    </r>
  </si>
  <si>
    <t>BES430-069</t>
  </si>
  <si>
    <t>40-5 масляный фильтр</t>
  </si>
  <si>
    <t>BES430-081</t>
  </si>
  <si>
    <r>
      <rPr>
        <sz val="12"/>
        <color theme="1"/>
        <rFont val="Times New Roman"/>
        <family val="1"/>
        <charset val="204"/>
      </rPr>
      <t>Боковой соединительный диск</t>
    </r>
    <r>
      <rPr>
        <sz val="12"/>
        <color theme="1"/>
        <rFont val="宋体"/>
        <family val="2"/>
        <charset val="134"/>
      </rPr>
      <t>（</t>
    </r>
    <r>
      <rPr>
        <sz val="12"/>
        <color theme="1"/>
        <rFont val="Times New Roman"/>
        <family val="1"/>
        <charset val="204"/>
      </rPr>
      <t>26mm *9T)</t>
    </r>
  </si>
  <si>
    <t>BES430-070</t>
  </si>
  <si>
    <t>40-5  Заглушка маслопровода</t>
  </si>
  <si>
    <t>BES430-082</t>
  </si>
  <si>
    <r>
      <rPr>
        <sz val="12"/>
        <color theme="1"/>
        <rFont val="Times New Roman"/>
        <family val="1"/>
        <charset val="204"/>
      </rPr>
      <t>Боковой соединительный диск</t>
    </r>
    <r>
      <rPr>
        <sz val="12"/>
        <color theme="1"/>
        <rFont val="宋体"/>
        <family val="2"/>
        <charset val="134"/>
      </rPr>
      <t>（</t>
    </r>
    <r>
      <rPr>
        <sz val="12"/>
        <color theme="1"/>
        <rFont val="Times New Roman"/>
        <family val="1"/>
        <charset val="204"/>
      </rPr>
      <t>28mm *квадратными отверстиями)</t>
    </r>
  </si>
  <si>
    <t>BES430-071</t>
  </si>
  <si>
    <t>40-5 бензобак</t>
  </si>
  <si>
    <t>BES430-083</t>
  </si>
  <si>
    <r>
      <rPr>
        <sz val="12"/>
        <color theme="1"/>
        <rFont val="Times New Roman"/>
        <family val="1"/>
        <charset val="204"/>
      </rPr>
      <t>Боковой соединительный диск</t>
    </r>
    <r>
      <rPr>
        <sz val="12"/>
        <color theme="1"/>
        <rFont val="宋体"/>
        <family val="2"/>
        <charset val="134"/>
      </rPr>
      <t>（</t>
    </r>
    <r>
      <rPr>
        <sz val="12"/>
        <color theme="1"/>
        <rFont val="Times New Roman"/>
        <family val="1"/>
        <charset val="204"/>
      </rPr>
      <t>28mm*7T)</t>
    </r>
  </si>
  <si>
    <t>BES430-072</t>
  </si>
  <si>
    <t>40-5 бензобак с наклонным горлышком</t>
  </si>
  <si>
    <t>BES430-084</t>
  </si>
  <si>
    <r>
      <rPr>
        <sz val="12"/>
        <color theme="1"/>
        <rFont val="Times New Roman"/>
        <family val="1"/>
        <charset val="204"/>
      </rPr>
      <t>Боковой соединительный диск</t>
    </r>
    <r>
      <rPr>
        <sz val="12"/>
        <color theme="1"/>
        <rFont val="宋体"/>
        <family val="2"/>
        <charset val="134"/>
      </rPr>
      <t>（</t>
    </r>
    <r>
      <rPr>
        <sz val="12"/>
        <color theme="1"/>
        <rFont val="Times New Roman"/>
        <family val="1"/>
        <charset val="204"/>
      </rPr>
      <t>28mm*9T)</t>
    </r>
  </si>
  <si>
    <t>BES430-085</t>
  </si>
  <si>
    <t>Редуктор (26mm*квадратными отверстиями)</t>
  </si>
  <si>
    <t>BES430-097</t>
  </si>
  <si>
    <t>26mm Кронштейн новая сборка</t>
  </si>
  <si>
    <t>BES430-086</t>
  </si>
  <si>
    <t>Редуктор(26mm*7T)</t>
  </si>
  <si>
    <t>BES430-098</t>
  </si>
  <si>
    <t>28mm Кронштейн новая сборка</t>
  </si>
  <si>
    <t>BES430-087</t>
  </si>
  <si>
    <t>Редуктор(26mm*9T)</t>
  </si>
  <si>
    <t>BES430-099</t>
  </si>
  <si>
    <t>Редукторные шайбы  (комплект 4шт)</t>
  </si>
  <si>
    <t>BES430-088</t>
  </si>
  <si>
    <t>Редуктор(28mm* квадратными отверстиями)</t>
  </si>
  <si>
    <t>BES430-100</t>
  </si>
  <si>
    <t>Редукторные шайбы  (комплект 5шт)</t>
  </si>
  <si>
    <t>BES430-089</t>
  </si>
  <si>
    <t>Редуктор(28mm*7T)</t>
  </si>
  <si>
    <t>BES430-101</t>
  </si>
  <si>
    <t>40-5Ранцевый гибкий вал</t>
  </si>
  <si>
    <t>BES430-090</t>
  </si>
  <si>
    <t>Редуктор(28mm*9T)</t>
  </si>
  <si>
    <t>BES430-102</t>
  </si>
  <si>
    <t>40-5дроссельный кабель</t>
  </si>
  <si>
    <t>BES430-091</t>
  </si>
  <si>
    <t>Гайки редукторов M10 * 1.25</t>
  </si>
  <si>
    <t>BES430-103</t>
  </si>
  <si>
    <t>40-5 маховик</t>
  </si>
  <si>
    <t>BES430-092</t>
  </si>
  <si>
    <t>Кожух защитный типа F</t>
  </si>
  <si>
    <t>BES430-104</t>
  </si>
  <si>
    <t>40-5 поплавковый карбюратор</t>
  </si>
  <si>
    <t>BES430-093</t>
  </si>
  <si>
    <t>Кожух защитный из стальной пластины</t>
  </si>
  <si>
    <t>BES430-105</t>
  </si>
  <si>
    <t>40-5Поплавковый воздушный фильтр в сборе</t>
  </si>
  <si>
    <t>BES430-094</t>
  </si>
  <si>
    <t>Кожух защитный с монтажным кронштейном</t>
  </si>
  <si>
    <t>BES430-106</t>
  </si>
  <si>
    <t>40-5 крышка цилиндра</t>
  </si>
  <si>
    <t>BES430-095</t>
  </si>
  <si>
    <t>26mm Кронштейн Старая  сборка</t>
  </si>
  <si>
    <t>BES430-107</t>
  </si>
  <si>
    <t xml:space="preserve"> торцевой ключ</t>
  </si>
  <si>
    <t>BES430-096</t>
  </si>
  <si>
    <t>28mm Кронштейн Старая  сборка</t>
  </si>
  <si>
    <t>BES430-108</t>
  </si>
  <si>
    <t>Крестовидный  торцевой ключ</t>
  </si>
  <si>
    <t>BES430-109</t>
  </si>
  <si>
    <t>Кронштейн для маслёнки</t>
  </si>
  <si>
    <t>BES430-114</t>
  </si>
  <si>
    <t>защитный экран с сеткой</t>
  </si>
  <si>
    <t>BES430-110</t>
  </si>
  <si>
    <t>BES430-115</t>
  </si>
  <si>
    <t xml:space="preserve">шлем - каска с сеткой </t>
  </si>
  <si>
    <t>BES430-111</t>
  </si>
  <si>
    <t>BES430-116</t>
  </si>
  <si>
    <t>Защитные очки</t>
  </si>
  <si>
    <t>BES430-112</t>
  </si>
  <si>
    <r>
      <rPr>
        <sz val="12"/>
        <color theme="1"/>
        <rFont val="Times New Roman"/>
        <family val="1"/>
        <charset val="204"/>
      </rPr>
      <t>ПВХ + сетка, соломенная шляпа с заградительной сеткой</t>
    </r>
    <r>
      <rPr>
        <sz val="12"/>
        <color theme="1"/>
        <rFont val="宋体"/>
        <family val="2"/>
        <charset val="134"/>
      </rPr>
      <t>。</t>
    </r>
  </si>
  <si>
    <t>BES430-117</t>
  </si>
  <si>
    <t>BES430-113</t>
  </si>
  <si>
    <t>ПВХ - соломенная шляпа с заградительной функцией</t>
  </si>
  <si>
    <t>BES430-118</t>
  </si>
  <si>
    <t>BES430-119</t>
  </si>
  <si>
    <t>Наушники</t>
  </si>
  <si>
    <t>BES430-120</t>
  </si>
  <si>
    <t>Заплечный ремень</t>
  </si>
  <si>
    <t>BES430-121</t>
  </si>
  <si>
    <t>Роскошное двухплечее ремень для планшета</t>
  </si>
  <si>
    <t>BES430-122</t>
  </si>
  <si>
    <t>Ремень с одной защелкой</t>
  </si>
  <si>
    <t>BES430-123</t>
  </si>
  <si>
    <t>Ремни с двойными крючками</t>
  </si>
  <si>
    <t>BES430-126</t>
  </si>
  <si>
    <t>Вспомогательный экран</t>
  </si>
  <si>
    <t>BES430-124</t>
  </si>
  <si>
    <t>Ремень высокого качества</t>
  </si>
  <si>
    <t>BES430-127</t>
  </si>
  <si>
    <t>Обычное грузовое кольцо 26mm</t>
  </si>
  <si>
    <t>BES430-128</t>
  </si>
  <si>
    <t>Обычное грузовое кольцо 28mm</t>
  </si>
  <si>
    <t>BES430-125</t>
  </si>
  <si>
    <t>Приспособление для подъема полеглых трав</t>
  </si>
  <si>
    <t>BES430-129</t>
  </si>
  <si>
    <t>Премиальное грузовое кольцо 26mm</t>
  </si>
  <si>
    <t>BES430-130</t>
  </si>
  <si>
    <t>Премиальное грузовое кольцо 28mm</t>
  </si>
  <si>
    <t>BES139A01</t>
  </si>
  <si>
    <t>139 Боковой триммер</t>
  </si>
  <si>
    <t>BES139-005</t>
  </si>
  <si>
    <t>139 свеча зажигания</t>
  </si>
  <si>
    <t>BES139A02</t>
  </si>
  <si>
    <t>139 Ранцевый триммер</t>
  </si>
  <si>
    <t>BES139-006</t>
  </si>
  <si>
    <t>139 крышка 
цилиндра</t>
  </si>
  <si>
    <t>BES139A03</t>
  </si>
  <si>
    <t>139 двигатель</t>
  </si>
  <si>
    <t>BES139-007</t>
  </si>
  <si>
    <t>139 крышка цилиндра 
3 алюминиевое 
отверстие</t>
  </si>
  <si>
    <t>BES139-001</t>
  </si>
  <si>
    <t>139 Картер в сборе</t>
  </si>
  <si>
    <t>BES139-008</t>
  </si>
  <si>
    <t>139 Держатель для бутылки
 с маслом</t>
  </si>
  <si>
    <t>BES139-002</t>
  </si>
  <si>
    <t>139 маховик</t>
  </si>
  <si>
    <t>BES139-009</t>
  </si>
  <si>
    <t xml:space="preserve">139 бак </t>
  </si>
  <si>
    <t>BES139-003</t>
  </si>
  <si>
    <t>139 Провод высокого напряжения</t>
  </si>
  <si>
    <t>BES139-010</t>
  </si>
  <si>
    <t>139 Маслопровод 
в сборе</t>
  </si>
  <si>
    <t>BES139-004</t>
  </si>
  <si>
    <t>139 боковая крышка 
маховика</t>
  </si>
  <si>
    <t>BES139-011</t>
  </si>
  <si>
    <t>139 Заглушка 
маслопровода</t>
  </si>
  <si>
    <t>BES139-012</t>
  </si>
  <si>
    <t>139 Крышка бака 
с маслом</t>
  </si>
  <si>
    <t>BES139-023</t>
  </si>
  <si>
    <t>139 Впускная 
труба</t>
  </si>
  <si>
    <t>BES139-013</t>
  </si>
  <si>
    <t>139Боковая 
задняя часть бензобака</t>
  </si>
  <si>
    <t>BES139-024</t>
  </si>
  <si>
    <t>139 коленчатый 
переключатель</t>
  </si>
  <si>
    <t>BES139-014</t>
  </si>
  <si>
    <t>BES139-025</t>
  </si>
  <si>
    <t>139 переключатель 
дроссельной заслонки</t>
  </si>
  <si>
    <t>BES139-015</t>
  </si>
  <si>
    <t>139 масляный стакан 
карбюратора</t>
  </si>
  <si>
    <t>BES139-026</t>
  </si>
  <si>
    <t>139 фильтрующая
 губка</t>
  </si>
  <si>
    <t>BES139-016</t>
  </si>
  <si>
    <t>139 бумажная прокладка 
карбюратора</t>
  </si>
  <si>
    <t>BES139-027</t>
  </si>
  <si>
    <t>139 воздушный 
фильтр</t>
  </si>
  <si>
    <t>BES139-017</t>
  </si>
  <si>
    <t>139 Поршневые 
кольца</t>
  </si>
  <si>
    <t>BES139-028</t>
  </si>
  <si>
    <t>139 стартер</t>
  </si>
  <si>
    <t>BES139-018</t>
  </si>
  <si>
    <t>139 Поршень 
в сборе</t>
  </si>
  <si>
    <t>BES139-029</t>
  </si>
  <si>
    <t>139 стальной 
стартер</t>
  </si>
  <si>
    <t>BES139-019</t>
  </si>
  <si>
    <t>139 Возвратный 
воздуховод</t>
  </si>
  <si>
    <t>BES139-030</t>
  </si>
  <si>
    <t>139 Простой 
стартер</t>
  </si>
  <si>
    <t>BES139-020</t>
  </si>
  <si>
    <t>139эжекторный
 штифт</t>
  </si>
  <si>
    <t>BES139-031</t>
  </si>
  <si>
    <t>139стартер пучок</t>
  </si>
  <si>
    <t>BES139-021</t>
  </si>
  <si>
    <t>139 тарелка клапана</t>
  </si>
  <si>
    <t>BES139-032</t>
  </si>
  <si>
    <t>139 легкий шкив 
стартера</t>
  </si>
  <si>
    <t>BES139-022</t>
  </si>
  <si>
    <t>139 масляный щуп</t>
  </si>
  <si>
    <t>BES139-033</t>
  </si>
  <si>
    <t>139 сцепление</t>
  </si>
  <si>
    <t>BES139-034</t>
  </si>
  <si>
    <t>139 Прокладка 
выхлопной трубы</t>
  </si>
  <si>
    <t>BES139-047</t>
  </si>
  <si>
    <t>139 Крышка головки 
блока цилиндров с 5 
отверстиями     пластик</t>
  </si>
  <si>
    <t>BES139-035</t>
  </si>
  <si>
    <t>139 клапан</t>
  </si>
  <si>
    <t>BES139-048</t>
  </si>
  <si>
    <t>139 глушитель</t>
  </si>
  <si>
    <t>BES139-036</t>
  </si>
  <si>
    <t>139 пружина
 клапана</t>
  </si>
  <si>
    <t>BES139-049</t>
  </si>
  <si>
    <t>139 лопасть 
вентилятора</t>
  </si>
  <si>
    <t>BES139-037</t>
  </si>
  <si>
    <t>139 защелка клапана</t>
  </si>
  <si>
    <t>BES139-050</t>
  </si>
  <si>
    <t>139 сальник</t>
  </si>
  <si>
    <t>BES139-038</t>
  </si>
  <si>
    <t>139 коленвал</t>
  </si>
  <si>
    <t>BES139-051</t>
  </si>
  <si>
    <t>139 комплект 
прокладок</t>
  </si>
  <si>
    <t>BES139-039</t>
  </si>
  <si>
    <t>139 Верхние и 
нижние коромысла</t>
  </si>
  <si>
    <t>BES139-052</t>
  </si>
  <si>
    <t>боковая задняя 
муфта в сборе</t>
  </si>
  <si>
    <t>BES139-040</t>
  </si>
  <si>
    <t>139 Верхние 
коромысла</t>
  </si>
  <si>
    <t>BES139-053</t>
  </si>
  <si>
    <t>боковой винт 
заднего кольца 
сцепления</t>
  </si>
  <si>
    <t>BES139-041</t>
  </si>
  <si>
    <t>139 нижние 
коромысла</t>
  </si>
  <si>
    <t>BES139-054</t>
  </si>
  <si>
    <t>26mm Несущая 
алюминиевая трубка</t>
  </si>
  <si>
    <t>BES139-042</t>
  </si>
  <si>
    <t>139 верхний 
штифт коромысла</t>
  </si>
  <si>
    <t>BES139-055</t>
  </si>
  <si>
    <t>Соединитель</t>
  </si>
  <si>
    <t>BES139-043</t>
  </si>
  <si>
    <t>139 Кулачковый штифт  
нижние штифт коромысла</t>
  </si>
  <si>
    <t>BES139-056</t>
  </si>
  <si>
    <t>Гибкий сердечник 
вала</t>
  </si>
  <si>
    <t>BES139-044</t>
  </si>
  <si>
    <t>139 камера</t>
  </si>
  <si>
    <t>BES139-057</t>
  </si>
  <si>
    <t>гибкая сборка</t>
  </si>
  <si>
    <t>BES139-045</t>
  </si>
  <si>
    <t>139 Крышка камеры</t>
  </si>
  <si>
    <t>BES139-058</t>
  </si>
  <si>
    <t>Защитный кожух</t>
  </si>
  <si>
    <t>BES139-046</t>
  </si>
  <si>
    <t>139 Противоизносная 
накладка кулачка</t>
  </si>
  <si>
    <t>BES139-059</t>
  </si>
  <si>
    <t>Коробка передач в сборе, 
квадрат 26 мм</t>
  </si>
  <si>
    <t>BESGX35A01</t>
  </si>
  <si>
    <t>GX35 Триммер</t>
  </si>
  <si>
    <t>BESGX35-007</t>
  </si>
  <si>
    <t>GX35 проводной стартер</t>
  </si>
  <si>
    <t>россыпь</t>
  </si>
  <si>
    <t>BESGX35A02</t>
  </si>
  <si>
    <t>GX35 бензиновый 
двигатель триммера</t>
  </si>
  <si>
    <t>BESGX35-008</t>
  </si>
  <si>
    <t>GX35 стальной шкив</t>
  </si>
  <si>
    <t>BESGX35-001</t>
  </si>
  <si>
    <t>GX35 запчасти</t>
  </si>
  <si>
    <t>/</t>
  </si>
  <si>
    <t>BESGX35-009</t>
  </si>
  <si>
    <t>GX35 легкий стартер</t>
  </si>
  <si>
    <t>BESGX35-002</t>
  </si>
  <si>
    <t>GX35 картер</t>
  </si>
  <si>
    <t>BESGX35-010</t>
  </si>
  <si>
    <t>GX35простой
 стартер</t>
  </si>
  <si>
    <t>BESGX35-003</t>
  </si>
  <si>
    <t>GX35Боковая крышка
 коробки</t>
  </si>
  <si>
    <t>BESGX35-011</t>
  </si>
  <si>
    <t>GX35 Провода высокого напряжения</t>
  </si>
  <si>
    <t>BESGX35-004</t>
  </si>
  <si>
    <t>основание для двигателя</t>
  </si>
  <si>
    <t>BESGX35-012</t>
  </si>
  <si>
    <t>GX35Провода высокого напряжения</t>
  </si>
  <si>
    <t>BESGX35-005</t>
  </si>
  <si>
    <t>GX35 крышка 
цилиндра</t>
  </si>
  <si>
    <t>BESGX35-013</t>
  </si>
  <si>
    <t>GX35 маховик</t>
  </si>
  <si>
    <t>BESGX35-006</t>
  </si>
  <si>
    <t>GX35 крышку головки
 блока цилиндров</t>
  </si>
  <si>
    <t>BESGX35-014</t>
  </si>
  <si>
    <t>BESGX35-015</t>
  </si>
  <si>
    <t xml:space="preserve">
масляный стакан 
карбюратора</t>
  </si>
  <si>
    <t>BESGX35-027</t>
  </si>
  <si>
    <t>GX35сцепление с винтом</t>
  </si>
  <si>
    <t>BESGX35-016</t>
  </si>
  <si>
    <t>GX35 бумажная
прокладка
карбюратора</t>
  </si>
  <si>
    <t>BESGX35-028</t>
  </si>
  <si>
    <t>GX35 пояс</t>
  </si>
  <si>
    <t>BESGX35-017</t>
  </si>
  <si>
    <t>GX35 Возвратный 
воздуховод</t>
  </si>
  <si>
    <t>BESGX35-029</t>
  </si>
  <si>
    <t>GX35 пружина клапана</t>
  </si>
  <si>
    <t>BESGX35-018</t>
  </si>
  <si>
    <t>GX35 Поршневые 
кольца</t>
  </si>
  <si>
    <t>BESGX35-030</t>
  </si>
  <si>
    <t>GX35 защелка клапана</t>
  </si>
  <si>
    <t>BESGX35-019</t>
  </si>
  <si>
    <t xml:space="preserve"> GX35 Поршневой  
набор</t>
  </si>
  <si>
    <t>BESGX35-031</t>
  </si>
  <si>
    <t>GX35 Маслосъемный колпачок</t>
  </si>
  <si>
    <t>BESGX35-020</t>
  </si>
  <si>
    <t>GX35 свеча зажигания</t>
  </si>
  <si>
    <t>BESGX35-032</t>
  </si>
  <si>
    <t>GX35 коленвал</t>
  </si>
  <si>
    <t>BESGX35-021</t>
  </si>
  <si>
    <t>GX35 щуп уровня масла</t>
  </si>
  <si>
    <t>BESGX35-033</t>
  </si>
  <si>
    <t>GX35 Ручка</t>
  </si>
  <si>
    <t>BESGX35-022</t>
  </si>
  <si>
    <t xml:space="preserve">GX35 щуп уровня масла
</t>
  </si>
  <si>
    <t>BESGX35-034</t>
  </si>
  <si>
    <t>GX35 кулачковй штифт</t>
  </si>
  <si>
    <t>BESGX35-023</t>
  </si>
  <si>
    <t>GX35 клапан</t>
  </si>
  <si>
    <t>BESGX35-035</t>
  </si>
  <si>
    <t>GX35 распределительный 
вал</t>
  </si>
  <si>
    <t>BESGX35-024</t>
  </si>
  <si>
    <t>BESGX35-036</t>
  </si>
  <si>
    <t xml:space="preserve"> переключатель</t>
  </si>
  <si>
    <t>BESGX35-025</t>
  </si>
  <si>
    <t>GX35воздушный фильтр</t>
  </si>
  <si>
    <t>BESGX35-037</t>
  </si>
  <si>
    <t>GX35 глушитель</t>
  </si>
  <si>
    <t>BESGX35-026</t>
  </si>
  <si>
    <t>GX35 фильтрующая
 губка</t>
  </si>
  <si>
    <t>BESGX35-038</t>
  </si>
  <si>
    <t>перегородка глушителя</t>
  </si>
  <si>
    <t>BESGX35-039</t>
  </si>
  <si>
    <t>GX35 Ремонтный 
комплект</t>
  </si>
  <si>
    <t>BESGX35-048</t>
  </si>
  <si>
    <t>Амортизирующие подушечки
 для топливного бака</t>
  </si>
  <si>
    <t>BESGX35-040</t>
  </si>
  <si>
    <t>GX35 рокера</t>
  </si>
  <si>
    <t>BESGX35-049</t>
  </si>
  <si>
    <t>U-образная трубка
 возврата масла</t>
  </si>
  <si>
    <t>BESGX35-041</t>
  </si>
  <si>
    <t>GX35 тарелка клапана</t>
  </si>
  <si>
    <t>BESGX35-050</t>
  </si>
  <si>
    <t>диск сцепления</t>
  </si>
  <si>
    <t>BESGX35-042</t>
  </si>
  <si>
    <t>GX35сальник</t>
  </si>
  <si>
    <t>BESGX35-051</t>
  </si>
  <si>
    <t xml:space="preserve"> сцепление</t>
  </si>
  <si>
    <t>BESGX35-043</t>
  </si>
  <si>
    <t>GX35 шланг подачи топлива в сборе</t>
  </si>
  <si>
    <t>BESGX35-052</t>
  </si>
  <si>
    <t xml:space="preserve"> Шайба винта сцепления</t>
  </si>
  <si>
    <t>BESGX35-044</t>
  </si>
  <si>
    <t>GX35  бензобак</t>
  </si>
  <si>
    <t>BESGX35-053</t>
  </si>
  <si>
    <t>Полукруглая 
шпонка коленвала</t>
  </si>
  <si>
    <t>BESGX35-045</t>
  </si>
  <si>
    <t xml:space="preserve">GX35 Держатель 
для бензобака </t>
  </si>
  <si>
    <t>BESGX35-054</t>
  </si>
  <si>
    <t>Гибкий вал в сборе</t>
  </si>
  <si>
    <t>BESGX35-046</t>
  </si>
  <si>
    <t>Кронштейн 
топливного бака</t>
  </si>
  <si>
    <t>BESGX35-055</t>
  </si>
  <si>
    <t>GX35 перегородка</t>
  </si>
  <si>
    <t>BESGX35-047</t>
  </si>
  <si>
    <t>GX35 Маслоотделитель</t>
  </si>
  <si>
    <t xml:space="preserve">Запчасти для  
Бензопилы 45/52/58 </t>
  </si>
  <si>
    <t>BES45/52/58CCA01</t>
  </si>
  <si>
    <t>45/52/58CC 
бензиномоторная
 пила</t>
  </si>
  <si>
    <t>BES45/52/58CC-010</t>
  </si>
  <si>
    <t xml:space="preserve">45/52/58CC бак </t>
  </si>
  <si>
    <t>Навалом</t>
  </si>
  <si>
    <t>BES45/52/58CC-001</t>
  </si>
  <si>
    <t>45/52/58CC Стартер бензопилы</t>
  </si>
  <si>
    <t>BES45/52/58CC-011</t>
  </si>
  <si>
    <t xml:space="preserve">45/52/58CC
Коробчатый Бензопила </t>
  </si>
  <si>
    <t>BES45/52/58CC-002</t>
  </si>
  <si>
    <t>45/52/58CC Большой стартер</t>
  </si>
  <si>
    <t>BES45/52/58CC-012</t>
  </si>
  <si>
    <t>45/52/58CC
Коробчатый подшипник</t>
  </si>
  <si>
    <t>BES45/52/58CC-003</t>
  </si>
  <si>
    <t>45/52/58CC
одиночный стартер</t>
  </si>
  <si>
    <t>BES45/52/58CC-013</t>
  </si>
  <si>
    <t>45/52/58CC
масляная крышка</t>
  </si>
  <si>
    <t>BES45/52/58CC-004</t>
  </si>
  <si>
    <t>45/52/58CC
алюминиевый сердечник 
простой  стартер</t>
  </si>
  <si>
    <t>BES45/52/58CC-014</t>
  </si>
  <si>
    <t xml:space="preserve">45/52/58CC
масляный
 пузырь в 
карбюраторе
</t>
  </si>
  <si>
    <t>BES45/52/58CC-005</t>
  </si>
  <si>
    <t>45/52/58CC шкив стартера</t>
  </si>
  <si>
    <t>BES45/52/58CC-015</t>
  </si>
  <si>
    <t>45/52/58CC масляный шланг</t>
  </si>
  <si>
    <t>BES45/52/58CC-006</t>
  </si>
  <si>
    <t>45 52 5800 Большие и
 маленькие винтовые
 пружины</t>
  </si>
  <si>
    <t>BES45/52/58CC-016</t>
  </si>
  <si>
    <t>45/52/58CC
Бензопила  бензин труба</t>
  </si>
  <si>
    <t>BES45/52/58CC-007</t>
  </si>
  <si>
    <t>Рукоятка патрона бензопилы</t>
  </si>
  <si>
    <t>BES45/52/58CC-017</t>
  </si>
  <si>
    <t>45/52/58CC
масляный фильтр</t>
  </si>
  <si>
    <t>BES45/52/58CC-008</t>
  </si>
  <si>
    <t>45/52/58CC
Тормозной диск бензопилы</t>
  </si>
  <si>
    <t>BES45/52/58CC-018</t>
  </si>
  <si>
    <t>45/52/58CCбольшой 
шерстяной фильтр</t>
  </si>
  <si>
    <t>BES45/52/58CC-009</t>
  </si>
  <si>
    <t>45/52/58CC Ручка бензопилы</t>
  </si>
  <si>
    <t>BES45/52/58CC-019</t>
  </si>
  <si>
    <t>45/52/58CC Комплект обоих
 боковых цилиндров</t>
  </si>
  <si>
    <t xml:space="preserve">В коробке </t>
  </si>
  <si>
    <t>BES45/52/58CC-020</t>
  </si>
  <si>
    <t>45/52/58CC
Поршень в сборе</t>
  </si>
  <si>
    <t>BES45/52/58CC-034</t>
  </si>
  <si>
    <t>45/52/58CC
Масляный насос</t>
  </si>
  <si>
    <t>BES45/52/58CC-021</t>
  </si>
  <si>
    <t>45/52/58CC
Вырубка</t>
  </si>
  <si>
    <t>BES45/52/58CC-035</t>
  </si>
  <si>
    <t>45/52/58CC
Крышка масляного
 насоса</t>
  </si>
  <si>
    <t>BES45/52/58CC-022</t>
  </si>
  <si>
    <t>45/52/58CC
Переключатель</t>
  </si>
  <si>
    <t>BES45/52/58CC-036</t>
  </si>
  <si>
    <t>45/52/58CC
демпфирование</t>
  </si>
  <si>
    <t>BES45/52/58CC-023</t>
  </si>
  <si>
    <t>45/52/58CC 
небольшой
 воздушный фильтр</t>
  </si>
  <si>
    <t>BES45/52/58CC-037</t>
  </si>
  <si>
    <t>45/52/58CC
наконечник заземления</t>
  </si>
  <si>
    <t>BES45/52/58CC-024</t>
  </si>
  <si>
    <t>45/52/58CCсредний
 воздушный фильтр</t>
  </si>
  <si>
    <t>BES45/52/58CC-038</t>
  </si>
  <si>
    <t>45/52/58CC
Впускная труба</t>
  </si>
  <si>
    <t>BES45/52/58CC-025</t>
  </si>
  <si>
    <t>45/52/58CCбольшой 
воздушный фильтр</t>
  </si>
  <si>
    <t>BES45/52/58CC-039</t>
  </si>
  <si>
    <t>45/52/58CC
Впускная крышка</t>
  </si>
  <si>
    <t>BES45/52/58CC-026</t>
  </si>
  <si>
    <t>45/52/58CC
цепной блок</t>
  </si>
  <si>
    <t>BES45/52/58CC-040</t>
  </si>
  <si>
    <t xml:space="preserve">45/52/58CC
Медное кольцо
 впускной трубы </t>
  </si>
  <si>
    <t>BES45/52/58CC-027</t>
  </si>
  <si>
    <t>45/52/58CC
колье стержень</t>
  </si>
  <si>
    <t>BES45/52/58CC-041</t>
  </si>
  <si>
    <t>45/52/58CC
бумажная прокладка Впускная труба</t>
  </si>
  <si>
    <t>BES45/52/58CC-028</t>
  </si>
  <si>
    <t>45/52/58CC 
Пакет 
высокого 
напряжения</t>
  </si>
  <si>
    <t>BES45/52/58CC-042</t>
  </si>
  <si>
    <t>45/52/58CC сцепление</t>
  </si>
  <si>
    <t>BES45/52/58CC-029</t>
  </si>
  <si>
    <t xml:space="preserve">45/52/58CC
Крышка высокого
 давления
</t>
  </si>
  <si>
    <t>BES45/52/58CC-043</t>
  </si>
  <si>
    <t>45/52/58CC
Разделенный
 пассивный диск</t>
  </si>
  <si>
    <t>BES45/52/58CC-030</t>
  </si>
  <si>
    <t>45/52/58CC
прокладка
карбюратора</t>
  </si>
  <si>
    <t>BES45/52/58CC-044</t>
  </si>
  <si>
    <t>45/52/58CC
Сиамский пассивный 
диск</t>
  </si>
  <si>
    <t>BES45/52/58CC-031</t>
  </si>
  <si>
    <t>45/52/58CC
карбюратор медный</t>
  </si>
  <si>
    <t>BES45/52/58CC-045</t>
  </si>
  <si>
    <t>45/52/58CC звездочка</t>
  </si>
  <si>
    <t>BES45/52/58CC-032</t>
  </si>
  <si>
    <t>45/52/58CC
кронштейн карбюратора</t>
  </si>
  <si>
    <t>BES45/52/58CC-046</t>
  </si>
  <si>
    <t>45/52/58CC
 звездочка пассивный
 диск</t>
  </si>
  <si>
    <t>BES45/52/58CC-033</t>
  </si>
  <si>
    <t>45/52/58CC
свеча зажигания</t>
  </si>
  <si>
    <t>BES45/52/58CC-047</t>
  </si>
  <si>
    <t>45/52/58CC
Балансир плюс база</t>
  </si>
  <si>
    <t>BES45/52/58CC-048</t>
  </si>
  <si>
    <t>45/52/58CC
коленчатый вал</t>
  </si>
  <si>
    <t>BES45/52/58CC-059</t>
  </si>
  <si>
    <t>45/52/58CC Винт крышки
 цилиндра бензопилы</t>
  </si>
  <si>
    <t>BES45/52/58CC-049</t>
  </si>
  <si>
    <t>45/52/58CC коленчатый вал
Игольчатый валик</t>
  </si>
  <si>
    <t>BES45/52/58CC-060</t>
  </si>
  <si>
    <t>45/52/58CC
Основание воздушного
 фильтра бензопилы</t>
  </si>
  <si>
    <t>BES45/52/58CC-050</t>
  </si>
  <si>
    <t>45/52/58CC
глушитель на 3 отверстия</t>
  </si>
  <si>
    <t>BES45/52/58CC-061</t>
  </si>
  <si>
    <t>45/52/58CC
Бензопила бумажная прокладка</t>
  </si>
  <si>
    <t>BES45/52/58CC-051</t>
  </si>
  <si>
    <t>45/52/58CC
глушитель на 2 отверстия</t>
  </si>
  <si>
    <t>BES45/52/58CC-062</t>
  </si>
  <si>
    <t>торцевой ключ</t>
  </si>
  <si>
    <t>BES45/52/58CC-052</t>
  </si>
  <si>
    <t xml:space="preserve"> 45/52/58CC Тауэрский 
пружины</t>
  </si>
  <si>
    <t>BES45/52/58CC-063</t>
  </si>
  <si>
    <t>Т-образный ключ</t>
  </si>
  <si>
    <t>BES45/52/58CC-053</t>
  </si>
  <si>
    <t>45/52/58CC
Регулировочный винт</t>
  </si>
  <si>
    <t>BES45/52/58CC-064</t>
  </si>
  <si>
    <t>пассивный 
диск 
Игольчатый валик</t>
  </si>
  <si>
    <t>BES45/52/58CC-054</t>
  </si>
  <si>
    <t xml:space="preserve"> 45/52/58CC Крышка 
регулировочного винта</t>
  </si>
  <si>
    <t>BES45/52/58CC-065</t>
  </si>
  <si>
    <t>Аксессуары для 
направляющих винтов</t>
  </si>
  <si>
    <t>BES45/52/58CC-055</t>
  </si>
  <si>
    <t>45/52/58CC турбина</t>
  </si>
  <si>
    <t>BES45/52/58CC-066</t>
  </si>
  <si>
    <t>Крышка направляющей 
пластины 12"</t>
  </si>
  <si>
    <t>BES45/52/58CC-056</t>
  </si>
  <si>
    <t>45/52/58CC переключатель</t>
  </si>
  <si>
    <t>BES45/52/58CC-067</t>
  </si>
  <si>
    <t>инструмент для
 снятия сцепления</t>
  </si>
  <si>
    <t>BES45/52/58CC-057</t>
  </si>
  <si>
    <t>45/52/58CC
 бензиномоторная
 пила маховое колесо</t>
  </si>
  <si>
    <t>BES45/52/58CC-068</t>
  </si>
  <si>
    <t>цепной напильник</t>
  </si>
  <si>
    <t>BES45/52/58CC-058</t>
  </si>
  <si>
    <t>45/52/58CC
Крышка цилиндра 
цепной пилы</t>
  </si>
  <si>
    <t>BES45/52/58CC-069</t>
  </si>
  <si>
    <t>Болт для бензопилы</t>
  </si>
  <si>
    <t>Ручной инструмент</t>
  </si>
  <si>
    <t>Инструмент плоскогубцы</t>
  </si>
  <si>
    <t>BES-010101</t>
  </si>
  <si>
    <t>Комбинированные пассатижи диаметром 6 дюймов в картонной blister-упаковке</t>
  </si>
  <si>
    <t>010102</t>
  </si>
  <si>
    <t>Комбинированные пассатижи диаметром 7 дюймов в картонной blister-упаковке</t>
  </si>
  <si>
    <t>010103</t>
  </si>
  <si>
    <t>Комбинированные пассатижи диаметром 8 дюймов в картонной blister-упаковке</t>
  </si>
  <si>
    <t>010201</t>
  </si>
  <si>
    <t>Промышленные пассатижи-кусачки 6 дюймов  в блистерной упаковке</t>
  </si>
  <si>
    <t>010202</t>
  </si>
  <si>
    <t>Промышленные пассатижи-кусачки 8 дюймов  в блистерной упаковке</t>
  </si>
  <si>
    <t>010301</t>
  </si>
  <si>
    <t>Длинногубцы промышленные  6 дюймов  в блистерной упаковке</t>
  </si>
  <si>
    <t>010302</t>
  </si>
  <si>
    <t>Длинногубцы промышленные 8 дюймов  в блистерной упаковке</t>
  </si>
  <si>
    <t>010107</t>
  </si>
  <si>
    <t>Эргономичные комбинированные пассатижи 6 дюймов  в блистерной упаковке</t>
  </si>
  <si>
    <t>010108</t>
  </si>
  <si>
    <t>Эргономичные комбинированные пассатижи 7 дюймов  в блистерной упаковке</t>
  </si>
  <si>
    <t>010109</t>
  </si>
  <si>
    <t>Комбинированные пассатижи 8" (200 мм) облегченные, в блистерной упаковке</t>
  </si>
  <si>
    <t>010205</t>
  </si>
  <si>
    <t>Эргономичные пассатижи-кусачки 6 дюймов  в блистерной упаковке</t>
  </si>
  <si>
    <t>010206</t>
  </si>
  <si>
    <t>Эргономичные пассатижи-кусачки 8 дюймов  в блистерной упаковке</t>
  </si>
  <si>
    <t>010305</t>
  </si>
  <si>
    <t>Эргономичные узкогубцы 6 дюймов в блистерной упаковке</t>
  </si>
  <si>
    <t>010306</t>
  </si>
  <si>
    <t>Эргономичные узкогубцы 8 дюймов в блистерной упаковке</t>
  </si>
  <si>
    <t>010104</t>
  </si>
  <si>
    <t>Комбинированные пассатижи 6 дюймов</t>
  </si>
  <si>
    <t>010105</t>
  </si>
  <si>
    <t>Комбинированные пассатижи 7 дюймов</t>
  </si>
  <si>
    <t>010106</t>
  </si>
  <si>
    <t>Комбинированные пассатижи 8 дюймов</t>
  </si>
  <si>
    <t>010203</t>
  </si>
  <si>
    <t>Пассатижи-кусачки 6 дюймов</t>
  </si>
  <si>
    <t>010204</t>
  </si>
  <si>
    <t>Пассатижи-кусачки 8 дюймов</t>
  </si>
  <si>
    <t>010303</t>
  </si>
  <si>
    <t>Длинногубцы 6 дюймов</t>
  </si>
  <si>
    <t>010304</t>
  </si>
  <si>
    <t>Длинногубцы 8 дюймов</t>
  </si>
  <si>
    <t>010901</t>
  </si>
  <si>
    <t>Пассатижи с фиксатором 5 дюймов</t>
  </si>
  <si>
    <t>010902</t>
  </si>
  <si>
    <t>Пассатижи с фиксатором 7 дюймов</t>
  </si>
  <si>
    <t>010903</t>
  </si>
  <si>
    <t>Пассатижи с фиксатором 10  дюймов</t>
  </si>
  <si>
    <t>011004</t>
  </si>
  <si>
    <t>Разводной ключ 10 дюймов</t>
  </si>
  <si>
    <t>011302</t>
  </si>
  <si>
    <t>Круглогубцы 9 дюймов</t>
  </si>
  <si>
    <t>010503</t>
  </si>
  <si>
    <t>Автоматический стриппер для проводов</t>
  </si>
  <si>
    <t>010504</t>
  </si>
  <si>
    <t>Стриппер автоматический  для зачистки проводов</t>
  </si>
  <si>
    <t>010505</t>
  </si>
  <si>
    <t>Обжимные клещи с трещоточным механизмом</t>
  </si>
  <si>
    <t>010506</t>
  </si>
  <si>
    <t>секаторы</t>
  </si>
  <si>
    <t>020301</t>
  </si>
  <si>
    <t>Ножницы по металлу прямые 10 дюймов (250 мм)</t>
  </si>
  <si>
    <t>ES-RC120A</t>
  </si>
  <si>
    <t>BES-RC120B</t>
  </si>
  <si>
    <t>BES-RC120C</t>
  </si>
  <si>
    <t>BES-RC121A</t>
  </si>
  <si>
    <t>BES-RC121B</t>
  </si>
  <si>
    <t>BES-RC121C</t>
  </si>
  <si>
    <t>BES-RC122A</t>
  </si>
  <si>
    <t>BES-RC122B</t>
  </si>
  <si>
    <t>BES-RC122C</t>
  </si>
  <si>
    <t>BES-RC123A</t>
  </si>
  <si>
    <t>BES-RC123B</t>
  </si>
  <si>
    <t>BES-RG08</t>
  </si>
  <si>
    <t>ножницы</t>
  </si>
  <si>
    <t>BES-RL2431S2</t>
  </si>
  <si>
    <t>BES-RL5831S1</t>
  </si>
  <si>
    <t>BES-RL3031A2</t>
  </si>
  <si>
    <t>BES-RL5731A1</t>
  </si>
  <si>
    <t>BES-RH3631S2</t>
  </si>
  <si>
    <t>BES-RH6031S1</t>
  </si>
  <si>
    <t>BES-RH6131A2</t>
  </si>
  <si>
    <t>BES-RH4531A1</t>
  </si>
  <si>
    <t>BES-RT0002AS</t>
  </si>
  <si>
    <t>BES-RT0002BS</t>
  </si>
  <si>
    <t>BES-RT0002CS</t>
  </si>
  <si>
    <t>BES-RT0002DS</t>
  </si>
  <si>
    <t>BES-RT0002ES</t>
  </si>
  <si>
    <t>BES-RT0002FS</t>
  </si>
  <si>
    <t>BES-RT0002GS</t>
  </si>
  <si>
    <t>BES-RT0002VS</t>
  </si>
  <si>
    <t>BES-RT0002JS</t>
  </si>
  <si>
    <t>BES-RT0002A</t>
  </si>
  <si>
    <t>BES-RT0002B</t>
  </si>
  <si>
    <t>BES-RT0002C</t>
  </si>
  <si>
    <t>BES-RT0002D</t>
  </si>
  <si>
    <t>BES-RT0002E</t>
  </si>
  <si>
    <t>BES-RT0002F</t>
  </si>
  <si>
    <t>BES-RT0002G</t>
  </si>
  <si>
    <t>BES-RT0002V</t>
  </si>
  <si>
    <t>BES-RT0002J</t>
  </si>
  <si>
    <t>электрический паяльник</t>
  </si>
  <si>
    <t>040601</t>
  </si>
  <si>
    <t>Электрический паяльник 30 Вт</t>
  </si>
  <si>
    <t>040602</t>
  </si>
  <si>
    <t>Электрический паяльник 40 Вт</t>
  </si>
  <si>
    <t>040603</t>
  </si>
  <si>
    <t>Электрический паяльник 60 Вт</t>
  </si>
  <si>
    <t>040605</t>
  </si>
  <si>
    <t>Паяльник (80 Вт)</t>
  </si>
  <si>
    <t>040606</t>
  </si>
  <si>
    <t>Паяльник (100 Вт)</t>
  </si>
  <si>
    <t>сварочная проволока</t>
  </si>
  <si>
    <t>040801</t>
  </si>
  <si>
    <t>Сварочная проволока 1,0 мм, 100 г, на картонной катушке</t>
  </si>
  <si>
    <t>040806</t>
  </si>
  <si>
    <t>Порошковая сварочная проволока 0,8 мм, 1 кг</t>
  </si>
  <si>
    <t>Барометр пневматический пистолет</t>
  </si>
  <si>
    <t>063501</t>
  </si>
  <si>
    <t>Пневматический пистолет для подкачки шин</t>
  </si>
  <si>
    <t>063502</t>
  </si>
  <si>
    <t>Пистолет для подкачки шин с маслонаполненным манометром</t>
  </si>
  <si>
    <t>Канцелярский нож</t>
  </si>
  <si>
    <t>Складной канцелярский нож</t>
  </si>
  <si>
    <t>Складной канцелярский нож усиленной конструкции</t>
  </si>
  <si>
    <t>крепежный инструмент</t>
  </si>
  <si>
    <t>Ключ регулируемый (трещоточный) WISEUP с регулируемым углом наклона</t>
  </si>
  <si>
    <t>012401</t>
  </si>
  <si>
    <t>Тяжелый F-образный зажим WISEUP 50x150 мм</t>
  </si>
  <si>
    <t>012402</t>
  </si>
  <si>
    <t>Тяжелый F-образный зажим WISEUP 50x250 мм</t>
  </si>
  <si>
    <t>012403</t>
  </si>
  <si>
    <t>Тяжелый F-образный зажим WISEUP 80x300 мм</t>
  </si>
  <si>
    <t>012404</t>
  </si>
  <si>
    <t>Тяжелый F-образный зажим WISEUP 120x300 мм</t>
  </si>
  <si>
    <t>012405</t>
  </si>
  <si>
    <t>Тяжелый F-образный зажим WISEUP 120x500 мм</t>
  </si>
  <si>
    <t>012406</t>
  </si>
  <si>
    <t>Тяжелый F-образный зажим WISEUP 120x800 мм</t>
  </si>
  <si>
    <t>030108</t>
  </si>
  <si>
    <t>Разводной ключ с резиновой рукояткой 8 дюймов</t>
  </si>
  <si>
    <t>030109</t>
  </si>
  <si>
    <t>Разводной ключ с резиновой рукояткой 10 дюймов</t>
  </si>
  <si>
    <t>030110</t>
  </si>
  <si>
    <t>Разводной ключ с резиновой рукояткой 12 дюймов</t>
  </si>
  <si>
    <t>032302</t>
  </si>
  <si>
    <t>Набор шестигранных ключей (имбусовых) 9 предметов, тип Flat M</t>
  </si>
  <si>
    <t>032305</t>
  </si>
  <si>
    <t>Набор ключей-звездочек (Torx) 9 предметов, тип Star M</t>
  </si>
  <si>
    <t>032308</t>
  </si>
  <si>
    <t>Набор шестигранных ключей с шариковым наконечником 9 предметов, тип Ball M</t>
  </si>
  <si>
    <t>090108</t>
  </si>
  <si>
    <t>Отвертка 4 дюйма, шестигранный стержень 6 мм, рукоятка из термопластичной резины</t>
  </si>
  <si>
    <t>090110</t>
  </si>
  <si>
    <t>Отвертка 6 дюймов, шестигранный стержень 6 мм, рукоятка из термопластичной резины</t>
  </si>
  <si>
    <t>090112</t>
  </si>
  <si>
    <t>Отвертка 8 дюймов, шестигранный стержень 6 мм, рукоятка из термопластичной резины</t>
  </si>
  <si>
    <t>090224</t>
  </si>
  <si>
    <t>Набор отверток 10 предметов</t>
  </si>
  <si>
    <t>090223</t>
  </si>
  <si>
    <t>Набор отверток 5 предметов</t>
  </si>
  <si>
    <t>061902</t>
  </si>
  <si>
    <t>062505</t>
  </si>
  <si>
    <t>Набор экстракторов для выкручивания винтов 5 предметов</t>
  </si>
  <si>
    <t>062506</t>
  </si>
  <si>
    <t>Набор экстракторов для выкручивания сломанных винтов 6 предметов</t>
  </si>
  <si>
    <t>Алмазные режущие диски</t>
  </si>
  <si>
    <t xml:space="preserve">Алмазный диск для сухой резки 4 дюйма </t>
  </si>
  <si>
    <t xml:space="preserve">Алмазный диск для сухой резки 4,5 дюйма </t>
  </si>
  <si>
    <t>Алмазный диск для сухой резки 7 дюймов</t>
  </si>
  <si>
    <t xml:space="preserve">Алмазный диск для сухой резки 9 дюймов </t>
  </si>
  <si>
    <t>Перчатки</t>
  </si>
  <si>
    <t>Нитриловые перчатки с полиэстеровым напылением</t>
  </si>
  <si>
    <t>Антипорезные перчатки</t>
  </si>
  <si>
    <t>Трикотажные перчатки с резиновым покрытием</t>
  </si>
  <si>
    <t>Кожаные перчатки, размер: 10,5 дюймов</t>
  </si>
  <si>
    <t>Красные кожаные перчатки, размер 14 дюймов</t>
  </si>
  <si>
    <t>Рабочий жилет с карманами для инструментов WISEUP</t>
  </si>
  <si>
    <t>Защитные очки для сварки WISEUP</t>
  </si>
  <si>
    <t>Заклепочный пистолет</t>
  </si>
  <si>
    <t>Заклепочник ручной 10 дюймов</t>
  </si>
  <si>
    <t>BES-120104</t>
  </si>
  <si>
    <t>BES-120101</t>
  </si>
  <si>
    <t>BES-120107</t>
  </si>
  <si>
    <t>050703</t>
  </si>
  <si>
    <t>050705</t>
  </si>
  <si>
    <t>050707</t>
  </si>
  <si>
    <t>050708</t>
  </si>
  <si>
    <t>050709</t>
  </si>
  <si>
    <t>050712</t>
  </si>
  <si>
    <t>050714</t>
  </si>
  <si>
    <t>050716</t>
  </si>
  <si>
    <t>050717</t>
  </si>
  <si>
    <t>050718</t>
  </si>
  <si>
    <t>Кельма</t>
  </si>
  <si>
    <t>050801</t>
  </si>
  <si>
    <t>Кельма каменщика с закругленным носком (6 дюймов)</t>
  </si>
  <si>
    <t>050802</t>
  </si>
  <si>
    <t>Кельма каменщика с закругленным носком (7 дюймов)</t>
  </si>
  <si>
    <t>050803</t>
  </si>
  <si>
    <t>Кельма каменщика с закругленным носком (8 дюймов)</t>
  </si>
  <si>
    <t>050804</t>
  </si>
  <si>
    <t>Кельма каменщика с закругленным носком (9 дюймов)</t>
  </si>
  <si>
    <t>050807</t>
  </si>
  <si>
    <t>Кельма каменщика остроконечная 8 дюймов</t>
  </si>
  <si>
    <t>050811</t>
  </si>
  <si>
    <t>Кельма каменщика каплевидная 8 дюймов</t>
  </si>
  <si>
    <t>050815</t>
  </si>
  <si>
    <t>Кельма каменщика прямоугольная 8 дюймов</t>
  </si>
  <si>
    <t>Кисточки</t>
  </si>
  <si>
    <t xml:space="preserve">Малярная кисть WISEUP с пластиковой ручкой, ширина 1 дюйм </t>
  </si>
  <si>
    <t xml:space="preserve">Малярная кисть WISEUP с пластиковой ручкой, ширина 1, дюйма </t>
  </si>
  <si>
    <t>Малярная кисть WISEUP с пластиковой ручкой, ширина 2 дюйма</t>
  </si>
  <si>
    <t>Малярная кисть WISEUP с пластиковой ручкой, ширина 2,5 дюйма</t>
  </si>
  <si>
    <t>Малярная кисть WISEUP с пластиковой ручкой, ширина 3 дюйма</t>
  </si>
  <si>
    <t>Малярная кисть WISEUP с пластиковой ручкой, ширина 4 дюйма</t>
  </si>
  <si>
    <t>160401</t>
  </si>
  <si>
    <t>160402</t>
  </si>
  <si>
    <t>160425</t>
  </si>
  <si>
    <t>160403</t>
  </si>
  <si>
    <t>160404</t>
  </si>
  <si>
    <t>Комплект пилок для электролобзика 5 шт., T101B</t>
  </si>
  <si>
    <t>Комплект пилок для электролобзика 5 шт., T101D</t>
  </si>
  <si>
    <t>Комплект пилок для электролобзика 5 шт., T101BR</t>
  </si>
  <si>
    <t>Комплект пилок для электролобзика 5 шт., T144D</t>
  </si>
  <si>
    <t>Комплект пилок для электролобзика 5 шт., T244D</t>
  </si>
  <si>
    <t>Набор полотен для сабельной пилы (10 шт.)</t>
  </si>
  <si>
    <t>080405</t>
  </si>
  <si>
    <t>Строительный уровень 30 см</t>
  </si>
  <si>
    <t>080406</t>
  </si>
  <si>
    <t>Строительный уровень 45 см</t>
  </si>
  <si>
    <t>080407</t>
  </si>
  <si>
    <t>Строительный уровень 60 см</t>
  </si>
  <si>
    <t>080408</t>
  </si>
  <si>
    <t>Строительный уровень 90 см</t>
  </si>
  <si>
    <t>080423</t>
  </si>
  <si>
    <t>080424</t>
  </si>
  <si>
    <t>Строительный уровень 40 см</t>
  </si>
  <si>
    <t>080425</t>
  </si>
  <si>
    <t>Строительный уровень 50 см</t>
  </si>
  <si>
    <t>080426</t>
  </si>
  <si>
    <t>080427</t>
  </si>
  <si>
    <t>Строительный уровень 80 см</t>
  </si>
  <si>
    <t>080428</t>
  </si>
  <si>
    <t>Строительный уровень 100 см</t>
  </si>
  <si>
    <t>080429</t>
  </si>
  <si>
    <t>Строительный уровень 120 см</t>
  </si>
  <si>
    <t>080409</t>
  </si>
  <si>
    <t>080410</t>
  </si>
  <si>
    <t>080411</t>
  </si>
  <si>
    <t>080412</t>
  </si>
  <si>
    <t>080422</t>
  </si>
  <si>
    <t>Строительный уровень с магнитами 25 см</t>
  </si>
  <si>
    <t>080304</t>
  </si>
  <si>
    <t>Рулетка измерительная стальная (30 м)</t>
  </si>
  <si>
    <t>080305</t>
  </si>
  <si>
    <t>Рулетка измерительная стальная (50 м)</t>
  </si>
  <si>
    <t>080306</t>
  </si>
  <si>
    <t>Рулетка измерительная стальная (100 м)</t>
  </si>
  <si>
    <t>Рулетки</t>
  </si>
  <si>
    <t>080101</t>
  </si>
  <si>
    <t>Пластиковая измерительная рулетка 3 метра, ширина ленты 16 мм</t>
  </si>
  <si>
    <t>080102</t>
  </si>
  <si>
    <t>Пластиковая измерительная рулетка 5 метров, ширина ленты 19 мм</t>
  </si>
  <si>
    <t>080103</t>
  </si>
  <si>
    <t>Пластиковая измерительная рулетка 5 метров, ширина ленты 25 мм</t>
  </si>
  <si>
    <t>080104</t>
  </si>
  <si>
    <t>Пластиковая измерительная рулетка 7,5 метров, ширина ленты 25 мм</t>
  </si>
  <si>
    <t>080106</t>
  </si>
  <si>
    <t>Пластиковая измерительная рулетка с резиновым покрытием 3 метра, ширина ленты 16 мм</t>
  </si>
  <si>
    <t>080107</t>
  </si>
  <si>
    <t>Пластиковая измерительная рулетка с резиновым покрытием 5 метров, ширина ленты 19 мм</t>
  </si>
  <si>
    <t>080108</t>
  </si>
  <si>
    <t>Пластиковая измерительная рулетка с резиновым покрытием 5 метров, ширина ленты 25 мм</t>
  </si>
  <si>
    <t>080109</t>
  </si>
  <si>
    <t>Пластиковая измерительная рулетка с резиновым покрытием 7,5 метров, ширина ленты 25 мм</t>
  </si>
  <si>
    <t>Биметаллические корончатые сверла</t>
  </si>
  <si>
    <t>Набор биметаллических коронок 7 предметов, диаметры 22-38 мм</t>
  </si>
  <si>
    <t>Набор коронок 5 предметов</t>
  </si>
  <si>
    <t>Набор коронок (корончатых сверл) 11 предметов</t>
  </si>
  <si>
    <t>Биметаллическое корончатое сверло  M42, диаметр 20 мм</t>
  </si>
  <si>
    <t>Биметаллическое корончатое сверло  M42, диаметр 22 мм</t>
  </si>
  <si>
    <t>Биметаллическое корончатое сверло  M42, диаметр 25 мм</t>
  </si>
  <si>
    <t>Биметаллическое корончатое сверло  M42, диаметр 29 мм</t>
  </si>
  <si>
    <t>Биметаллическое корончатое сверло  M42, диаметр 35 мм</t>
  </si>
  <si>
    <t>Биметаллическое корончатое сверло  M42, диаметр 38 мм</t>
  </si>
  <si>
    <t>Биметаллическое корончатое сверло  M42, диаметр 44 мм</t>
  </si>
  <si>
    <t>Биметаллическое корончатое сверло  M42, диаметр 51 мм</t>
  </si>
  <si>
    <t>Биметаллическое корончатое сверло  M42, диаметр 64 мм</t>
  </si>
  <si>
    <t>Биметаллическое корончатое сверло  M42, диаметр 76 мм</t>
  </si>
  <si>
    <t>Биметаллическое корончатое сверло  M42, диаметр 83 мм</t>
  </si>
  <si>
    <t>Биметаллическое корончатое сверло  M42, диаметр 102 мм</t>
  </si>
  <si>
    <t>Набор алмазных коронок 2 предмета, диаметр 6 мм</t>
  </si>
  <si>
    <t>Набор алмазных коронок 2 предмета, диаметр 8 мм</t>
  </si>
  <si>
    <t>Набор алмазных коронок 2 предмета, диаметр 10 мм</t>
  </si>
  <si>
    <t>Набор алмазных коронок 2 предмета, диаметр 12 мм</t>
  </si>
  <si>
    <t>Набор алмазных коронок 2 предмета, диаметр 14 мм</t>
  </si>
  <si>
    <t>Набор алмазных коронок 2 предмета, диаметр 16 мм</t>
  </si>
  <si>
    <t>Алмазная коронка, диаметр 18 мм</t>
  </si>
  <si>
    <t>Алмазная коронка, диаметр 20 мм</t>
  </si>
  <si>
    <t>Алмазная коронка, диаметр 22 мм</t>
  </si>
  <si>
    <t>Алмазная коронка, диаметр 25 мм</t>
  </si>
  <si>
    <t>Алмазная коронка, диаметр 28 мм</t>
  </si>
  <si>
    <t>Алмазная коронка, диаметр 30 мм</t>
  </si>
  <si>
    <t>Алмазная коронка, диаметр 32 мм</t>
  </si>
  <si>
    <t>Алмазная коронка, диаметр 35 мм</t>
  </si>
  <si>
    <t>101402</t>
  </si>
  <si>
    <t>Буровое сверло SDS 6x110 мм</t>
  </si>
  <si>
    <t>101403</t>
  </si>
  <si>
    <t>Буровое сверло SDS 7x110 мм</t>
  </si>
  <si>
    <t>101407</t>
  </si>
  <si>
    <t>Буровое сверло SDS 6x160 мм</t>
  </si>
  <si>
    <t>101408</t>
  </si>
  <si>
    <t>Буровое сверло SDS 7x160 мм</t>
  </si>
  <si>
    <t>101409</t>
  </si>
  <si>
    <t>Буровое сверло SDS 8x160 мм</t>
  </si>
  <si>
    <t>101410</t>
  </si>
  <si>
    <t>Буровое сверло SDS 10x160 мм</t>
  </si>
  <si>
    <t>101411</t>
  </si>
  <si>
    <t>Буровое сверло SDS 12x160 мм</t>
  </si>
  <si>
    <t>Спиральное сверло M2, 2 шт., диаметр 1,0 мм</t>
  </si>
  <si>
    <t>Спиральное сверло M2, 2 шт., диаметр 1,5 мм</t>
  </si>
  <si>
    <t>Спиральное сверло M2, 2 шт., диаметр 2 мм</t>
  </si>
  <si>
    <t>Спиральное сверло M2, 2 шт., диаметр 2,5 мм</t>
  </si>
  <si>
    <t>Спиральное сверло M2, 2 шт., диаметр 3 мм</t>
  </si>
  <si>
    <t>Сверло спиральное 3,2 мм, сталь M2</t>
  </si>
  <si>
    <t>Сверло спиральное 3,5 мм, сталь M2</t>
  </si>
  <si>
    <t>Сверло спиральное 4 мм, сталь M2</t>
  </si>
  <si>
    <t>Сверло спиральное 4,2 мм, сталь M2</t>
  </si>
  <si>
    <t>Сверло спиральное 4,5 мм, сталь M2</t>
  </si>
  <si>
    <t>Сверло спиральное 4,8 мм, сталь M2</t>
  </si>
  <si>
    <t>Сверло спиральное 5 мм, сталь M2</t>
  </si>
  <si>
    <t>Сверло спиральное 5,5 мм, сталь M2</t>
  </si>
  <si>
    <t>Сверло спиральное 6 мм, сталь M2</t>
  </si>
  <si>
    <t>Сверло спиральное 6,5 мм, сталь M2</t>
  </si>
  <si>
    <t>Сверло спиральное 7 мм, сталь M2</t>
  </si>
  <si>
    <t>Сверло спиральное 7,5 мм, сталь M2</t>
  </si>
  <si>
    <t>Сверло спиральное 8 мм, сталь M2</t>
  </si>
  <si>
    <t>Сверло спиральное 8,5 мм, сталь M2</t>
  </si>
  <si>
    <t>Сверло спиральное 9 мм, сталь M2</t>
  </si>
  <si>
    <t>Сверло спиральное 9,5 мм, сталь M2</t>
  </si>
  <si>
    <t>Сверло спиральное 10 мм, сталь M2</t>
  </si>
  <si>
    <t>Сверло спиральное 10,5 мм, сталь M2</t>
  </si>
  <si>
    <t>Сверло спиральное 11 мм, сталь M2</t>
  </si>
  <si>
    <t>Сверло спиральное 11,5 мм, сталь M2</t>
  </si>
  <si>
    <t>Сверло спиральное 12 мм, сталь M2</t>
  </si>
  <si>
    <t>Сверло спиральное 12,5 мм, сталь M2</t>
  </si>
  <si>
    <t>Сверло спиральное 13 мм, сталь M2</t>
  </si>
  <si>
    <t>Сверла по дереву</t>
  </si>
  <si>
    <t>Комплект плоских сверл по дереву 6 шт.</t>
  </si>
  <si>
    <t>Сверло с твердосплавным наконечником 18 мм</t>
  </si>
  <si>
    <t>Сверло с твердосплавным наконечником 19 мм</t>
  </si>
  <si>
    <t>Сверло с твердосплавным наконечником 20 мм</t>
  </si>
  <si>
    <t>Сверло с твердосплавным наконечником 22 мм</t>
  </si>
  <si>
    <t>Сверло с твердосплавным наконечником 25 мм</t>
  </si>
  <si>
    <t>Сверло с твердосплавным наконечником 30 мм</t>
  </si>
  <si>
    <t>Сверло с твердосплавным наконечником 32 мм</t>
  </si>
  <si>
    <t>Сверло с твердосплавным наконечником 35 мм</t>
  </si>
  <si>
    <t>Разъемная стяжка-фиксатор (позиционер) WISEUP 35 мм</t>
  </si>
  <si>
    <t>Сдвоенный (спаренный) позиционер WISEUP 35 мм</t>
  </si>
  <si>
    <t>Стамески</t>
  </si>
  <si>
    <t>051301</t>
  </si>
  <si>
    <t>Набор стамесок по дереву, 4 предмета</t>
  </si>
  <si>
    <t>BES-051306</t>
  </si>
  <si>
    <t>Стамеска по дереву 6 мм</t>
  </si>
  <si>
    <t>051312</t>
  </si>
  <si>
    <t>Стамеска по дереву 12 мм</t>
  </si>
  <si>
    <t>051314</t>
  </si>
  <si>
    <t>Стамеска по дереву 14 мм</t>
  </si>
  <si>
    <t>051316</t>
  </si>
  <si>
    <t>Стамеска по дереву 16 мм</t>
  </si>
  <si>
    <t>051319</t>
  </si>
  <si>
    <t>Стамеска по дереву (19 мм)</t>
  </si>
  <si>
    <t>051325</t>
  </si>
  <si>
    <t>Стамеска по дереву (25 мм)</t>
  </si>
  <si>
    <t>051332</t>
  </si>
  <si>
    <t>Стамеска по дереву (32 мм)</t>
  </si>
  <si>
    <t>051338</t>
  </si>
  <si>
    <t>Стамеска по дереву (38 мм)</t>
  </si>
  <si>
    <t>Набор из 10 мини-валиков 4 дюйма с ванночкой</t>
  </si>
  <si>
    <t>Набор мини-валиков: 9 валиков и 1 рамка</t>
  </si>
  <si>
    <t>050902</t>
  </si>
  <si>
    <t>Нож-скребок для плиточных швов</t>
  </si>
  <si>
    <t>Напильники</t>
  </si>
  <si>
    <t>BES-22061</t>
  </si>
  <si>
    <t>напильник для цепи 8"4.0mmT12</t>
  </si>
  <si>
    <t>BES-22062</t>
  </si>
  <si>
    <t>напильник для цепи8"4.5mmT12</t>
  </si>
  <si>
    <t>BES-22063</t>
  </si>
  <si>
    <t>напильник для цепи8"4.8mmT12</t>
  </si>
  <si>
    <t>BES-22064</t>
  </si>
  <si>
    <t>напильник для цепи8"5.5mmT12</t>
  </si>
  <si>
    <t>BES-03041</t>
  </si>
  <si>
    <t>напильник треугольный 6"T8</t>
  </si>
  <si>
    <t>BES-03042</t>
  </si>
  <si>
    <t>напильник треугольный 8"T8</t>
  </si>
  <si>
    <t>BES-03043</t>
  </si>
  <si>
    <t>напильник треугольный10"T8</t>
  </si>
  <si>
    <t>BES-03044</t>
  </si>
  <si>
    <t>напильник треугольный12"T8</t>
  </si>
  <si>
    <t>BES-04041</t>
  </si>
  <si>
    <t>напильник полукруг "T8</t>
  </si>
  <si>
    <t>BES-04042</t>
  </si>
  <si>
    <t>напильник полукруг 8"T8</t>
  </si>
  <si>
    <t>BES-04043</t>
  </si>
  <si>
    <t>напильник полукруг 10"T8</t>
  </si>
  <si>
    <t>BES-04044</t>
  </si>
  <si>
    <t>напильник полукруг 12"T8</t>
  </si>
  <si>
    <t>BES-02041</t>
  </si>
  <si>
    <t>напильник остроконечный 6"T8</t>
  </si>
  <si>
    <t>BES-02042</t>
  </si>
  <si>
    <t>напильник остроконечный8"T8</t>
  </si>
  <si>
    <t>BES-02043</t>
  </si>
  <si>
    <t>напильник остроконечный10"T8</t>
  </si>
  <si>
    <t>BES-02044</t>
  </si>
  <si>
    <t>напильник остроконечный12"T8</t>
  </si>
  <si>
    <t>BES-02045</t>
  </si>
  <si>
    <t>напильник остроконечный14"T8</t>
  </si>
  <si>
    <t>BES-02046</t>
  </si>
  <si>
    <t>напильник остроконечный16"T8</t>
  </si>
  <si>
    <t>BES-02047</t>
  </si>
  <si>
    <t>напильник остроконечный18"T8</t>
  </si>
  <si>
    <t>BES-05041</t>
  </si>
  <si>
    <t>напильник круглый6"T8</t>
  </si>
  <si>
    <t>BES-05042</t>
  </si>
  <si>
    <t>напильник круглый8"T8</t>
  </si>
  <si>
    <t>BES-05043</t>
  </si>
  <si>
    <t>напильник круглый10"T8</t>
  </si>
  <si>
    <t>BES-05044</t>
  </si>
  <si>
    <t>напильник круглый12"T8</t>
  </si>
  <si>
    <t>Набор надфилей 6 предметов, 3x160 мм</t>
  </si>
  <si>
    <t>BES-08041</t>
  </si>
  <si>
    <t>напильник 6"T8</t>
  </si>
  <si>
    <t>BES-08042</t>
  </si>
  <si>
    <t>напильник 8"T8</t>
  </si>
  <si>
    <t>BES-08043</t>
  </si>
  <si>
    <t>напильник10"T8</t>
  </si>
  <si>
    <t>BES-08044</t>
  </si>
  <si>
    <t>напильник12"T8</t>
  </si>
  <si>
    <t>Пистолет для монтажной пены</t>
  </si>
  <si>
    <t>BES-120509-2</t>
  </si>
  <si>
    <t>9.3kg</t>
  </si>
  <si>
    <t>BES-120509-5</t>
  </si>
  <si>
    <t>6.65kg</t>
  </si>
  <si>
    <t>BES-120509-KCX</t>
  </si>
  <si>
    <t>11.7kg</t>
  </si>
  <si>
    <t>BES-120509-TFL</t>
  </si>
  <si>
    <t>5.8kg</t>
  </si>
  <si>
    <t>BES-120509-9</t>
  </si>
  <si>
    <t>12.4kg</t>
  </si>
  <si>
    <t>BES-120509-MX</t>
  </si>
  <si>
    <t>10.6kg</t>
  </si>
  <si>
    <t>BES-120509-3</t>
  </si>
  <si>
    <t>9.6kg</t>
  </si>
  <si>
    <t>BES-120509-4</t>
  </si>
  <si>
    <t>10.5kg</t>
  </si>
  <si>
    <t>JN120503</t>
  </si>
  <si>
    <t>Пистолет для герметика</t>
  </si>
  <si>
    <t>BES-120209-1</t>
  </si>
  <si>
    <t>BES-120209-3Z</t>
  </si>
  <si>
    <t>BES-120308-1</t>
  </si>
  <si>
    <t>BES-YY0001</t>
  </si>
  <si>
    <t>Японская пила0.65*250mm</t>
  </si>
  <si>
    <t>BES-YY0002</t>
  </si>
  <si>
    <t>Японская пила0.65*260mm</t>
  </si>
  <si>
    <t>BES-YY0003</t>
  </si>
  <si>
    <t>BES-YY0011</t>
  </si>
  <si>
    <t>Японская пила0.4*260mm</t>
  </si>
  <si>
    <t>BES-YY0012</t>
  </si>
  <si>
    <t>BES-YY0013</t>
  </si>
  <si>
    <t>BES-YY0018A
BES-YY0018B</t>
  </si>
  <si>
    <t>Японская пила0.5*150mm/0.5*200mm</t>
  </si>
  <si>
    <t>48
48</t>
  </si>
  <si>
    <t>BES-YY0019</t>
  </si>
  <si>
    <t>Японская пила0.6*250mm</t>
  </si>
  <si>
    <t>BES-YY0020</t>
  </si>
  <si>
    <t>BES-YY0021</t>
  </si>
  <si>
    <t>BES-YY0038</t>
  </si>
  <si>
    <t>Японская пила1.5*350mm</t>
  </si>
  <si>
    <t>BES-YY0039</t>
  </si>
  <si>
    <t>Японская пила1.5*450mm</t>
  </si>
  <si>
    <t>BES-YY0099A
BES-YY0099B
BES-YY0099C</t>
  </si>
  <si>
    <t>Ручная пила0.9*400mm/
0.9*450mm/0.9*500mm</t>
  </si>
  <si>
    <t>48
48
48</t>
  </si>
  <si>
    <t>0.026
0.029
0.034</t>
  </si>
  <si>
    <t>BES-YY0100A
BES-YY0100B</t>
  </si>
  <si>
    <t>Ручная пила0.9*400mm/0.9*500mm</t>
  </si>
  <si>
    <t>0.029
0.034</t>
  </si>
  <si>
    <t>BES-YY0101</t>
  </si>
  <si>
    <t>Ручная пила0.9*500mm</t>
  </si>
  <si>
    <t>BES-YY0102</t>
  </si>
  <si>
    <t>Ручная пила0.9*350mm</t>
  </si>
  <si>
    <t>BES-YY0103</t>
  </si>
  <si>
    <t>Ручная пила0.9*300mm</t>
  </si>
  <si>
    <t>BES-YY0104</t>
  </si>
  <si>
    <t>BES-CP0001</t>
  </si>
  <si>
    <t>карандаш строительный</t>
  </si>
  <si>
    <t>400
200
18</t>
  </si>
  <si>
    <t>0.030
0.075
0.051</t>
  </si>
  <si>
    <t>BES-CP0002</t>
  </si>
  <si>
    <t>0.093
0.093
0.094</t>
  </si>
  <si>
    <t>BES-CP0003</t>
  </si>
  <si>
    <t>BES-CP0004</t>
  </si>
  <si>
    <t>BES-CP0005</t>
  </si>
  <si>
    <t>BES-CP0006</t>
  </si>
  <si>
    <t>BES-CP0007</t>
  </si>
  <si>
    <t>BES-CP0008</t>
  </si>
  <si>
    <t>BES-CP0009</t>
  </si>
  <si>
    <t>BES-CP0010</t>
  </si>
  <si>
    <t>Маркер строительный</t>
  </si>
  <si>
    <t>BES-CP0011</t>
  </si>
  <si>
    <t>Маркер меточный</t>
  </si>
  <si>
    <t>BES-CP0012</t>
  </si>
  <si>
    <t>кассеты для карандашей</t>
  </si>
  <si>
    <t>BES-CP0013</t>
  </si>
  <si>
    <t>051601</t>
  </si>
  <si>
    <t>Столярный карандаш</t>
  </si>
  <si>
    <t>051602</t>
  </si>
  <si>
    <t>Двухцветный столярный карандаш</t>
  </si>
  <si>
    <t>051501</t>
  </si>
  <si>
    <t>Набор меловых шнуров 3 предмета</t>
  </si>
  <si>
    <t>Нейлоновые щетки</t>
  </si>
  <si>
    <t>размер</t>
  </si>
  <si>
    <t>кол-во</t>
  </si>
  <si>
    <t>BES-GS1</t>
  </si>
  <si>
    <t>Нейлоновая щетка. Материалы: нейлон с алюминиевым образивом, и углеродистая сталь. D=6 мм.
Упаковка Цветная наклейка</t>
  </si>
  <si>
    <t>75мм</t>
  </si>
  <si>
    <t>BES-GS2-1</t>
  </si>
  <si>
    <t>Диск с нейлоновой щеткой. Для угловой шлифовки. качество уровня FIT . Диаметр: 22,2 мм. Материал: нейлон с абразивной проволокой из оксида алюминия, основание из углеродистой стали. Упаковка: цветная коробка.</t>
  </si>
  <si>
    <t>100мм</t>
  </si>
  <si>
    <t>BES-GS2-2</t>
  </si>
  <si>
    <t>125мм</t>
  </si>
  <si>
    <t>BES-GS2-3</t>
  </si>
  <si>
    <t>150 мм</t>
  </si>
  <si>
    <t>BES-GS3-1</t>
  </si>
  <si>
    <t>Щётка из нейлона. Чашка  абразного типа. Для угловых шлифовальных машин. Качество FIT. Резьба М14. Материал: нейлон с абразивной проволокой из оксида алюминия, основание из углеродистой стали. Упаковка: цветная коробка.</t>
  </si>
  <si>
    <t>BES-GS3-2</t>
  </si>
  <si>
    <t>проволочные диски</t>
  </si>
  <si>
    <t>BES-GS4-1</t>
  </si>
  <si>
    <t>Щётка дисковая из углеродистой проволоки. Скрученная проволока из углеродистой стали.
Упаковка: цветная коробка.</t>
  </si>
  <si>
    <t>100 мм</t>
  </si>
  <si>
    <t>BES-GS4-2</t>
  </si>
  <si>
    <t>125 мм</t>
  </si>
  <si>
    <t>BES-GS4-3</t>
  </si>
  <si>
    <t>BES-GS4-4</t>
  </si>
  <si>
    <t>180 мм</t>
  </si>
  <si>
    <t>BES-GS4-5</t>
  </si>
  <si>
    <t>200 мм</t>
  </si>
  <si>
    <t>BES-GS5-1</t>
  </si>
  <si>
    <t>Чашечная щетка с латунированной гофрированной проволокой.
Упаковка: цветная коробка.</t>
  </si>
  <si>
    <t>65мм</t>
  </si>
  <si>
    <t>BES-GS5-2</t>
  </si>
  <si>
    <t>BES-GS5-3</t>
  </si>
  <si>
    <t>BES-GS5-4</t>
  </si>
  <si>
    <t>BES-GS6-1</t>
  </si>
  <si>
    <t>Чашечная щетка со скрученной проволокой из углеродистой стали.</t>
  </si>
  <si>
    <t>BES-GS6-2</t>
  </si>
  <si>
    <t>BES-GS6-3</t>
  </si>
  <si>
    <t>BES-GS6-4</t>
  </si>
  <si>
    <t>BES-GS7-1</t>
  </si>
  <si>
    <t>BES-GS7-2</t>
  </si>
  <si>
    <t>115мм</t>
  </si>
  <si>
    <t>BES-GS7-3</t>
  </si>
  <si>
    <t>BES-GS8-1</t>
  </si>
  <si>
    <t>BES-GS8-2</t>
  </si>
  <si>
    <t>BES-GS8-3</t>
  </si>
  <si>
    <t>BES-GS9-1</t>
  </si>
  <si>
    <t>BES-GS9-2</t>
  </si>
  <si>
    <t>BES-GS9-3</t>
  </si>
  <si>
    <t>90мм</t>
  </si>
  <si>
    <t>BES-GS9-4</t>
  </si>
  <si>
    <t>BES-GS9-5</t>
  </si>
  <si>
    <t>BES-GS10-1</t>
  </si>
  <si>
    <t>BES-GS10-2</t>
  </si>
  <si>
    <t>BES-GS10-3</t>
  </si>
  <si>
    <t>BES-GS10-4</t>
  </si>
  <si>
    <t>BES-GS11-1</t>
  </si>
  <si>
    <t>BES-GS11-2</t>
  </si>
  <si>
    <t>BES-GS11-3</t>
  </si>
  <si>
    <t>BES-GS11-4</t>
  </si>
  <si>
    <t>BES-GS11-5</t>
  </si>
  <si>
    <t>178мм</t>
  </si>
  <si>
    <t xml:space="preserve">Кабельные стяжки из нейлона PA66 с защитой от замерзания
</t>
  </si>
  <si>
    <t>тип</t>
  </si>
  <si>
    <t>Вес</t>
  </si>
  <si>
    <t>BES-PA66-A1</t>
  </si>
  <si>
    <t>2.5*100</t>
  </si>
  <si>
    <t xml:space="preserve">Материал: Изготовлен из нейлона, сертифицированного UL.Огнестойкость: UL94V2
Характеристики: Кислотостойкость, устойчивость к коррозии, хорошая изоляция, устойчивость к старению
</t>
  </si>
  <si>
    <t>100шт/ укаковка</t>
  </si>
  <si>
    <t>52*40*32</t>
  </si>
  <si>
    <t>BES-PA66-A2</t>
  </si>
  <si>
    <t>2.5*150</t>
  </si>
  <si>
    <t>BES-PA66-A3</t>
  </si>
  <si>
    <t>3.6*150</t>
  </si>
  <si>
    <t>52*40*36</t>
  </si>
  <si>
    <t>BES-PA66-A4</t>
  </si>
  <si>
    <t>3.6*200</t>
  </si>
  <si>
    <t>52*40*34</t>
  </si>
  <si>
    <t>BES-PA66-A5</t>
  </si>
  <si>
    <t>4.8*200</t>
  </si>
  <si>
    <t>52*40*38</t>
  </si>
  <si>
    <t>BES-PA66-A6</t>
  </si>
  <si>
    <t>4.8*250</t>
  </si>
  <si>
    <t>BES-PA66-B1</t>
  </si>
  <si>
    <t>НейлонPA66</t>
  </si>
  <si>
    <r>
      <rPr>
        <sz val="11"/>
        <color theme="1"/>
        <rFont val="Arial"/>
        <family val="2"/>
        <charset val="204"/>
      </rPr>
      <t xml:space="preserve">Материал: Изготовлен из нейлона
Огнестойкость: 94V2
Характеристики: Кислотостойкость, коррозионная стойкость, хорошая изоляция, высокая несущая способность
Ослабление: Нет
Рабочая температура: Стандартный диапазон температур: от -20°C до 85°C. Изделия, подходящие для низких (-40°C до 85°C) и высоких (-20°C до 120°C, -20°C до 150°C) температур, </t>
    </r>
    <r>
      <rPr>
        <sz val="14"/>
        <color theme="1"/>
        <rFont val="Arial"/>
        <family val="2"/>
        <charset val="204"/>
      </rPr>
      <t xml:space="preserve">
</t>
    </r>
  </si>
  <si>
    <t>BES-PA66-B2</t>
  </si>
  <si>
    <t>52*40*28</t>
  </si>
  <si>
    <t>BES-PA66-B3</t>
  </si>
  <si>
    <t>BES-PA66-B4</t>
  </si>
  <si>
    <t>BES-PA66-B5</t>
  </si>
  <si>
    <t>BES-PA66-B6</t>
  </si>
  <si>
    <t>нейлон PA66</t>
  </si>
  <si>
    <t>Кабельные стяжки специального назначения</t>
  </si>
  <si>
    <t>BES-PA66-G1</t>
  </si>
  <si>
    <r>
      <rPr>
        <sz val="11"/>
        <color theme="1"/>
        <rFont val="Arial"/>
        <family val="2"/>
        <charset val="204"/>
      </rPr>
      <t>Материал: Изготовлен из нейлона, огнестойкость 94V2
Характеристики: Кислотостойкость, коррозионная стойкость, хорошая изоляция, устойчивость к старению, высокая несущая способность
Рабочая температура: Стандартный диапазон температур: от -20</t>
    </r>
    <r>
      <rPr>
        <sz val="11"/>
        <color theme="1"/>
        <rFont val="宋体"/>
        <family val="2"/>
        <charset val="134"/>
      </rPr>
      <t>℃</t>
    </r>
    <r>
      <rPr>
        <sz val="11"/>
        <color theme="1"/>
        <rFont val="Arial"/>
        <family val="2"/>
        <charset val="204"/>
      </rPr>
      <t xml:space="preserve"> до +85</t>
    </r>
    <r>
      <rPr>
        <sz val="11"/>
        <color theme="1"/>
        <rFont val="宋体"/>
        <family val="2"/>
        <charset val="134"/>
      </rPr>
      <t>℃</t>
    </r>
    <r>
      <rPr>
        <sz val="11"/>
        <color theme="1"/>
        <rFont val="Arial"/>
        <family val="2"/>
        <charset val="204"/>
      </rPr>
      <t>. По запросу возможна поставка изделий, подходящих для эксплуатации при низких (-40</t>
    </r>
    <r>
      <rPr>
        <sz val="11"/>
        <color theme="1"/>
        <rFont val="宋体"/>
        <family val="2"/>
        <charset val="134"/>
      </rPr>
      <t>℃</t>
    </r>
    <r>
      <rPr>
        <sz val="11"/>
        <color theme="1"/>
        <rFont val="Arial"/>
        <family val="2"/>
        <charset val="204"/>
      </rPr>
      <t xml:space="preserve"> до +85</t>
    </r>
    <r>
      <rPr>
        <sz val="11"/>
        <color theme="1"/>
        <rFont val="宋体"/>
        <family val="2"/>
        <charset val="134"/>
      </rPr>
      <t>℃</t>
    </r>
    <r>
      <rPr>
        <sz val="11"/>
        <color theme="1"/>
        <rFont val="Arial"/>
        <family val="2"/>
        <charset val="204"/>
      </rPr>
      <t>) и высоких (-20</t>
    </r>
    <r>
      <rPr>
        <sz val="11"/>
        <color theme="1"/>
        <rFont val="宋体"/>
        <family val="2"/>
        <charset val="134"/>
      </rPr>
      <t>℃</t>
    </r>
    <r>
      <rPr>
        <sz val="11"/>
        <color theme="1"/>
        <rFont val="Arial"/>
        <family val="2"/>
        <charset val="204"/>
      </rPr>
      <t xml:space="preserve"> до +120</t>
    </r>
    <r>
      <rPr>
        <sz val="11"/>
        <color theme="1"/>
        <rFont val="宋体"/>
        <family val="2"/>
        <charset val="134"/>
      </rPr>
      <t>℃</t>
    </r>
    <r>
      <rPr>
        <sz val="11"/>
        <color theme="1"/>
        <rFont val="Arial"/>
        <family val="2"/>
        <charset val="204"/>
      </rPr>
      <t>, -20</t>
    </r>
    <r>
      <rPr>
        <sz val="11"/>
        <color theme="1"/>
        <rFont val="宋体"/>
        <family val="2"/>
        <charset val="134"/>
      </rPr>
      <t>℃</t>
    </r>
    <r>
      <rPr>
        <sz val="11"/>
        <color theme="1"/>
        <rFont val="Arial"/>
        <family val="2"/>
        <charset val="204"/>
      </rPr>
      <t xml:space="preserve"> до +150</t>
    </r>
    <r>
      <rPr>
        <sz val="11"/>
        <color theme="1"/>
        <rFont val="宋体"/>
        <family val="2"/>
        <charset val="134"/>
      </rPr>
      <t>℃</t>
    </r>
    <r>
      <rPr>
        <sz val="11"/>
        <color theme="1"/>
        <rFont val="Arial"/>
        <family val="2"/>
        <charset val="204"/>
      </rPr>
      <t>) температурах. Также доступны изделия, изготовленные на заказ для эксплуатации как при высоких, так и при низких температурах.
Цвет: Стандартный цвет — натуральный белый, подходит для использования внутри помещений. Черные кабельные стяжки содержат сажу и УФ-фильтры, подходят для использования на открытом воздухе.</t>
    </r>
  </si>
  <si>
    <t>BES-PA66-G2</t>
  </si>
  <si>
    <t>Материал: Изготовлены из нейлона, класс огнестойкости 94V2.
Характеристики: Кислотостойкость, устойчивость к коррозии, хорошая изоляция, не подвержены старению, высокая несущая способность.
Рабочая температура: Стандартный диапазон температур: от -20 до +85°C; изделия, подходящие для низких (-40–85°C) и высоких (-20–120°C, -20–150°C) температур, доступны по запросу. Также доступны изделия, изготовленные на заказ для высоких и низких температур.
Цвет: Стандартный цвет — натуральный (солнечный), подходит для использования внутри помещений. Черные кабельные стяжки содержат сажу и УФ-фильтры, подходят для использования на открытом воздухе.</t>
  </si>
  <si>
    <t>BES-PA66-G3</t>
  </si>
  <si>
    <t>BES-PA66-G4</t>
  </si>
  <si>
    <r>
      <rPr>
        <sz val="11"/>
        <color theme="1"/>
        <rFont val="Arial"/>
        <family val="2"/>
        <charset val="204"/>
      </rPr>
      <t xml:space="preserve">1 </t>
    </r>
    <r>
      <rPr>
        <sz val="11"/>
        <color theme="1"/>
        <rFont val="宋体"/>
        <family val="2"/>
        <charset val="134"/>
      </rPr>
      <t>根</t>
    </r>
    <r>
      <rPr>
        <sz val="11"/>
        <color theme="1"/>
        <rFont val="Arial"/>
        <family val="2"/>
        <charset val="204"/>
      </rPr>
      <t>500шт/  упак</t>
    </r>
    <r>
      <rPr>
        <sz val="11"/>
        <color theme="1"/>
        <rFont val="宋体"/>
        <family val="2"/>
        <charset val="134"/>
      </rPr>
      <t>）</t>
    </r>
  </si>
  <si>
    <t>52*40*30</t>
  </si>
  <si>
    <t>BES-PA66-G5</t>
  </si>
  <si>
    <t xml:space="preserve">Описание: Кнопочная головка расположена на задней стороне панели и позволяет зафиксировать стяжку, образуя петлю; позволяет крепить кабельные жгуты или трубы к панели с помощью одного отверстия; отсоединяется до окончательной фиксации; многоразового использования.
SYQC01 — Размер круглой головки: диаметр 24,6 мм
Минимальная прочность кольца на разрыв: 50 кг
Характеристики: Устойчив к воздействию кислот и щелочей, не подвержен старению, высокая несущая способность
Материал: PA6.6 / Цвет: черный / Огнестойкость: UL94V-2 / Рабочая температура: от -40°C до 85°C
</t>
  </si>
  <si>
    <t>Кабельные зажимы + кабельные стяжки / 1 комплект</t>
  </si>
  <si>
    <t>Абразивный отрезной диск</t>
  </si>
  <si>
    <t>BES-T41-SD</t>
  </si>
  <si>
    <t>107×1,2×16 Зеленый Желтый Красный Черный</t>
  </si>
  <si>
    <t>BES-T41-DS</t>
  </si>
  <si>
    <t>Односеточная 107 двухцветная: желтая, красная, зеленая и черная</t>
  </si>
  <si>
    <t>BES-T41-1</t>
  </si>
  <si>
    <t>115×1.2×22.2</t>
  </si>
  <si>
    <t>BES-T42-1</t>
  </si>
  <si>
    <t>Тип покрытия:115×1.2×22.2</t>
  </si>
  <si>
    <t>BES-T41-3-1</t>
  </si>
  <si>
    <t>115×3.0×22.2</t>
  </si>
  <si>
    <t>BES-T42-3-1</t>
  </si>
  <si>
    <t>Тип покрытия:115×3.0×22.2</t>
  </si>
  <si>
    <t>BES-T41-2</t>
  </si>
  <si>
    <t>125×1.2×22.2</t>
  </si>
  <si>
    <t>BES-T42-2</t>
  </si>
  <si>
    <t>Тип покрытия:125×1.2×22.2</t>
  </si>
  <si>
    <t>BES-T41-3-2</t>
  </si>
  <si>
    <t>125×3.0×22.2</t>
  </si>
  <si>
    <t>BES-T42-3-2</t>
  </si>
  <si>
    <t>Тип покрытия:125×3.0×22.2</t>
  </si>
  <si>
    <t>BES-T41-3</t>
  </si>
  <si>
    <t>180×1.6×22.2 Полностью стандартный нетканый материал</t>
  </si>
  <si>
    <t>BES-T42-3</t>
  </si>
  <si>
    <t>Тип покрытия:180×1.6×22.2</t>
  </si>
  <si>
    <t>BES-T41-3-3</t>
  </si>
  <si>
    <t>180×3.0×22.2</t>
  </si>
  <si>
    <t>BES-T42-3-3</t>
  </si>
  <si>
    <t>Тип покрытия:180×3.0×22.2</t>
  </si>
  <si>
    <t>BES-T41-4</t>
  </si>
  <si>
    <t>230×1.9/2.0×22.2</t>
  </si>
  <si>
    <t>BES-T41-5</t>
  </si>
  <si>
    <t>230×2.1~2.2×22.2</t>
  </si>
  <si>
    <t>BES-T42-2-1</t>
  </si>
  <si>
    <t>BES-T41-3-4</t>
  </si>
  <si>
    <t>230×3.0×22.2</t>
  </si>
  <si>
    <t>BES-T42-3-4</t>
  </si>
  <si>
    <t>BES-T41-6</t>
  </si>
  <si>
    <t>250×2.5×25.4</t>
  </si>
  <si>
    <t>BES-T41-7</t>
  </si>
  <si>
    <t>300×2.5×25.4</t>
  </si>
  <si>
    <t>BES-T41-8</t>
  </si>
  <si>
    <t>355×2.8×25.4</t>
  </si>
  <si>
    <t>BES-T41-9</t>
  </si>
  <si>
    <t>405×3.0×32</t>
  </si>
  <si>
    <t>BES-T43-1</t>
  </si>
  <si>
    <t>Тип шлифовальной пластины100×6.0×16</t>
  </si>
  <si>
    <t>BES-T43-2</t>
  </si>
  <si>
    <t>Тип шлифовальной пластины115×6.0×22.2</t>
  </si>
  <si>
    <t>BES-T43-3</t>
  </si>
  <si>
    <t>Тип шлифовальной пластины125×6.0×22.2</t>
  </si>
  <si>
    <t>BES-T43-4</t>
  </si>
  <si>
    <t>Тип шлифовальной пластины180×6.0×22.2</t>
  </si>
  <si>
    <t>BES-T43-5</t>
  </si>
  <si>
    <t>Тип шлифовальной пластины230×6.0×22.2</t>
  </si>
  <si>
    <t>Шнур стартерный (пусковой шнур)</t>
  </si>
  <si>
    <t>Полотно сменное для бензопилы</t>
  </si>
  <si>
    <t>бумажный конверт</t>
  </si>
  <si>
    <t>индивидуальная картонная упаковка</t>
  </si>
  <si>
    <t>Ремень для триммера</t>
  </si>
  <si>
    <t>Топливный шланг</t>
  </si>
  <si>
    <t>Секатор садовый обходной с тефлоновым покрытием лезвия                                                                   Верхнее лезвие: Сталь 65Mn, тефлоновое покрытие, HRC54±2
Нижнее лезвие: Сталь 50C, хромирование, HRC46±2
Рукоятки: PP+15% стекловолокно, TPR накладки
Замок: ABS</t>
  </si>
  <si>
    <t>Секатор садовый типа наковаленка для сухих веток Верхнее лезвие: Сталь 65Mn, тефлоновое покрытие, HRC 54±2
Нижнее лезвие (наковальня): Сталь 50C, хромирование, HRC 46±2
Наковальня: Nylon+30% стекловолокно
Рукоятки: PP+15% стекловолокно, TPR накладки
Замок: ABS</t>
  </si>
  <si>
    <t>Секатор садовый обходной режущая способность 6 мм Лезвия: Сталь 50#, хромирование, HRC50±2
Рукоятки: PP+15% стекловолокно, TPR накладки
Замок: ABS
Размер: 225x60x22 мм
Вес: 172г ±5%
Макс. толщина реза: 6 мм</t>
  </si>
  <si>
    <t>Секатор с храповым механизмом алюминиевой рукояткой                                                               Верхнее лезвие: Высокоуглеродистая сталь 65Mn, тефлоновое покрытие, термообработка HRC54±2
Нижнее лезвие: Углеродистая сталь 50C, хромирование, термообработка HRC 46±2
Рукоятка: Литой алюминий с TPR-накладками
Замок: ABS-пластик
Размеры: 208x60x22 мм</t>
  </si>
  <si>
    <t>Секатор типа наковаленка с алюминиевой ручкой Верхнее лезвие: Высокоуглеродистая сталь 65Mn, тефлоновое покрытие, термообработка HRC 54±2
Нижнее лезвие (наковальня): Углеродистая сталь 50C, хромирование, термообработка HRC 46±2
Наковальня: Нейлон + 30% стекловолокно
Рукоятка: Литой алюминий с TPR-накладками
Замок: ABS-пластик</t>
  </si>
  <si>
    <t>Секатор обходной алюминиевый для интенсивных нагрузок                                                                           Верхнее лезвие: Сталь 50#, хромирование, HRC 50±2
Нижнее лезвие: Сталь 50#, хромирование, HRC 50±2
Рукоятки:	Литая алюминиевая + TPR
Размер: 225x60x22 мм</t>
  </si>
  <si>
    <t>Секатор садовый усиленный с амортизатором      Материал Верхнее лезвие: Сталь 65Mn, тефлоновое покрытие, HRC54±2                                                          Нижнее лезвие: Сталь 50C, хромирование, HRC46±2  Рукоятки:	PP+15% стекловолокно + TPR, с амортизатором                                                       Размер: 208x60x22 мм</t>
  </si>
  <si>
    <t>Секатор с наковаленкой мягкими ручками                  Материал Верхнее лезвие: Сталь 65Mn, тефлоновое покрытие, HRC54±2                                                          Нижнее лезвие: Наковаленка из нейлона + 30% стекловолокна                                                       Рукоятки:	PP+15% стекловолокно + TPR                   Размер: 208x60x22 мм</t>
  </si>
  <si>
    <t>Секатор садовый с амортизатором и регулируемым замком                                                                  Материал Верхнее лезвие: Сталь 50C, хромирование, HRC50±2                                                               Нижнее лезвие: Сталь 50C, хромирование, HRC50±2 Рукоятки: PP+15% стекловолокно + TPR, с амортизатором                                                        Размер: 225x65x23 мм</t>
  </si>
  <si>
    <t>Секатор профессиональный с амортизатором и алюминиевой ручкой                                              Материал Верхнее лезвие: Сталь 65Mn, тефлоновое покрытие, HRC54±2                                               Нижнее лезвие: Сталь 50C, хромирование, HRC46±2 Рукоятки: Литая алюминиевая + ABS+TPR, с амортизатором                                                       Размер: 208x60x22 мм</t>
  </si>
  <si>
    <t>Секатор с наковаленкой и амортизатором алюминиевая рукоятка                                                                     Материал Верхнее лезвие: Сталь 65Mn, тефлоновое покрытие, HRC54±2                                                   Нижнее лезвие: Наковаленка из нейлона + 30% стекловолокна                                                             Рукоятки: Литая алюминиевая + ABS+TPR, с амортизатором
Размер: 208x60x22 мм</t>
  </si>
  <si>
    <t>Ножницы газонные поворотные с вращающейся головкой 360° и усиленными лезвиями                                      Тип: Ножницы газонные поворотные
Материал рукоятки: Литая алюминиевая основа + накладки из ABS/TPR
Материал лезвий: Углеродистая сталь T2.5 (50C)
Покрытие лезвий: Верхнее — тефлон, Нижнее — хром
Термообработка: Вся плоскость лезвия HRC44-48, режущая кромка закалена до HRC50</t>
  </si>
  <si>
    <t>Тип механизма: Обходной (Bypass)
Верхнее лезвие: 5.0 мм, сталь 65Mn, покрытие тефлон, HRC54±2
Нижнее лезвие / Наковальня: 5.0 мм, сталь 50C, хромирование, HRC46±2
Ручки: Стальные телескопические, порошковое покрытие</t>
  </si>
  <si>
    <t>Сучкорез                                                                    Тип механизма: Силовой (с храповым механизмом)
Верхнее лезвие: 5.0 мм, сталь 65Mn, покрытие тефлон, HRC54±2
Нижнее лезвие / Наковальня: Алюминиевая литая наковальня
Ручки: Стальные, порошковое покрытие</t>
  </si>
  <si>
    <t>Сучкорез                                                                  Тип механизма: Силовой (с храповым механизмом)
Верхнее лезвие: 5.0 мм, сталь 65Mn, покрытие тефлон, HRC54±2
Нижнее лезвие / Наковальня: 5.0 мм, сталь 50C, хромирование, HRC46±2
Ручки: Алюминиевые, оксидирование, толщина 1.3 мм</t>
  </si>
  <si>
    <t>Сучкорез                                                                   1.Верхнее (режущее) лезвие:
Материал: Высокоуглеродистая сталь 65Mn.
Толщина: 5.0 мм.
Покрытие: Тефлоновое (антифрикционное, препятствует налипанию смолы и коррозии).
Твердость после термообработки: HRC 54±2 (высокая твердость для длительного сохранения остроты).
2. Нижнее лезвие (контр-лезвие/упор):
Материал: Углеродистая сталь 50C.
Толщина: 5.0 мм.
Покрытие: Хромированное (повышает износостойкость и защищает от ржавчины).
Твердость после термообработки: HRC 46±2 (оптимальная твердость для надежной опоры).
3. Механизм:
Тип: Зубчатый (храповой) механизм. Позволяет резать толстые ветки в несколько этапов, значительно снижая требуемое усилие.
4. Рукояти:
Материал: Алюминиевый сплав.
Толщина трубки: 1.3 мм.</t>
  </si>
  <si>
    <t>Кусторез                                                                    Лезвия: Сталь 50C, толщина 4.0 мм, закалка HRC46±2, заточка HRC50-60, полировка
Ручки: Стальные телескопические, порошковое покрытие; толщина внутр./внеш. 0.8 мм
Материал рукояток: PP + 30% стекловолокно</t>
  </si>
  <si>
    <t xml:space="preserve">Кусторез                                                            Лезвия: Сталь 50C, толщина 4.0 мм, закалка HRC46±2, заточка HRC50-60; верх с тефлоном, низ хромированный
Ручки: Стальные, порошковое покрытие, толщина 0.8 мм
Материал рукояток: PP + 15% стекловолокно + TPR накладки </t>
  </si>
  <si>
    <t>Кусторез                                                                    Лезвия: Сталь 50C, толщина 4.0 мм, закалка HRC46±2, заточка HRC50-60; верх с тефлоном, низ хромированный
Ручки: Алюминиевые телескопические, оксидирование; толщина: внутр. 1.8 мм, внеш. 1.3 мм
Материал рукояток: PP + 30% стекловолокно</t>
  </si>
  <si>
    <t>Кусторез                                                             Лезвия: Лезвие из углеродистой стали 50#, режущая кромка обработана высокочастотным током HRC50-60, верхнее лезвие с тефлоновым покрытием, нижнее лезвие хромировано.
Ручки: Рукоятка из алюминия 1,3 мм с оксидированием
Материал рукояток: Рукоятки из полипропилена (PP) + 15% волокна + термопластичная резина (TPR).
Размер изделия: 640x210x50 мм</t>
  </si>
  <si>
    <t>Садовые лопатки, совки, рыхлители, вилы для почвы</t>
  </si>
  <si>
    <t>Садовая лопатка / Совок                                   Материал лезвия: Нержавеющая сталь (полировка)
Материал ручки: PP + TPR
Общая длина: 345 мм
Вес инструмента: 255 г</t>
  </si>
  <si>
    <t>Садовая лопатка / Совок                                  Материал лезвия: Нержавеющая сталь (полировка)
Материал ручки: PP + TPR
Общая длина: 340 мм
Вес инструмента: 230 г</t>
  </si>
  <si>
    <t>Тип: Рыхлитель
Материал лезвия: Нержавеющая сталь (полировка)
Материал ручки: PP + TPR
Общая длина: 290 мм</t>
  </si>
  <si>
    <t>Вилка ручная посадочная                       Материал лезвия: Нержавеющая сталь (полировка)
Материал ручки: PP + TPR
Общая длина: 330 мм
Вес инструмента: 220 г</t>
  </si>
  <si>
    <t>Тип: Грабли 5-зубые
Материал лезвия: Нержавеющая сталь (полировка)
Материал ручки: PP + TPR
Общая длина: 310 мм
Вес инструмента: 235 г</t>
  </si>
  <si>
    <t>Тип: Мотыга, тяпка садовая
Материал лезвия: Нержавеющая сталь (полировка)
Материал ручки: PP + TPR
Общая длина: 285 мм
Вес инструмента: 265 г</t>
  </si>
  <si>
    <t>Тип: Мотыга двойная
Материал лезвия: Нержавеющая сталь (полировка)
Материал ручки: PP + TPR
Общая длина: 310 мм
Вес инструмента: 290 г</t>
  </si>
  <si>
    <t>Тип: Корнеудалитель, Прополочный нож
Материал лезвия: Нержавеющая сталь (полировка)
Материал ручки: PP + TPR
Общая длина: 340 мм
Вес инструмента: 190 г</t>
  </si>
  <si>
    <t>Тип: Прополочный нож, корнеудалитель
Материал лезвия: Нержавеющая сталь (полировка)
Материал ручки: PP + TPR
Общая длина: 340 мм
Вес инструмента: 190 г</t>
  </si>
  <si>
    <t>Тип: Садовая лопатка
Материал лезвия: Углеродистая сталь с порошковым покрытием
Материал ручки: PP + TPR
Общая длина: 340 мм
Вес инструмента: 255 г</t>
  </si>
  <si>
    <t>Тип: Садовый совок
Материал лезвия: Углеродистая сталь с порошковым покрытием
Материал ручки: PP + TPR
Общая длина: 340 мм
Вес инструмента: 225 г</t>
  </si>
  <si>
    <t>Тип: Рыхлитель
Материал лезвия: Углеродистая сталь с порошковым покрытием
Материал ручки: PP + TPR
Общая длина: 290 мм
Вес инструмента: 205 г</t>
  </si>
  <si>
    <t>Тип: Вилы садовые
Материал лезвия: Углеродистая сталь с порошковым покрытием
Материал ручки: PP + TPR
Общая длина: 330 мм</t>
  </si>
  <si>
    <t>Тип: Грабли веерные
Материал лезвия: Углеродистая сталь с порошковым покрытием
Материал ручки: PP + TPR
Общая длина: 285 мм
Вес инструмента: 245 г</t>
  </si>
  <si>
    <t>Тип: Мотыга двойная
Материал лезвия: Углеродистая сталь с порошковым покрытием
Материал ручки: PP + TPR
Общая длина: 300 мм
Вес инструмента: 275 г</t>
  </si>
  <si>
    <t>Тип: Прополочный нож
Материал лезвия: Углеродистая сталь с порошковым покрытием
Материал ручки: PP + TPR
Общая длина: 340 мм
Вес инструмента: 190 г</t>
  </si>
  <si>
    <t>Тип: Корнеудалитель, Садовый нож
Материал лезвия: Углеродистая сталь с порошковым покрытием
Материал ручки: PP + TPR
Общая длина: 330 мм
Вес инструмента: 165 г</t>
  </si>
  <si>
    <t xml:space="preserve">
Строительные ножи/
Канцелярские</t>
  </si>
  <si>
    <t>Набор гайколомов 2 предмета</t>
  </si>
  <si>
    <t xml:space="preserve">Нитриловые  текстурированные перчатки </t>
  </si>
  <si>
    <t>Забивной (вытяжной) заклёпочник WISEUP с изогнутой рукоятью, из цинкового сплава, 10.5 дюймов</t>
  </si>
  <si>
    <t>Забивной (вытяжной) заклёпочник WISEUP с изогнутой рукоятью, из цинкового сплава, 12 дюймов</t>
  </si>
  <si>
    <t>Забивной (вытяжной) заклёпочник WISEUP с изогнутой рукоятью, из цинкового сплава, 8 дюймов</t>
  </si>
  <si>
    <t>Шпатель строительный</t>
  </si>
  <si>
    <t>Шпатель строительный 2 дюйма с термопластичной резиновой ручкой</t>
  </si>
  <si>
    <t>Шпатель строительный 3 дюйма с термопластичной резиновой ручкой</t>
  </si>
  <si>
    <t>Шпатель строительный 4 дюйма с термопластичной резиновой ручкой</t>
  </si>
  <si>
    <t>Шпатель строительный 5 дюймов с термопластичной резиновой ручкой</t>
  </si>
  <si>
    <t>Шпатель строительный 6 дюймов с термопластичной резиновой ручкой</t>
  </si>
  <si>
    <t>Шпатель строительный 2 дюйма с деревянной рукояткой</t>
  </si>
  <si>
    <t>Шпатель строительный 3 дюйма с деревянной рукояткой</t>
  </si>
  <si>
    <t>Шпатель строительный 4 дюйма с деревянной рукояткой</t>
  </si>
  <si>
    <t>Шпатель строительный 5 дюймов с деревянной рукояткой</t>
  </si>
  <si>
    <t>Шпатель строительный 6 дюймов с деревянной рукояткой</t>
  </si>
  <si>
    <t xml:space="preserve"> пилки для электролобзика</t>
  </si>
  <si>
    <t>Уровни строительные пузырьковые</t>
  </si>
  <si>
    <t>Мерная лента, рулетка геодезическая</t>
  </si>
  <si>
    <t>Алмазные коронки</t>
  </si>
  <si>
    <t>Сверла по бетону</t>
  </si>
  <si>
    <t>Сверла по металлу</t>
  </si>
  <si>
    <t>Валики и ролики малярные</t>
  </si>
  <si>
    <t>Пистолеты для монтажной пены и герметика</t>
  </si>
  <si>
    <t>Пистолет для монтажной пены Съемный без очистки</t>
  </si>
  <si>
    <t>Пистолет для герметика Усиленная защита от протечек / Антикапельная система.</t>
  </si>
  <si>
    <t>Пистолет для герметика  Трёхопорная конструкция на подшипниках</t>
  </si>
  <si>
    <t>Ножовки по дереву</t>
  </si>
  <si>
    <t>Разметочный инструмент/
Карандаши</t>
  </si>
  <si>
    <t>100шт/ упаковка</t>
  </si>
  <si>
    <t xml:space="preserve">стяжки из нейлона </t>
  </si>
  <si>
    <t xml:space="preserve">Скребки для штукатурно-отделочных работ
</t>
  </si>
  <si>
    <t>115 мм</t>
  </si>
  <si>
    <t>Тип покрытия: 230×1.9/2.0×22.2</t>
  </si>
  <si>
    <t>Тип покрытия: 230×3.0×22.2</t>
  </si>
  <si>
    <t>Стартер для триммера</t>
  </si>
  <si>
    <t>Стартер для бензопилы</t>
  </si>
  <si>
    <t>Диск (лезвие) для триммера</t>
  </si>
  <si>
    <t>карбюратор для триммера</t>
  </si>
  <si>
    <t>карбюратор для бензопил</t>
  </si>
  <si>
    <t>Запчасти для триммера 139</t>
  </si>
  <si>
    <t xml:space="preserve"> Запчасти для триммера 40-5</t>
  </si>
  <si>
    <t xml:space="preserve">Запчасти для триммера GX35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</si>
</sst>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&quot;￥&quot;#,##0.00;&quot;￥&quot;\-#,##0.00"/>
    <numFmt numFmtId="165" formatCode="&quot;BES&quot;\-@"/>
    <numFmt numFmtId="166" formatCode="0.000_ "/>
    <numFmt numFmtId="167" formatCode="0_ "/>
    <numFmt numFmtId="168" formatCode="\$0.000"/>
    <numFmt numFmtId="169" formatCode="0.0_ "/>
    <numFmt numFmtId="170" formatCode="0.00_ "/>
  </numFmts>
  <fonts count="114">
    <font>
      <sz val="11"/>
      <color theme="1"/>
      <name val="Calibri"/>
      <family val="2"/>
      <charset val="134"/>
      <scheme val="minor"/>
    </font>
    <font>
      <sz val="10"/>
      <color theme="1"/>
      <name val="Arial"/>
      <family val="2"/>
    </font>
    <font>
      <sz val="16"/>
      <name val="宋体"/>
      <family val="2"/>
      <charset val="134"/>
    </font>
    <font>
      <sz val="11"/>
      <color theme="1"/>
      <name val="Arial"/>
      <family val="2"/>
      <charset val="204"/>
    </font>
    <font>
      <sz val="10"/>
      <color indexed="8"/>
      <name val="宋体"/>
      <family val="2"/>
      <charset val="134"/>
    </font>
    <font>
      <sz val="11"/>
      <color indexed="8"/>
      <name val="宋体"/>
      <family val="2"/>
      <charset val="134"/>
    </font>
    <font>
      <sz val="8"/>
      <color indexed="8"/>
      <name val="宋体"/>
      <family val="2"/>
      <charset val="134"/>
    </font>
    <font>
      <sz val="36"/>
      <color theme="2" tint="-0.499929994344711"/>
      <name val="Times New Roman"/>
      <family val="1"/>
      <charset val="204"/>
    </font>
    <font>
      <b/>
      <sz val="14"/>
      <color theme="0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rgb="FF0F1115"/>
      <name val="Segoe UI"/>
      <family val="2"/>
      <charset val="204"/>
    </font>
    <font>
      <sz val="9"/>
      <color indexed="8"/>
      <name val="宋体"/>
      <family val="2"/>
      <charset val="134"/>
    </font>
    <font>
      <sz val="11"/>
      <name val="宋体"/>
      <family val="2"/>
      <charset val="134"/>
    </font>
    <font>
      <sz val="12"/>
      <name val="宋体"/>
      <family val="2"/>
      <charset val="134"/>
    </font>
    <font>
      <sz val="8"/>
      <color theme="1"/>
      <name val="Arial"/>
      <family val="2"/>
      <charset val="204"/>
    </font>
    <font>
      <sz val="11"/>
      <name val="等线"/>
      <family val="2"/>
      <charset val="134"/>
    </font>
    <font>
      <b/>
      <sz val="11"/>
      <color theme="0"/>
      <name val="Arial"/>
      <family val="2"/>
      <charset val="204"/>
    </font>
    <font>
      <b/>
      <sz val="11"/>
      <name val="Arial"/>
      <family val="2"/>
      <charset val="204"/>
    </font>
    <font>
      <sz val="14"/>
      <color theme="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rgb="FF000000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1"/>
      <color theme="0"/>
      <name val="宋体"/>
      <family val="2"/>
      <charset val="13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color theme="0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4"/>
      <color theme="0"/>
      <name val="微软雅黑"/>
      <family val="2"/>
      <charset val="134"/>
    </font>
    <font>
      <b/>
      <sz val="18"/>
      <color theme="1"/>
      <name val="Calibri"/>
      <family val="2"/>
      <charset val="204"/>
      <scheme val="minor"/>
    </font>
    <font>
      <b/>
      <sz val="14"/>
      <color theme="0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2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rgb="FF000000"/>
      <name val="Microsoft YaHei"/>
      <family val="2"/>
      <charset val="204"/>
    </font>
    <font>
      <b/>
      <sz val="11"/>
      <color rgb="FF000000"/>
      <name val="Times New Roman"/>
      <family val="1"/>
      <charset val="204"/>
    </font>
    <font>
      <b/>
      <sz val="11"/>
      <color rgb="FF00000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48"/>
      <color theme="2" tint="-0.4999299943447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000008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Arial"/>
      <family val="2"/>
      <charset val="204"/>
    </font>
    <font>
      <sz val="11.25"/>
      <color rgb="FF0F1115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9"/>
      <color rgb="FF000008"/>
      <name val="Times New Roman"/>
      <family val="1"/>
      <charset val="204"/>
    </font>
    <font>
      <sz val="12"/>
      <color rgb="FF0F1115"/>
      <name val="Times New Roman"/>
      <family val="1"/>
      <charset val="204"/>
    </font>
    <font>
      <sz val="36"/>
      <color theme="2" tint="-0.249929994344711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0"/>
      <color rgb="FF000008"/>
      <name val="Arial"/>
      <family val="2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Tahoma"/>
      <family val="2"/>
      <charset val="204"/>
    </font>
    <font>
      <sz val="11"/>
      <name val="Tahoma"/>
      <family val="2"/>
      <charset val="204"/>
    </font>
    <font>
      <sz val="30"/>
      <color theme="2" tint="-0.249929994344711"/>
      <name val="Arial"/>
      <family val="2"/>
      <charset val="204"/>
    </font>
    <font>
      <sz val="32"/>
      <color theme="2" tint="-0.499929994344711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36"/>
      <color theme="2" tint="-0.249929994344711"/>
      <name val="Arial"/>
      <family val="2"/>
      <charset val="204"/>
    </font>
    <font>
      <b/>
      <sz val="9"/>
      <color rgb="FF000008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9"/>
      <color rgb="FF000000"/>
      <name val="Arial"/>
      <family val="2"/>
      <charset val="204"/>
    </font>
    <font>
      <sz val="12"/>
      <color theme="1"/>
      <name val="宋体"/>
      <family val="2"/>
      <charset val="134"/>
    </font>
    <font>
      <sz val="48"/>
      <color theme="0"/>
      <name val="Arial"/>
      <family val="2"/>
      <charset val="204"/>
    </font>
    <font>
      <b/>
      <sz val="14"/>
      <color rgb="FF000000"/>
      <name val="Arial"/>
      <family val="2"/>
      <charset val="204"/>
    </font>
    <font>
      <sz val="11"/>
      <color theme="1"/>
      <name val="宋体"/>
      <family val="2"/>
      <charset val="134"/>
    </font>
    <font>
      <sz val="13"/>
      <color rgb="FF000000"/>
      <name val="Arial"/>
      <family val="2"/>
      <charset val="204"/>
    </font>
    <font>
      <sz val="13"/>
      <name val="Arial"/>
      <family val="2"/>
      <charset val="204"/>
    </font>
    <font>
      <sz val="13"/>
      <color theme="1"/>
      <name val="宋体"/>
      <family val="2"/>
      <charset val="134"/>
    </font>
    <font>
      <b/>
      <sz val="13"/>
      <color rgb="FF000000"/>
      <name val="Arial"/>
      <family val="2"/>
      <charset val="204"/>
    </font>
    <font>
      <sz val="9"/>
      <color rgb="FF000000"/>
      <name val="宋体"/>
      <family val="2"/>
      <charset val="134"/>
    </font>
    <font>
      <sz val="13"/>
      <name val="Calibri"/>
      <family val="2"/>
      <charset val="204"/>
      <scheme val="minor"/>
    </font>
    <font>
      <sz val="48"/>
      <color rgb="FFFF0000"/>
      <name val="宋体"/>
      <family val="2"/>
      <charset val="134"/>
    </font>
    <font>
      <b/>
      <sz val="48"/>
      <color rgb="FFFF0000"/>
      <name val="宋体"/>
      <family val="2"/>
      <charset val="134"/>
    </font>
    <font>
      <sz val="16"/>
      <color theme="1"/>
      <name val="Calibri"/>
      <family val="2"/>
      <charset val="204"/>
      <scheme val="minor"/>
    </font>
    <font>
      <b/>
      <sz val="16"/>
      <name val="Arial"/>
      <family val="2"/>
      <charset val="204"/>
    </font>
    <font>
      <b/>
      <sz val="72"/>
      <color rgb="FFFF0000"/>
      <name val="Arial"/>
      <family val="2"/>
      <charset val="204"/>
    </font>
    <font>
      <b/>
      <sz val="28"/>
      <color rgb="FFFF0000"/>
      <name val="宋体"/>
      <family val="2"/>
      <charset val="134"/>
    </font>
    <font>
      <b/>
      <sz val="24"/>
      <color rgb="FFFF0000"/>
      <name val="宋体"/>
      <family val="2"/>
      <charset val="134"/>
    </font>
    <font>
      <b/>
      <sz val="48"/>
      <color rgb="FFFF0000"/>
      <name val="Arial"/>
      <family val="2"/>
      <charset val="204"/>
    </font>
    <font>
      <sz val="16"/>
      <name val="Arial"/>
      <family val="2"/>
      <charset val="204"/>
    </font>
    <font>
      <b/>
      <sz val="28"/>
      <color rgb="FFFF0000"/>
      <name val="Arial"/>
      <family val="2"/>
      <charset val="204"/>
    </font>
    <font>
      <b/>
      <sz val="72"/>
      <color rgb="FFFF0000"/>
      <name val="宋体"/>
      <family val="2"/>
      <charset val="134"/>
    </font>
    <font>
      <b/>
      <sz val="24"/>
      <color rgb="FFFF0000"/>
      <name val="Arial"/>
      <family val="2"/>
      <charset val="204"/>
    </font>
    <font>
      <b/>
      <sz val="36"/>
      <color rgb="FFFF0000"/>
      <name val="Arial"/>
      <family val="2"/>
      <charset val="204"/>
    </font>
    <font>
      <b/>
      <sz val="36"/>
      <color rgb="FFFF0000"/>
      <name val="宋体"/>
      <family val="2"/>
      <charset val="134"/>
    </font>
    <font>
      <b/>
      <sz val="46"/>
      <color rgb="FFFF0000"/>
      <name val="Arial"/>
      <family val="2"/>
      <charset val="204"/>
    </font>
    <font>
      <b/>
      <sz val="46"/>
      <color rgb="FFFF0000"/>
      <name val="宋体"/>
      <family val="2"/>
      <charset val="134"/>
    </font>
    <font>
      <sz val="16"/>
      <name val="Times New Roman"/>
      <family val="1"/>
      <charset val="204"/>
    </font>
    <font>
      <sz val="6"/>
      <color theme="1"/>
      <name val="Arial"/>
      <family val="2"/>
      <charset val="204"/>
    </font>
    <font>
      <sz val="6"/>
      <name val="Arial"/>
      <family val="2"/>
      <charset val="204"/>
    </font>
    <font>
      <sz val="72"/>
      <color theme="0"/>
      <name val="Calibri"/>
      <family val="2"/>
      <charset val="204"/>
      <scheme val="minor"/>
    </font>
    <font>
      <sz val="48"/>
      <color theme="0"/>
      <name val="Calibri"/>
      <family val="2"/>
      <charset val="204"/>
      <scheme val="minor"/>
    </font>
    <font>
      <sz val="36"/>
      <color theme="0"/>
      <name val="Calibri"/>
      <family val="2"/>
      <charset val="204"/>
      <scheme val="minor"/>
    </font>
    <font>
      <sz val="36"/>
      <color theme="0"/>
      <name val="Times New Roman"/>
      <family val="1"/>
      <charset val="204"/>
    </font>
    <font>
      <sz val="48"/>
      <color theme="0"/>
      <name val="Times New Roman"/>
      <family val="1"/>
      <charset val="204"/>
    </font>
    <font>
      <sz val="40"/>
      <color theme="0"/>
      <name val="Times New Roman"/>
      <family val="1"/>
      <charset val="204"/>
    </font>
    <font>
      <b/>
      <sz val="11"/>
      <color theme="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  <fill>
      <patternFill patternType="solid">
        <fgColor theme="0" tint="-0.34994000196456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200016260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049940001219511"/>
        <bgColor indexed="64"/>
      </patternFill>
    </fill>
    <fill>
      <patternFill patternType="solid">
        <fgColor theme="0" tint="-0.249929994344711"/>
        <bgColor indexed="64"/>
      </patternFill>
    </fill>
    <fill>
      <patternFill patternType="solid">
        <fgColor theme="0" tint="-0.499929994344711"/>
        <bgColor indexed="64"/>
      </patternFill>
    </fill>
    <fill>
      <patternFill patternType="solid">
        <fgColor rgb="FFF00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</fills>
  <borders count="56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 style="thin">
        <color indexed="8"/>
      </left>
      <right style="thin">
        <color indexed="8"/>
      </right>
      <top/>
      <bottom style="thin">
        <color indexed="8"/>
      </bottom>
    </border>
    <border>
      <left style="thin">
        <color indexed="8"/>
      </left>
      <right style="thin">
        <color indexed="8"/>
      </right>
      <top/>
      <bottom style="thin">
        <color auto="1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</border>
    <border>
      <left style="thin">
        <color indexed="8"/>
      </left>
      <right style="thin">
        <color indexed="8"/>
      </right>
      <top style="thin">
        <color indexed="8"/>
      </top>
      <bottom/>
    </border>
    <border>
      <left style="thin">
        <color indexed="8"/>
      </left>
      <right style="thin">
        <color indexed="8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/>
      <right style="thin">
        <color indexed="8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/>
      <top/>
      <bottom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indexed="8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indexed="8"/>
      </right>
      <top style="thin">
        <color auto="1"/>
      </top>
      <bottom/>
    </border>
    <border>
      <left style="thin">
        <color auto="1"/>
      </left>
      <right style="thin">
        <color indexed="0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</border>
    <border>
      <left style="thin">
        <color auto="1"/>
      </left>
      <right style="thin">
        <color indexed="0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indexed="0"/>
      </bottom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</border>
    <border>
      <left/>
      <right style="thin">
        <color auto="1"/>
      </right>
      <top style="thin">
        <color indexed="0"/>
      </top>
      <bottom style="thin">
        <color auto="1"/>
      </bottom>
    </border>
    <border>
      <left/>
      <right style="thin">
        <color auto="1"/>
      </right>
      <top/>
      <bottom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 style="thin">
        <color auto="1"/>
      </top>
      <bottom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indexed="8"/>
      </left>
      <right style="thin">
        <color indexed="8"/>
      </right>
      <top/>
      <bottom/>
    </border>
    <border>
      <left style="thin">
        <color auto="1"/>
      </left>
      <right style="thin">
        <color indexed="8"/>
      </right>
      <top/>
      <bottom style="thin">
        <color auto="1"/>
      </bottom>
    </border>
    <border>
      <left style="thin">
        <color auto="1"/>
      </left>
      <right/>
      <top style="thin">
        <color indexed="8"/>
      </top>
      <bottom/>
    </border>
    <border>
      <left/>
      <right/>
      <top style="thin">
        <color indexed="8"/>
      </top>
      <bottom/>
    </border>
    <border>
      <left/>
      <right style="thin">
        <color indexed="8"/>
      </right>
      <top style="thin">
        <color indexed="8"/>
      </top>
      <bottom/>
    </border>
    <border>
      <left style="thin">
        <color auto="1"/>
      </left>
      <right/>
      <top/>
      <bottom style="thin">
        <color auto="1"/>
      </bottom>
    </border>
    <border>
      <left/>
      <right/>
      <top/>
      <bottom style="thin">
        <color auto="1"/>
      </bottom>
    </border>
    <border>
      <left/>
      <right style="thin">
        <color indexed="8"/>
      </right>
      <top/>
      <bottom style="thin">
        <color auto="1"/>
      </bottom>
    </border>
    <border>
      <left/>
      <right style="thin">
        <color indexed="8"/>
      </right>
      <top style="thin">
        <color auto="1"/>
      </top>
      <bottom/>
    </border>
    <border>
      <left/>
      <right style="thin">
        <color indexed="8"/>
      </right>
      <top/>
      <bottom/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indexed="8"/>
      </top>
      <bottom/>
    </border>
    <border>
      <left style="thin">
        <color auto="1"/>
      </left>
      <right style="thin">
        <color indexed="8"/>
      </right>
      <top style="thin">
        <color indexed="8"/>
      </top>
      <bottom/>
    </border>
    <border>
      <left/>
      <right style="thin">
        <color auto="1"/>
      </right>
      <top/>
      <bottom style="thin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indexed="0"/>
      </top>
      <bottom/>
    </border>
    <border>
      <left style="thin">
        <color indexed="8"/>
      </left>
      <right/>
      <top style="thin">
        <color auto="1"/>
      </top>
      <bottom style="thin">
        <color auto="1"/>
      </bottom>
    </border>
  </borders>
  <cellStyleXfs count="46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>
      <alignment/>
    </xf>
    <xf numFmtId="44" fontId="1" fillId="0" borderId="0" applyFont="0" applyFill="0" applyBorder="0" applyAlignment="0" applyProtection="0">
      <alignment/>
    </xf>
    <xf numFmtId="42" fontId="1" fillId="0" borderId="0" applyFont="0" applyFill="0" applyBorder="0" applyAlignment="0" applyProtection="0">
      <alignment/>
    </xf>
    <xf numFmtId="43" fontId="1" fillId="0" borderId="0" applyFont="0" applyFill="0" applyBorder="0" applyAlignment="0" applyProtection="0">
      <alignment/>
    </xf>
    <xf numFmtId="41" fontId="1" fillId="0" borderId="0" applyFont="0" applyFill="0" applyBorder="0" applyAlignment="0" applyProtection="0">
      <alignment/>
    </xf>
    <xf numFmtId="0" fontId="18" fillId="0" borderId="0">
      <alignment/>
      <protection/>
    </xf>
    <xf numFmtId="0" fontId="112" fillId="2" borderId="1" applyNumberFormat="0" applyAlignment="0" applyProtection="0">
      <alignment/>
    </xf>
    <xf numFmtId="0" fontId="113" fillId="3" borderId="0" applyNumberFormat="0" applyBorder="0" applyAlignment="0" applyProtection="0">
      <alignment/>
    </xf>
    <xf numFmtId="0" fontId="0" fillId="4" borderId="0" applyNumberFormat="0" applyBorder="0" applyAlignment="0" applyProtection="0">
      <alignment/>
    </xf>
    <xf numFmtId="0" fontId="0" fillId="5" borderId="0" applyNumberFormat="0" applyBorder="0" applyAlignment="0" applyProtection="0">
      <alignment/>
    </xf>
    <xf numFmtId="0" fontId="0" fillId="6" borderId="0" applyNumberFormat="0" applyBorder="0" applyAlignment="0" applyProtection="0">
      <alignment/>
    </xf>
    <xf numFmtId="0" fontId="113" fillId="7" borderId="0" applyNumberFormat="0" applyBorder="0" applyAlignment="0" applyProtection="0">
      <alignment/>
    </xf>
    <xf numFmtId="0" fontId="0" fillId="8" borderId="0" applyNumberFormat="0" applyBorder="0" applyAlignment="0" applyProtection="0">
      <alignment/>
    </xf>
    <xf numFmtId="0" fontId="0" fillId="9" borderId="0" applyNumberFormat="0" applyBorder="0" applyAlignment="0" applyProtection="0">
      <alignment/>
    </xf>
    <xf numFmtId="0" fontId="0" fillId="10" borderId="0" applyNumberFormat="0" applyBorder="0" applyAlignment="0" applyProtection="0">
      <alignment/>
    </xf>
    <xf numFmtId="0" fontId="113" fillId="11" borderId="0" applyNumberFormat="0" applyBorder="0" applyAlignment="0" applyProtection="0">
      <alignment/>
    </xf>
    <xf numFmtId="0" fontId="0" fillId="12" borderId="0" applyNumberFormat="0" applyBorder="0" applyAlignment="0" applyProtection="0">
      <alignment/>
    </xf>
    <xf numFmtId="0" fontId="0" fillId="13" borderId="0" applyNumberFormat="0" applyBorder="0" applyAlignment="0" applyProtection="0">
      <alignment/>
    </xf>
    <xf numFmtId="0" fontId="0" fillId="14" borderId="0" applyNumberFormat="0" applyBorder="0" applyAlignment="0" applyProtection="0">
      <alignment/>
    </xf>
    <xf numFmtId="0" fontId="113" fillId="15" borderId="0" applyNumberFormat="0" applyBorder="0" applyAlignment="0" applyProtection="0">
      <alignment/>
    </xf>
    <xf numFmtId="0" fontId="0" fillId="16" borderId="0" applyNumberFormat="0" applyBorder="0" applyAlignment="0" applyProtection="0">
      <alignment/>
    </xf>
    <xf numFmtId="0" fontId="0" fillId="17" borderId="0" applyNumberFormat="0" applyBorder="0" applyAlignment="0" applyProtection="0">
      <alignment/>
    </xf>
    <xf numFmtId="0" fontId="0" fillId="18" borderId="0" applyNumberFormat="0" applyBorder="0" applyAlignment="0" applyProtection="0">
      <alignment/>
    </xf>
    <xf numFmtId="0" fontId="113" fillId="19" borderId="0" applyNumberFormat="0" applyBorder="0" applyAlignment="0" applyProtection="0">
      <alignment/>
    </xf>
    <xf numFmtId="0" fontId="0" fillId="20" borderId="0" applyNumberFormat="0" applyBorder="0" applyAlignment="0" applyProtection="0">
      <alignment/>
    </xf>
    <xf numFmtId="0" fontId="0" fillId="21" borderId="0" applyNumberFormat="0" applyBorder="0" applyAlignment="0" applyProtection="0">
      <alignment/>
    </xf>
    <xf numFmtId="0" fontId="0" fillId="22" borderId="0" applyNumberFormat="0" applyBorder="0" applyAlignment="0" applyProtection="0">
      <alignment/>
    </xf>
    <xf numFmtId="0" fontId="113" fillId="23" borderId="0" applyNumberFormat="0" applyBorder="0" applyAlignment="0" applyProtection="0">
      <alignment/>
    </xf>
    <xf numFmtId="0" fontId="0" fillId="24" borderId="0" applyNumberFormat="0" applyBorder="0" applyAlignment="0" applyProtection="0">
      <alignment/>
    </xf>
    <xf numFmtId="0" fontId="0" fillId="25" borderId="0" applyNumberFormat="0" applyBorder="0" applyAlignment="0" applyProtection="0">
      <alignment/>
    </xf>
    <xf numFmtId="0" fontId="0" fillId="26" borderId="0" applyNumberFormat="0" applyBorder="0" applyAlignment="0" applyProtection="0">
      <alignment/>
    </xf>
  </cellStyleXfs>
  <cellXfs count="583">
    <xf numFmtId="0" fontId="0" fillId="0" borderId="0" xfId="0" applyAlignment="1">
      <alignment vertical="center"/>
    </xf>
    <xf numFmtId="0" fontId="0" fillId="0" borderId="0" xfId="0" applyAlignment="1">
      <alignment/>
    </xf>
    <xf numFmtId="0" fontId="10" fillId="27" borderId="2" xfId="0" applyFont="1" applyFill="1" applyBorder="1" applyAlignment="1">
      <alignment horizontal="center" vertical="center" wrapText="1"/>
    </xf>
    <xf numFmtId="0" fontId="11" fillId="27" borderId="2" xfId="0" applyFont="1" applyFill="1" applyBorder="1" applyAlignment="1">
      <alignment horizontal="center" vertical="center"/>
    </xf>
    <xf numFmtId="0" fontId="11" fillId="27" borderId="3" xfId="0" applyFont="1" applyFill="1" applyBorder="1" applyAlignment="1">
      <alignment horizontal="center" vertical="center" wrapText="1"/>
    </xf>
    <xf numFmtId="0" fontId="12" fillId="27" borderId="2" xfId="0" applyFont="1" applyFill="1" applyBorder="1" applyAlignment="1">
      <alignment horizontal="center" vertical="center"/>
    </xf>
    <xf numFmtId="0" fontId="13" fillId="27" borderId="2" xfId="0" applyFont="1" applyFill="1" applyBorder="1" applyAlignment="1">
      <alignment horizontal="center" vertical="center" wrapText="1"/>
    </xf>
    <xf numFmtId="0" fontId="14" fillId="27" borderId="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/>
    </xf>
    <xf numFmtId="0" fontId="15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5" fontId="5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/>
    </xf>
    <xf numFmtId="0" fontId="15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5" fontId="5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/>
    </xf>
    <xf numFmtId="0" fontId="15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/>
    </xf>
    <xf numFmtId="0" fontId="1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166" fontId="16" fillId="0" borderId="6" xfId="0" applyNumberFormat="1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 wrapText="1"/>
    </xf>
    <xf numFmtId="165" fontId="5" fillId="0" borderId="10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/>
    </xf>
    <xf numFmtId="0" fontId="15" fillId="0" borderId="13" xfId="0" applyFont="1" applyBorder="1" applyAlignment="1">
      <alignment horizontal="center" vertical="center" wrapText="1"/>
    </xf>
    <xf numFmtId="165" fontId="5" fillId="0" borderId="11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/>
    </xf>
    <xf numFmtId="0" fontId="11" fillId="27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wrapText="1"/>
    </xf>
    <xf numFmtId="0" fontId="25" fillId="0" borderId="2" xfId="0" applyFont="1" applyBorder="1" applyAlignment="1">
      <alignment wrapText="1"/>
    </xf>
    <xf numFmtId="166" fontId="4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166" fontId="16" fillId="0" borderId="8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166" fontId="16" fillId="0" borderId="2" xfId="0" applyNumberFormat="1" applyFont="1" applyBorder="1" applyAlignment="1">
      <alignment horizontal="center" vertical="center" wrapText="1"/>
    </xf>
    <xf numFmtId="0" fontId="29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left" vertical="center" wrapText="1"/>
    </xf>
    <xf numFmtId="166" fontId="32" fillId="0" borderId="2" xfId="0" applyNumberFormat="1" applyFont="1" applyBorder="1" applyAlignment="1">
      <alignment horizontal="center" vertical="center" wrapText="1"/>
    </xf>
    <xf numFmtId="0" fontId="36" fillId="27" borderId="2" xfId="0" applyFont="1" applyFill="1" applyBorder="1" applyAlignment="1">
      <alignment horizontal="center" vertical="center"/>
    </xf>
    <xf numFmtId="0" fontId="36" fillId="27" borderId="2" xfId="0" applyFont="1" applyFill="1" applyBorder="1" applyAlignment="1">
      <alignment vertical="center"/>
    </xf>
    <xf numFmtId="0" fontId="37" fillId="27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40" fillId="0" borderId="2" xfId="0" applyFont="1" applyBorder="1" applyAlignment="1">
      <alignment horizontal="center" vertical="center"/>
    </xf>
    <xf numFmtId="0" fontId="40" fillId="28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top" wrapText="1"/>
    </xf>
    <xf numFmtId="0" fontId="40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top" wrapText="1"/>
    </xf>
    <xf numFmtId="0" fontId="42" fillId="0" borderId="2" xfId="0" applyFont="1" applyBorder="1" applyAlignment="1">
      <alignment horizontal="left" vertical="top" wrapText="1"/>
    </xf>
    <xf numFmtId="0" fontId="43" fillId="0" borderId="2" xfId="0" applyFont="1" applyBorder="1" applyAlignment="1">
      <alignment horizontal="left" vertical="top" wrapText="1"/>
    </xf>
    <xf numFmtId="0" fontId="44" fillId="0" borderId="2" xfId="0" applyFont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45" fillId="27" borderId="14" xfId="0" applyFont="1" applyFill="1" applyBorder="1" applyAlignment="1">
      <alignment horizontal="center" vertical="center"/>
    </xf>
    <xf numFmtId="0" fontId="45" fillId="27" borderId="15" xfId="0" applyFont="1" applyFill="1" applyBorder="1" applyAlignment="1">
      <alignment horizontal="center" vertical="center"/>
    </xf>
    <xf numFmtId="0" fontId="46" fillId="27" borderId="14" xfId="0" applyFont="1" applyFill="1" applyBorder="1" applyAlignment="1">
      <alignment horizontal="center" vertical="center" wrapText="1"/>
    </xf>
    <xf numFmtId="0" fontId="47" fillId="0" borderId="2" xfId="0" applyFont="1" applyBorder="1" applyAlignment="1">
      <alignment horizontal="center" vertical="center" wrapText="1"/>
    </xf>
    <xf numFmtId="0" fontId="47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0" fillId="27" borderId="14" xfId="0" applyFont="1" applyFill="1" applyBorder="1" applyAlignment="1">
      <alignment horizontal="center" vertical="center" wrapText="1"/>
    </xf>
    <xf numFmtId="0" fontId="51" fillId="0" borderId="2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52" fillId="0" borderId="2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51" fillId="0" borderId="11" xfId="0" applyFont="1" applyBorder="1" applyAlignment="1">
      <alignment horizontal="center" vertical="center" wrapText="1"/>
    </xf>
    <xf numFmtId="0" fontId="47" fillId="0" borderId="0" xfId="0" applyFont="1" applyAlignment="1">
      <alignment/>
    </xf>
    <xf numFmtId="0" fontId="46" fillId="27" borderId="2" xfId="0" applyFont="1" applyFill="1" applyBorder="1" applyAlignment="1">
      <alignment horizontal="center" vertical="center" wrapText="1"/>
    </xf>
    <xf numFmtId="0" fontId="45" fillId="27" borderId="2" xfId="0" applyFont="1" applyFill="1" applyBorder="1" applyAlignment="1">
      <alignment horizontal="center" vertical="center"/>
    </xf>
    <xf numFmtId="0" fontId="0" fillId="0" borderId="2" xfId="0" applyBorder="1" applyAlignment="1">
      <alignment/>
    </xf>
    <xf numFmtId="0" fontId="51" fillId="0" borderId="0" xfId="0" applyFont="1" applyAlignment="1">
      <alignment/>
    </xf>
    <xf numFmtId="0" fontId="51" fillId="0" borderId="17" xfId="0" applyFont="1" applyBorder="1" applyAlignment="1">
      <alignment horizontal="center" vertical="center"/>
    </xf>
    <xf numFmtId="0" fontId="51" fillId="0" borderId="18" xfId="0" applyFont="1" applyBorder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54" fillId="0" borderId="0" xfId="0" applyFont="1" applyAlignment="1">
      <alignment vertical="center"/>
    </xf>
    <xf numFmtId="0" fontId="57" fillId="27" borderId="14" xfId="0" applyFont="1" applyFill="1" applyBorder="1" applyAlignment="1">
      <alignment horizontal="center" vertical="center" wrapText="1"/>
    </xf>
    <xf numFmtId="0" fontId="54" fillId="29" borderId="2" xfId="0" applyFont="1" applyFill="1" applyBorder="1" applyAlignment="1">
      <alignment horizontal="center" vertical="center"/>
    </xf>
    <xf numFmtId="0" fontId="55" fillId="0" borderId="2" xfId="0" applyFont="1" applyBorder="1" applyAlignment="1">
      <alignment horizontal="center" vertical="center" wrapText="1"/>
    </xf>
    <xf numFmtId="0" fontId="56" fillId="0" borderId="2" xfId="0" applyFont="1" applyBorder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18" fillId="29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60" fillId="27" borderId="14" xfId="0" applyFont="1" applyFill="1" applyBorder="1" applyAlignment="1">
      <alignment horizontal="center" vertical="center"/>
    </xf>
    <xf numFmtId="0" fontId="62" fillId="27" borderId="14" xfId="0" applyFont="1" applyFill="1" applyBorder="1" applyAlignment="1">
      <alignment horizontal="center" vertical="center" wrapText="1"/>
    </xf>
    <xf numFmtId="0" fontId="63" fillId="0" borderId="2" xfId="0" applyFont="1" applyBorder="1" applyAlignment="1">
      <alignment horizontal="center" vertical="center"/>
    </xf>
    <xf numFmtId="0" fontId="18" fillId="29" borderId="19" xfId="0" applyFont="1" applyFill="1" applyBorder="1" applyAlignment="1">
      <alignment horizontal="center" vertical="center"/>
    </xf>
    <xf numFmtId="0" fontId="18" fillId="29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7" fillId="0" borderId="12" xfId="0" applyFont="1" applyBorder="1" applyAlignment="1">
      <alignment horizontal="center" vertical="center" wrapText="1"/>
    </xf>
    <xf numFmtId="0" fontId="63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60" fillId="27" borderId="15" xfId="0" applyFont="1" applyFill="1" applyBorder="1" applyAlignment="1">
      <alignment horizontal="center" vertical="center"/>
    </xf>
    <xf numFmtId="0" fontId="47" fillId="0" borderId="2" xfId="0" applyFont="1" applyBorder="1" applyAlignment="1">
      <alignment horizontal="center" vertical="center" wrapText="1"/>
    </xf>
    <xf numFmtId="0" fontId="51" fillId="0" borderId="2" xfId="0" applyFont="1" applyBorder="1" applyAlignment="1">
      <alignment horizontal="center" vertical="center" wrapText="1"/>
    </xf>
    <xf numFmtId="0" fontId="61" fillId="27" borderId="2" xfId="0" applyFont="1" applyFill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52" fillId="0" borderId="16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65" fillId="0" borderId="2" xfId="0" applyFont="1" applyBorder="1" applyAlignment="1">
      <alignment horizontal="center" vertical="center"/>
    </xf>
    <xf numFmtId="0" fontId="66" fillId="0" borderId="2" xfId="0" applyFont="1" applyBorder="1" applyAlignment="1">
      <alignment horizontal="center" vertical="center"/>
    </xf>
    <xf numFmtId="0" fontId="68" fillId="28" borderId="0" xfId="0" applyFont="1" applyFill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166" fontId="0" fillId="0" borderId="32" xfId="0" applyNumberFormat="1" applyBorder="1" applyAlignment="1">
      <alignment vertical="center"/>
    </xf>
    <xf numFmtId="0" fontId="69" fillId="29" borderId="2" xfId="0" applyFont="1" applyFill="1" applyBorder="1" applyAlignment="1">
      <alignment horizontal="center" vertical="center"/>
    </xf>
    <xf numFmtId="0" fontId="70" fillId="29" borderId="2" xfId="0" applyFont="1" applyFill="1" applyBorder="1" applyAlignment="1">
      <alignment horizontal="center" vertical="center"/>
    </xf>
    <xf numFmtId="0" fontId="71" fillId="29" borderId="2" xfId="0" applyFont="1" applyFill="1" applyBorder="1" applyAlignment="1">
      <alignment horizontal="center" vertical="center" wrapText="1"/>
    </xf>
    <xf numFmtId="0" fontId="71" fillId="29" borderId="2" xfId="0" applyFont="1" applyFill="1" applyBorder="1" applyAlignment="1">
      <alignment vertical="center" wrapText="1"/>
    </xf>
    <xf numFmtId="166" fontId="0" fillId="0" borderId="2" xfId="0" applyNumberFormat="1" applyBorder="1" applyAlignment="1">
      <alignment vertical="center"/>
    </xf>
    <xf numFmtId="0" fontId="3" fillId="29" borderId="2" xfId="0" applyFont="1" applyFill="1" applyBorder="1" applyAlignment="1">
      <alignment horizontal="center" vertical="center"/>
    </xf>
    <xf numFmtId="0" fontId="61" fillId="29" borderId="2" xfId="0" applyFont="1" applyFill="1" applyBorder="1" applyAlignment="1">
      <alignment horizontal="center" vertical="center"/>
    </xf>
    <xf numFmtId="0" fontId="3" fillId="29" borderId="2" xfId="0" applyFont="1" applyFill="1" applyBorder="1" applyAlignment="1">
      <alignment horizontal="center" vertical="center" wrapText="1"/>
    </xf>
    <xf numFmtId="0" fontId="71" fillId="30" borderId="2" xfId="0" applyFont="1" applyFill="1" applyBorder="1" applyAlignment="1">
      <alignment horizontal="center" wrapText="1"/>
    </xf>
    <xf numFmtId="0" fontId="71" fillId="30" borderId="2" xfId="0" applyFont="1" applyFill="1" applyBorder="1" applyAlignment="1">
      <alignment wrapText="1"/>
    </xf>
    <xf numFmtId="0" fontId="71" fillId="30" borderId="2" xfId="0" applyFont="1" applyFill="1" applyBorder="1" applyAlignment="1">
      <alignment vertical="center" wrapText="1"/>
    </xf>
    <xf numFmtId="0" fontId="69" fillId="30" borderId="2" xfId="0" applyFont="1" applyFill="1" applyBorder="1" applyAlignment="1">
      <alignment wrapText="1"/>
    </xf>
    <xf numFmtId="0" fontId="73" fillId="27" borderId="2" xfId="0" applyFont="1" applyFill="1" applyBorder="1" applyAlignment="1">
      <alignment horizontal="center" vertical="center" wrapText="1"/>
    </xf>
    <xf numFmtId="0" fontId="61" fillId="27" borderId="3" xfId="0" applyFont="1" applyFill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76" fillId="0" borderId="2" xfId="0" applyFont="1" applyBorder="1" applyAlignment="1">
      <alignment horizontal="center" vertical="center"/>
    </xf>
    <xf numFmtId="0" fontId="64" fillId="0" borderId="2" xfId="0" applyFont="1" applyBorder="1" applyAlignment="1">
      <alignment horizontal="center" vertical="center"/>
    </xf>
    <xf numFmtId="0" fontId="76" fillId="0" borderId="16" xfId="0" applyFont="1" applyBorder="1" applyAlignment="1">
      <alignment horizontal="center" vertical="center"/>
    </xf>
    <xf numFmtId="0" fontId="64" fillId="0" borderId="16" xfId="0" applyFont="1" applyBorder="1" applyAlignment="1">
      <alignment horizontal="center" vertical="center"/>
    </xf>
    <xf numFmtId="0" fontId="0" fillId="23" borderId="0" xfId="0" applyFill="1" applyAlignment="1">
      <alignment/>
    </xf>
    <xf numFmtId="0" fontId="0" fillId="31" borderId="0" xfId="0" applyFill="1" applyAlignment="1">
      <alignment/>
    </xf>
    <xf numFmtId="0" fontId="0" fillId="28" borderId="0" xfId="0" applyFill="1" applyAlignment="1">
      <alignment/>
    </xf>
    <xf numFmtId="0" fontId="79" fillId="27" borderId="2" xfId="0" applyFont="1" applyFill="1" applyBorder="1" applyAlignment="1">
      <alignment horizontal="center" vertical="center"/>
    </xf>
    <xf numFmtId="0" fontId="9" fillId="27" borderId="2" xfId="0" applyFont="1" applyFill="1" applyBorder="1" applyAlignment="1">
      <alignment horizontal="center" vertical="center"/>
    </xf>
    <xf numFmtId="0" fontId="25" fillId="29" borderId="2" xfId="0" applyFont="1" applyFill="1" applyBorder="1" applyAlignment="1">
      <alignment horizontal="center" vertical="center"/>
    </xf>
    <xf numFmtId="0" fontId="80" fillId="0" borderId="2" xfId="0" applyBorder="1">
      <alignment/>
    </xf>
    <xf numFmtId="0" fontId="81" fillId="0" borderId="2" xfId="0" applyFont="1" applyBorder="1" applyAlignment="1">
      <alignment horizontal="center" vertical="center" wrapText="1"/>
    </xf>
    <xf numFmtId="0" fontId="82" fillId="0" borderId="2" xfId="0" applyFont="1" applyBorder="1" applyAlignment="1">
      <alignment horizontal="center" vertical="center" wrapText="1"/>
    </xf>
    <xf numFmtId="0" fontId="83" fillId="0" borderId="2" xfId="0" applyFont="1" applyBorder="1">
      <alignment/>
    </xf>
    <xf numFmtId="0" fontId="84" fillId="0" borderId="2" xfId="0" applyFont="1" applyBorder="1" applyAlignment="1">
      <alignment horizontal="center" vertical="center"/>
    </xf>
    <xf numFmtId="167" fontId="81" fillId="0" borderId="2" xfId="0" applyNumberFormat="1" applyFont="1" applyBorder="1" applyAlignment="1">
      <alignment horizontal="center" vertical="center"/>
    </xf>
    <xf numFmtId="0" fontId="81" fillId="0" borderId="2" xfId="0" applyFont="1" applyBorder="1" applyAlignment="1">
      <alignment horizontal="center" vertical="center"/>
    </xf>
    <xf numFmtId="168" fontId="81" fillId="0" borderId="2" xfId="0" applyNumberFormat="1" applyFont="1" applyBorder="1" applyAlignment="1">
      <alignment horizontal="center" vertical="center"/>
    </xf>
    <xf numFmtId="0" fontId="25" fillId="23" borderId="2" xfId="0" applyFont="1" applyFill="1" applyBorder="1" applyAlignment="1">
      <alignment horizontal="center" vertical="center"/>
    </xf>
    <xf numFmtId="0" fontId="80" fillId="23" borderId="2" xfId="0" applyFill="1" applyBorder="1">
      <alignment/>
    </xf>
    <xf numFmtId="0" fontId="81" fillId="23" borderId="2" xfId="0" applyFont="1" applyFill="1" applyBorder="1" applyAlignment="1">
      <alignment horizontal="center" vertical="center" wrapText="1"/>
    </xf>
    <xf numFmtId="0" fontId="82" fillId="23" borderId="2" xfId="0" applyFont="1" applyFill="1" applyBorder="1" applyAlignment="1">
      <alignment horizontal="center" vertical="center" wrapText="1"/>
    </xf>
    <xf numFmtId="0" fontId="81" fillId="23" borderId="2" xfId="0" applyFont="1" applyFill="1" applyBorder="1" applyAlignment="1">
      <alignment horizontal="center" vertical="center"/>
    </xf>
    <xf numFmtId="168" fontId="81" fillId="23" borderId="2" xfId="0" applyNumberFormat="1" applyFont="1" applyFill="1" applyBorder="1" applyAlignment="1">
      <alignment horizontal="center" vertical="center"/>
    </xf>
    <xf numFmtId="167" fontId="81" fillId="23" borderId="2" xfId="0" applyNumberFormat="1" applyFont="1" applyFill="1" applyBorder="1" applyAlignment="1">
      <alignment horizontal="center" vertical="center"/>
    </xf>
    <xf numFmtId="0" fontId="64" fillId="29" borderId="2" xfId="0" applyFont="1" applyFill="1" applyBorder="1" applyAlignment="1">
      <alignment horizontal="center" vertical="center"/>
    </xf>
    <xf numFmtId="0" fontId="25" fillId="29" borderId="12" xfId="0" applyFont="1" applyFill="1" applyBorder="1" applyAlignment="1">
      <alignment horizontal="center" vertical="center"/>
    </xf>
    <xf numFmtId="0" fontId="80" fillId="0" borderId="12" xfId="0" applyBorder="1">
      <alignment/>
    </xf>
    <xf numFmtId="0" fontId="81" fillId="0" borderId="12" xfId="0" applyFont="1" applyBorder="1" applyAlignment="1">
      <alignment horizontal="center" vertical="center" wrapText="1"/>
    </xf>
    <xf numFmtId="0" fontId="82" fillId="0" borderId="12" xfId="0" applyFont="1" applyBorder="1" applyAlignment="1">
      <alignment horizontal="center" vertical="center" wrapText="1"/>
    </xf>
    <xf numFmtId="0" fontId="81" fillId="0" borderId="12" xfId="0" applyFont="1" applyBorder="1" applyAlignment="1">
      <alignment horizontal="center" vertical="center"/>
    </xf>
    <xf numFmtId="167" fontId="81" fillId="0" borderId="12" xfId="0" applyNumberFormat="1" applyFont="1" applyBorder="1" applyAlignment="1">
      <alignment horizontal="center" vertical="center"/>
    </xf>
    <xf numFmtId="0" fontId="25" fillId="31" borderId="2" xfId="0" applyFont="1" applyFill="1" applyBorder="1" applyAlignment="1">
      <alignment horizontal="center" vertical="center"/>
    </xf>
    <xf numFmtId="0" fontId="80" fillId="31" borderId="2" xfId="0" applyFill="1" applyBorder="1">
      <alignment/>
    </xf>
    <xf numFmtId="0" fontId="81" fillId="31" borderId="2" xfId="0" applyFont="1" applyFill="1" applyBorder="1" applyAlignment="1">
      <alignment horizontal="center" vertical="center" wrapText="1"/>
    </xf>
    <xf numFmtId="0" fontId="82" fillId="31" borderId="2" xfId="0" applyFont="1" applyFill="1" applyBorder="1" applyAlignment="1">
      <alignment horizontal="center" vertical="center" wrapText="1"/>
    </xf>
    <xf numFmtId="0" fontId="81" fillId="31" borderId="2" xfId="0" applyFont="1" applyFill="1" applyBorder="1" applyAlignment="1">
      <alignment horizontal="center" vertical="center"/>
    </xf>
    <xf numFmtId="167" fontId="81" fillId="31" borderId="2" xfId="0" applyNumberFormat="1" applyFont="1" applyFill="1" applyBorder="1" applyAlignment="1">
      <alignment horizontal="center" vertical="center"/>
    </xf>
    <xf numFmtId="0" fontId="81" fillId="28" borderId="2" xfId="0" applyFont="1" applyFill="1" applyBorder="1" applyAlignment="1">
      <alignment horizontal="center" vertical="center" wrapText="1"/>
    </xf>
    <xf numFmtId="0" fontId="80" fillId="28" borderId="2" xfId="0" applyFill="1" applyBorder="1">
      <alignment/>
    </xf>
    <xf numFmtId="0" fontId="82" fillId="28" borderId="2" xfId="0" applyFont="1" applyFill="1" applyBorder="1" applyAlignment="1">
      <alignment horizontal="center" vertical="center" wrapText="1"/>
    </xf>
    <xf numFmtId="0" fontId="81" fillId="28" borderId="2" xfId="0" applyFont="1" applyFill="1" applyBorder="1" applyAlignment="1">
      <alignment horizontal="center" vertical="center"/>
    </xf>
    <xf numFmtId="167" fontId="81" fillId="28" borderId="2" xfId="0" applyNumberFormat="1" applyFont="1" applyFill="1" applyBorder="1" applyAlignment="1">
      <alignment horizontal="center" vertical="center"/>
    </xf>
    <xf numFmtId="0" fontId="85" fillId="0" borderId="2" xfId="0" applyFont="1" applyBorder="1" applyAlignment="1">
      <alignment horizontal="center" vertical="center"/>
    </xf>
    <xf numFmtId="0" fontId="82" fillId="31" borderId="33" xfId="0" applyFont="1" applyFill="1" applyBorder="1" applyAlignment="1">
      <alignment horizontal="center" vertical="center" wrapText="1"/>
    </xf>
    <xf numFmtId="0" fontId="81" fillId="31" borderId="33" xfId="0" applyFont="1" applyFill="1" applyBorder="1" applyAlignment="1">
      <alignment horizontal="center" vertical="center" wrapText="1"/>
    </xf>
    <xf numFmtId="0" fontId="82" fillId="0" borderId="33" xfId="0" applyFont="1" applyBorder="1" applyAlignment="1">
      <alignment horizontal="center" vertical="center" wrapText="1"/>
    </xf>
    <xf numFmtId="0" fontId="81" fillId="0" borderId="33" xfId="0" applyFont="1" applyBorder="1" applyAlignment="1">
      <alignment horizontal="center" vertical="center" wrapText="1"/>
    </xf>
    <xf numFmtId="14" fontId="81" fillId="0" borderId="2" xfId="0" applyNumberFormat="1" applyFont="1" applyBorder="1" applyAlignment="1">
      <alignment horizontal="center" vertical="center" wrapText="1"/>
    </xf>
    <xf numFmtId="168" fontId="81" fillId="31" borderId="2" xfId="0" applyNumberFormat="1" applyFont="1" applyFill="1" applyBorder="1" applyAlignment="1">
      <alignment horizontal="center" vertical="center"/>
    </xf>
    <xf numFmtId="0" fontId="82" fillId="0" borderId="2" xfId="0" applyFont="1" applyBorder="1" applyAlignment="1">
      <alignment horizontal="center" vertical="center"/>
    </xf>
    <xf numFmtId="0" fontId="82" fillId="0" borderId="12" xfId="0" applyFont="1" applyBorder="1" applyAlignment="1">
      <alignment horizontal="center" vertical="center"/>
    </xf>
    <xf numFmtId="0" fontId="86" fillId="0" borderId="0" xfId="0" applyFont="1" applyAlignment="1">
      <alignment/>
    </xf>
    <xf numFmtId="0" fontId="88" fillId="0" borderId="34" xfId="0" applyFont="1" applyBorder="1" applyAlignment="1">
      <alignment horizontal="center" vertical="center"/>
    </xf>
    <xf numFmtId="0" fontId="75" fillId="32" borderId="2" xfId="0" applyFont="1" applyFill="1" applyBorder="1" applyAlignment="1">
      <alignment horizontal="center" vertical="center" wrapText="1"/>
    </xf>
    <xf numFmtId="2" fontId="75" fillId="32" borderId="2" xfId="0" applyNumberFormat="1" applyFont="1" applyFill="1" applyBorder="1" applyAlignment="1">
      <alignment horizontal="center" vertical="center" wrapText="1"/>
    </xf>
    <xf numFmtId="0" fontId="2" fillId="32" borderId="2" xfId="0" applyFont="1" applyFill="1" applyBorder="1" applyAlignment="1">
      <alignment horizontal="center" vertical="center"/>
    </xf>
    <xf numFmtId="2" fontId="2" fillId="32" borderId="21" xfId="0" applyNumberFormat="1" applyFont="1" applyFill="1" applyBorder="1" applyAlignment="1">
      <alignment vertical="center"/>
    </xf>
    <xf numFmtId="0" fontId="89" fillId="32" borderId="2" xfId="0" applyFont="1" applyFill="1" applyBorder="1" applyAlignment="1">
      <alignment horizontal="center" vertical="center"/>
    </xf>
    <xf numFmtId="0" fontId="2" fillId="33" borderId="2" xfId="0" applyFont="1" applyFill="1" applyBorder="1" applyAlignment="1">
      <alignment horizontal="center" vertical="center"/>
    </xf>
    <xf numFmtId="169" fontId="2" fillId="33" borderId="2" xfId="0" applyNumberFormat="1" applyFont="1" applyFill="1" applyBorder="1" applyAlignment="1">
      <alignment horizontal="center" vertical="center"/>
    </xf>
    <xf numFmtId="2" fontId="2" fillId="33" borderId="21" xfId="0" applyNumberFormat="1" applyFont="1" applyFill="1" applyBorder="1" applyAlignment="1">
      <alignment vertical="center"/>
    </xf>
    <xf numFmtId="0" fontId="89" fillId="34" borderId="2" xfId="0" applyFont="1" applyFill="1" applyBorder="1" applyAlignment="1">
      <alignment horizontal="center" vertical="center"/>
    </xf>
    <xf numFmtId="0" fontId="2" fillId="34" borderId="2" xfId="0" applyFont="1" applyFill="1" applyBorder="1" applyAlignment="1">
      <alignment horizontal="center" vertical="center"/>
    </xf>
    <xf numFmtId="2" fontId="2" fillId="34" borderId="21" xfId="0" applyNumberFormat="1" applyFont="1" applyFill="1" applyBorder="1" applyAlignment="1">
      <alignment vertical="center"/>
    </xf>
    <xf numFmtId="0" fontId="89" fillId="34" borderId="12" xfId="0" applyFont="1" applyFill="1" applyBorder="1" applyAlignment="1">
      <alignment horizontal="center" vertical="center"/>
    </xf>
    <xf numFmtId="0" fontId="2" fillId="34" borderId="12" xfId="0" applyFont="1" applyFill="1" applyBorder="1" applyAlignment="1">
      <alignment horizontal="center" vertical="center"/>
    </xf>
    <xf numFmtId="2" fontId="2" fillId="34" borderId="24" xfId="0" applyNumberFormat="1" applyFont="1" applyFill="1" applyBorder="1" applyAlignment="1">
      <alignment vertical="center"/>
    </xf>
    <xf numFmtId="0" fontId="91" fillId="0" borderId="0" xfId="0" applyFont="1" applyAlignment="1">
      <alignment horizontal="center" vertical="center"/>
    </xf>
    <xf numFmtId="0" fontId="92" fillId="0" borderId="0" xfId="0" applyFont="1" applyAlignment="1">
      <alignment horizontal="center" vertical="center"/>
    </xf>
    <xf numFmtId="2" fontId="93" fillId="0" borderId="0" xfId="0" applyNumberFormat="1" applyFont="1" applyAlignment="1">
      <alignment horizontal="right"/>
    </xf>
    <xf numFmtId="0" fontId="2" fillId="32" borderId="2" xfId="0" applyFont="1" applyFill="1" applyBorder="1" applyAlignment="1">
      <alignment horizontal="center"/>
    </xf>
    <xf numFmtId="0" fontId="75" fillId="32" borderId="2" xfId="0" applyFont="1" applyFill="1" applyBorder="1" applyAlignment="1">
      <alignment horizontal="center" vertical="center"/>
    </xf>
    <xf numFmtId="2" fontId="75" fillId="32" borderId="2" xfId="0" applyNumberFormat="1" applyFont="1" applyFill="1" applyBorder="1" applyAlignment="1">
      <alignment horizontal="center" vertical="center"/>
    </xf>
    <xf numFmtId="0" fontId="97" fillId="0" borderId="0" xfId="0" applyFont="1" applyAlignment="1">
      <alignment horizontal="center" vertical="center"/>
    </xf>
    <xf numFmtId="0" fontId="93" fillId="0" borderId="0" xfId="0" applyFont="1" applyAlignment="1">
      <alignment horizontal="center" vertical="center"/>
    </xf>
    <xf numFmtId="0" fontId="94" fillId="0" borderId="0" xfId="0" applyFont="1" applyAlignment="1">
      <alignment horizontal="center" vertical="center"/>
    </xf>
    <xf numFmtId="2" fontId="98" fillId="0" borderId="0" xfId="0" applyNumberFormat="1" applyFont="1" applyAlignment="1">
      <alignment horizontal="right"/>
    </xf>
    <xf numFmtId="0" fontId="94" fillId="0" borderId="34" xfId="0" applyFont="1" applyBorder="1" applyAlignment="1">
      <alignment horizontal="center" vertical="center"/>
    </xf>
    <xf numFmtId="0" fontId="98" fillId="0" borderId="34" xfId="0" applyFont="1" applyBorder="1" applyAlignment="1">
      <alignment horizontal="right"/>
    </xf>
    <xf numFmtId="0" fontId="93" fillId="0" borderId="0" xfId="0" applyFont="1" applyAlignment="1">
      <alignment horizontal="right"/>
    </xf>
    <xf numFmtId="2" fontId="93" fillId="0" borderId="34" xfId="0" applyNumberFormat="1" applyFont="1" applyBorder="1" applyAlignment="1">
      <alignment horizontal="right"/>
    </xf>
    <xf numFmtId="169" fontId="2" fillId="32" borderId="2" xfId="0" applyNumberFormat="1" applyFont="1" applyFill="1" applyBorder="1" applyAlignment="1">
      <alignment horizontal="center" vertical="center"/>
    </xf>
    <xf numFmtId="0" fontId="88" fillId="0" borderId="0" xfId="0" applyFont="1" applyAlignment="1">
      <alignment horizontal="center" vertical="center"/>
    </xf>
    <xf numFmtId="0" fontId="99" fillId="0" borderId="0" xfId="0" applyFont="1" applyAlignment="1">
      <alignment horizontal="center" vertical="center"/>
    </xf>
    <xf numFmtId="0" fontId="100" fillId="0" borderId="0" xfId="0" applyFont="1" applyAlignment="1">
      <alignment horizontal="center" vertical="center"/>
    </xf>
    <xf numFmtId="2" fontId="93" fillId="0" borderId="0" xfId="0" applyNumberFormat="1" applyFont="1" applyAlignment="1">
      <alignment horizontal="right" vertical="center"/>
    </xf>
    <xf numFmtId="2" fontId="93" fillId="0" borderId="34" xfId="0" applyNumberFormat="1" applyFont="1" applyBorder="1" applyAlignment="1">
      <alignment horizontal="right" vertical="center"/>
    </xf>
    <xf numFmtId="0" fontId="98" fillId="0" borderId="0" xfId="0" applyFont="1" applyAlignment="1">
      <alignment horizontal="right"/>
    </xf>
    <xf numFmtId="170" fontId="2" fillId="33" borderId="2" xfId="0" applyNumberFormat="1" applyFont="1" applyFill="1" applyBorder="1" applyAlignment="1">
      <alignment horizontal="center" vertical="center"/>
    </xf>
    <xf numFmtId="167" fontId="2" fillId="33" borderId="2" xfId="0" applyNumberFormat="1" applyFont="1" applyFill="1" applyBorder="1" applyAlignment="1">
      <alignment horizontal="center" vertical="center"/>
    </xf>
    <xf numFmtId="0" fontId="89" fillId="34" borderId="11" xfId="0" applyFont="1" applyFill="1" applyBorder="1" applyAlignment="1">
      <alignment horizontal="center" vertical="center"/>
    </xf>
    <xf numFmtId="0" fontId="2" fillId="34" borderId="11" xfId="0" applyFont="1" applyFill="1" applyBorder="1" applyAlignment="1">
      <alignment horizontal="center" vertical="center"/>
    </xf>
    <xf numFmtId="2" fontId="2" fillId="34" borderId="35" xfId="0" applyNumberFormat="1" applyFont="1" applyFill="1" applyBorder="1" applyAlignment="1">
      <alignment vertical="center"/>
    </xf>
    <xf numFmtId="166" fontId="0" fillId="0" borderId="32" xfId="0" applyNumberFormat="1" applyBorder="1" applyAlignment="1" quotePrefix="1">
      <alignment vertical="center"/>
    </xf>
    <xf numFmtId="0" fontId="52" fillId="0" borderId="2" xfId="0" applyFont="1" applyBorder="1" applyAlignment="1">
      <alignment horizontal="center" vertical="center" wrapText="1"/>
    </xf>
    <xf numFmtId="0" fontId="51" fillId="0" borderId="2" xfId="0" applyFont="1" applyBorder="1" applyAlignment="1">
      <alignment horizontal="center" vertical="center"/>
    </xf>
    <xf numFmtId="0" fontId="104" fillId="0" borderId="2" xfId="0" applyFont="1" applyBorder="1" applyAlignment="1">
      <alignment horizontal="left" vertical="top" wrapText="1"/>
    </xf>
    <xf numFmtId="0" fontId="105" fillId="0" borderId="2" xfId="0" applyFont="1" applyBorder="1" applyAlignment="1">
      <alignment horizontal="left" vertical="top" wrapText="1"/>
    </xf>
    <xf numFmtId="0" fontId="105" fillId="0" borderId="2" xfId="0" applyFont="1" applyBorder="1" applyAlignment="1">
      <alignment horizontal="left" vertical="center" wrapText="1"/>
    </xf>
    <xf numFmtId="0" fontId="105" fillId="0" borderId="12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center" vertical="center" wrapText="1"/>
    </xf>
    <xf numFmtId="0" fontId="25" fillId="29" borderId="2" xfId="0" applyFont="1" applyFill="1" applyBorder="1" applyAlignment="1">
      <alignment horizontal="center" vertical="center"/>
    </xf>
    <xf numFmtId="0" fontId="80" fillId="0" borderId="2" xfId="0" applyBorder="1">
      <alignment/>
    </xf>
    <xf numFmtId="0" fontId="81" fillId="0" borderId="2" xfId="0" applyFont="1" applyBorder="1" applyAlignment="1">
      <alignment horizontal="center" vertical="center" wrapText="1"/>
    </xf>
    <xf numFmtId="0" fontId="82" fillId="0" borderId="2" xfId="0" applyFont="1" applyBorder="1" applyAlignment="1">
      <alignment horizontal="center" vertical="center" wrapText="1"/>
    </xf>
    <xf numFmtId="0" fontId="81" fillId="0" borderId="2" xfId="0" applyFont="1" applyBorder="1" applyAlignment="1">
      <alignment horizontal="center" vertical="center"/>
    </xf>
    <xf numFmtId="168" fontId="81" fillId="0" borderId="2" xfId="0" applyNumberFormat="1" applyFont="1" applyBorder="1" applyAlignment="1">
      <alignment horizontal="center" vertical="center"/>
    </xf>
    <xf numFmtId="167" fontId="81" fillId="0" borderId="2" xfId="0" applyNumberFormat="1" applyFont="1" applyBorder="1" applyAlignment="1">
      <alignment horizontal="center" vertical="center"/>
    </xf>
    <xf numFmtId="0" fontId="79" fillId="27" borderId="16" xfId="0" applyFont="1" applyFill="1" applyBorder="1" applyAlignment="1">
      <alignment horizontal="center" vertical="center"/>
    </xf>
    <xf numFmtId="0" fontId="9" fillId="27" borderId="16" xfId="0" applyFont="1" applyFill="1" applyBorder="1" applyAlignment="1">
      <alignment horizontal="center" vertical="center"/>
    </xf>
    <xf numFmtId="0" fontId="18" fillId="29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40" fillId="0" borderId="2" xfId="0" applyFont="1" applyBorder="1" applyAlignment="1">
      <alignment vertical="center"/>
    </xf>
    <xf numFmtId="0" fontId="10" fillId="27" borderId="16" xfId="0" applyFont="1" applyFill="1" applyBorder="1" applyAlignment="1">
      <alignment horizontal="center" vertical="center" wrapText="1"/>
    </xf>
    <xf numFmtId="0" fontId="11" fillId="27" borderId="16" xfId="0" applyFont="1" applyFill="1" applyBorder="1" applyAlignment="1">
      <alignment horizontal="center" vertical="center"/>
    </xf>
    <xf numFmtId="0" fontId="11" fillId="27" borderId="15" xfId="0" applyFont="1" applyFill="1" applyBorder="1" applyAlignment="1">
      <alignment horizontal="center" vertical="center" wrapText="1"/>
    </xf>
    <xf numFmtId="0" fontId="12" fillId="27" borderId="16" xfId="0" applyFont="1" applyFill="1" applyBorder="1" applyAlignment="1">
      <alignment horizontal="center" vertical="center"/>
    </xf>
    <xf numFmtId="0" fontId="13" fillId="27" borderId="16" xfId="0" applyFont="1" applyFill="1" applyBorder="1" applyAlignment="1">
      <alignment horizontal="center" vertical="center" wrapText="1"/>
    </xf>
    <xf numFmtId="0" fontId="14" fillId="27" borderId="16" xfId="0" applyFont="1" applyFill="1" applyBorder="1" applyAlignment="1">
      <alignment horizontal="center" vertical="center" wrapText="1"/>
    </xf>
    <xf numFmtId="165" fontId="5" fillId="0" borderId="21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/>
    </xf>
    <xf numFmtId="0" fontId="15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165" fontId="5" fillId="0" borderId="37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/>
    </xf>
    <xf numFmtId="0" fontId="15" fillId="0" borderId="37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11" fillId="27" borderId="16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6" xfId="0" applyFont="1" applyBorder="1" applyAlignment="1">
      <alignment vertical="top" wrapText="1"/>
    </xf>
    <xf numFmtId="0" fontId="3" fillId="0" borderId="16" xfId="0" applyFont="1" applyBorder="1" applyAlignment="1">
      <alignment vertical="center" wrapText="1"/>
    </xf>
    <xf numFmtId="0" fontId="40" fillId="0" borderId="16" xfId="0" applyFont="1" applyBorder="1" applyAlignment="1">
      <alignment horizontal="center" vertical="center"/>
    </xf>
    <xf numFmtId="0" fontId="36" fillId="27" borderId="2" xfId="0" applyFont="1" applyFill="1" applyBorder="1" applyAlignment="1">
      <alignment horizontal="center" vertical="center"/>
    </xf>
    <xf numFmtId="0" fontId="36" fillId="27" borderId="2" xfId="0" applyFont="1" applyFill="1" applyBorder="1" applyAlignment="1">
      <alignment vertical="center"/>
    </xf>
    <xf numFmtId="0" fontId="37" fillId="27" borderId="2" xfId="0" applyFont="1" applyFill="1" applyBorder="1" applyAlignment="1">
      <alignment horizontal="center" vertical="center"/>
    </xf>
    <xf numFmtId="0" fontId="61" fillId="27" borderId="15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vertical="top" wrapText="1"/>
    </xf>
    <xf numFmtId="0" fontId="3" fillId="0" borderId="14" xfId="0" applyFont="1" applyBorder="1" applyAlignment="1">
      <alignment vertical="center" wrapText="1"/>
    </xf>
    <xf numFmtId="0" fontId="40" fillId="28" borderId="14" xfId="0" applyFont="1" applyFill="1" applyBorder="1" applyAlignment="1">
      <alignment horizontal="center" vertical="center"/>
    </xf>
    <xf numFmtId="0" fontId="43" fillId="0" borderId="2" xfId="0" applyFont="1" applyBorder="1" applyAlignment="1">
      <alignment horizontal="left" vertical="top" wrapText="1"/>
    </xf>
    <xf numFmtId="0" fontId="73" fillId="27" borderId="16" xfId="0" applyFont="1" applyFill="1" applyBorder="1" applyAlignment="1">
      <alignment horizontal="center" vertical="center" wrapText="1"/>
    </xf>
    <xf numFmtId="0" fontId="61" fillId="27" borderId="16" xfId="0" applyFont="1" applyFill="1" applyBorder="1" applyAlignment="1">
      <alignment horizontal="center" vertical="center"/>
    </xf>
    <xf numFmtId="0" fontId="61" fillId="27" borderId="2" xfId="0" applyFont="1" applyFill="1" applyBorder="1" applyAlignment="1">
      <alignment horizontal="center" vertical="center" wrapText="1"/>
    </xf>
    <xf numFmtId="0" fontId="52" fillId="0" borderId="2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75" fillId="32" borderId="12" xfId="0" applyFont="1" applyFill="1" applyBorder="1" applyAlignment="1">
      <alignment horizontal="center" vertical="center" wrapText="1"/>
    </xf>
    <xf numFmtId="0" fontId="75" fillId="32" borderId="14" xfId="0" applyFont="1" applyFill="1" applyBorder="1" applyAlignment="1">
      <alignment horizontal="center" vertical="center" wrapText="1"/>
    </xf>
    <xf numFmtId="0" fontId="75" fillId="32" borderId="16" xfId="0" applyFont="1" applyFill="1" applyBorder="1" applyAlignment="1">
      <alignment horizontal="center" vertical="center" wrapText="1"/>
    </xf>
    <xf numFmtId="0" fontId="75" fillId="33" borderId="2" xfId="0" applyFont="1" applyFill="1" applyBorder="1" applyAlignment="1">
      <alignment horizontal="center" vertical="center" wrapText="1"/>
    </xf>
    <xf numFmtId="0" fontId="75" fillId="33" borderId="2" xfId="0" applyFont="1" applyFill="1" applyBorder="1" applyAlignment="1">
      <alignment horizontal="center" vertical="center"/>
    </xf>
    <xf numFmtId="0" fontId="90" fillId="34" borderId="2" xfId="0" applyFont="1" applyFill="1" applyBorder="1" applyAlignment="1">
      <alignment horizontal="center" vertical="center" wrapText="1"/>
    </xf>
    <xf numFmtId="0" fontId="90" fillId="34" borderId="2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96" fillId="0" borderId="15" xfId="0" applyFont="1" applyBorder="1" applyAlignment="1">
      <alignment horizontal="center" vertical="center"/>
    </xf>
    <xf numFmtId="0" fontId="96" fillId="0" borderId="0" xfId="0" applyFont="1" applyAlignment="1">
      <alignment horizontal="center" vertical="center"/>
    </xf>
    <xf numFmtId="0" fontId="96" fillId="0" borderId="46" xfId="0" applyFont="1" applyBorder="1" applyAlignment="1">
      <alignment horizontal="center" vertical="center"/>
    </xf>
    <xf numFmtId="0" fontId="75" fillId="32" borderId="19" xfId="0" applyFont="1" applyFill="1" applyBorder="1" applyAlignment="1">
      <alignment horizontal="center" vertical="center" wrapText="1"/>
    </xf>
    <xf numFmtId="0" fontId="75" fillId="32" borderId="47" xfId="0" applyFont="1" applyFill="1" applyBorder="1" applyAlignment="1">
      <alignment horizontal="center" vertical="center" wrapText="1"/>
    </xf>
    <xf numFmtId="0" fontId="75" fillId="32" borderId="20" xfId="0" applyFont="1" applyFill="1" applyBorder="1" applyAlignment="1">
      <alignment horizontal="center" vertical="center" wrapText="1"/>
    </xf>
    <xf numFmtId="0" fontId="90" fillId="34" borderId="12" xfId="0" applyFont="1" applyFill="1" applyBorder="1" applyAlignment="1">
      <alignment horizontal="center" vertical="center"/>
    </xf>
    <xf numFmtId="0" fontId="95" fillId="34" borderId="2" xfId="0" applyFont="1" applyFill="1" applyBorder="1" applyAlignment="1">
      <alignment horizontal="center" vertical="center" wrapText="1"/>
    </xf>
    <xf numFmtId="0" fontId="95" fillId="34" borderId="2" xfId="0" applyFont="1" applyFill="1" applyBorder="1" applyAlignment="1">
      <alignment horizontal="center" vertical="center"/>
    </xf>
    <xf numFmtId="0" fontId="95" fillId="34" borderId="12" xfId="0" applyFont="1" applyFill="1" applyBorder="1" applyAlignment="1">
      <alignment horizontal="center" vertical="center"/>
    </xf>
    <xf numFmtId="0" fontId="99" fillId="0" borderId="3" xfId="0" applyFont="1" applyBorder="1" applyAlignment="1">
      <alignment horizontal="center" vertical="center" wrapText="1"/>
    </xf>
    <xf numFmtId="0" fontId="99" fillId="0" borderId="34" xfId="0" applyFont="1" applyBorder="1" applyAlignment="1">
      <alignment horizontal="center" vertical="center" wrapText="1"/>
    </xf>
    <xf numFmtId="0" fontId="99" fillId="0" borderId="45" xfId="0" applyFont="1" applyBorder="1" applyAlignment="1">
      <alignment horizontal="center" vertical="center" wrapText="1"/>
    </xf>
    <xf numFmtId="0" fontId="95" fillId="33" borderId="2" xfId="0" applyFont="1" applyFill="1" applyBorder="1" applyAlignment="1">
      <alignment horizontal="center" vertical="center" wrapText="1"/>
    </xf>
    <xf numFmtId="0" fontId="95" fillId="33" borderId="2" xfId="0" applyFont="1" applyFill="1" applyBorder="1" applyAlignment="1">
      <alignment horizontal="center" vertical="center"/>
    </xf>
    <xf numFmtId="0" fontId="94" fillId="0" borderId="3" xfId="0" applyFont="1" applyBorder="1" applyAlignment="1">
      <alignment horizontal="center" vertical="center"/>
    </xf>
    <xf numFmtId="0" fontId="88" fillId="0" borderId="34" xfId="0" applyFont="1" applyBorder="1" applyAlignment="1">
      <alignment horizontal="center" vertical="center"/>
    </xf>
    <xf numFmtId="0" fontId="88" fillId="0" borderId="45" xfId="0" applyFont="1" applyBorder="1" applyAlignment="1">
      <alignment horizontal="center" vertical="center"/>
    </xf>
    <xf numFmtId="0" fontId="101" fillId="0" borderId="3" xfId="0" applyFont="1" applyBorder="1" applyAlignment="1">
      <alignment horizontal="center" vertical="center" wrapText="1"/>
    </xf>
    <xf numFmtId="0" fontId="102" fillId="0" borderId="34" xfId="0" applyFont="1" applyBorder="1" applyAlignment="1">
      <alignment horizontal="center" vertical="center" wrapText="1"/>
    </xf>
    <xf numFmtId="0" fontId="102" fillId="0" borderId="45" xfId="0" applyFont="1" applyBorder="1" applyAlignment="1">
      <alignment horizontal="center" vertical="center" wrapText="1"/>
    </xf>
    <xf numFmtId="0" fontId="90" fillId="32" borderId="12" xfId="0" applyFont="1" applyFill="1" applyBorder="1" applyAlignment="1">
      <alignment horizontal="center" vertical="center" wrapText="1"/>
    </xf>
    <xf numFmtId="0" fontId="90" fillId="32" borderId="14" xfId="0" applyFont="1" applyFill="1" applyBorder="1" applyAlignment="1">
      <alignment horizontal="center" vertical="center" wrapText="1"/>
    </xf>
    <xf numFmtId="0" fontId="90" fillId="32" borderId="16" xfId="0" applyFont="1" applyFill="1" applyBorder="1" applyAlignment="1">
      <alignment horizontal="center" vertical="center" wrapText="1"/>
    </xf>
    <xf numFmtId="0" fontId="90" fillId="34" borderId="12" xfId="0" applyFont="1" applyFill="1" applyBorder="1" applyAlignment="1">
      <alignment horizontal="center" vertical="center" wrapText="1"/>
    </xf>
    <xf numFmtId="0" fontId="90" fillId="34" borderId="14" xfId="0" applyFont="1" applyFill="1" applyBorder="1" applyAlignment="1">
      <alignment horizontal="center" vertical="center" wrapText="1"/>
    </xf>
    <xf numFmtId="0" fontId="99" fillId="0" borderId="15" xfId="0" applyFont="1" applyBorder="1" applyAlignment="1">
      <alignment horizontal="center" vertical="center"/>
    </xf>
    <xf numFmtId="0" fontId="99" fillId="0" borderId="0" xfId="0" applyFont="1" applyAlignment="1">
      <alignment horizontal="center" vertical="center"/>
    </xf>
    <xf numFmtId="0" fontId="99" fillId="0" borderId="46" xfId="0" applyFont="1" applyBorder="1" applyAlignment="1">
      <alignment horizontal="center" vertical="center"/>
    </xf>
    <xf numFmtId="0" fontId="90" fillId="33" borderId="2" xfId="0" applyFont="1" applyFill="1" applyBorder="1" applyAlignment="1">
      <alignment horizontal="center" vertical="center" wrapText="1"/>
    </xf>
    <xf numFmtId="0" fontId="90" fillId="33" borderId="2" xfId="0" applyFont="1" applyFill="1" applyBorder="1" applyAlignment="1">
      <alignment horizontal="center" vertical="center"/>
    </xf>
    <xf numFmtId="0" fontId="88" fillId="0" borderId="2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96" fillId="0" borderId="42" xfId="0" applyFont="1" applyBorder="1" applyAlignment="1">
      <alignment horizontal="center" vertical="center"/>
    </xf>
    <xf numFmtId="0" fontId="96" fillId="0" borderId="43" xfId="0" applyFont="1" applyBorder="1" applyAlignment="1">
      <alignment horizontal="center" vertical="center"/>
    </xf>
    <xf numFmtId="0" fontId="96" fillId="0" borderId="4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94" fillId="0" borderId="34" xfId="0" applyFont="1" applyBorder="1" applyAlignment="1">
      <alignment horizontal="center" vertical="center"/>
    </xf>
    <xf numFmtId="0" fontId="94" fillId="0" borderId="45" xfId="0" applyFont="1" applyBorder="1" applyAlignment="1">
      <alignment horizontal="center" vertical="center"/>
    </xf>
    <xf numFmtId="0" fontId="98" fillId="0" borderId="15" xfId="0" applyFont="1" applyBorder="1" applyAlignment="1">
      <alignment horizontal="center" vertical="center"/>
    </xf>
    <xf numFmtId="0" fontId="98" fillId="0" borderId="0" xfId="0" applyFont="1" applyAlignment="1">
      <alignment horizontal="center" vertical="center"/>
    </xf>
    <xf numFmtId="0" fontId="98" fillId="0" borderId="46" xfId="0" applyFont="1" applyBorder="1" applyAlignment="1">
      <alignment horizontal="center" vertical="center"/>
    </xf>
    <xf numFmtId="0" fontId="87" fillId="0" borderId="3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94" fillId="0" borderId="48" xfId="0" applyFont="1" applyBorder="1" applyAlignment="1">
      <alignment horizontal="center" vertical="center"/>
    </xf>
    <xf numFmtId="0" fontId="88" fillId="0" borderId="48" xfId="0" applyFont="1" applyBorder="1" applyAlignment="1">
      <alignment horizontal="center" vertical="center"/>
    </xf>
    <xf numFmtId="0" fontId="88" fillId="0" borderId="49" xfId="0" applyFont="1" applyBorder="1" applyAlignment="1">
      <alignment horizontal="center" vertical="center"/>
    </xf>
    <xf numFmtId="0" fontId="91" fillId="0" borderId="42" xfId="0" applyFont="1" applyBorder="1" applyAlignment="1">
      <alignment horizontal="center" vertical="center"/>
    </xf>
    <xf numFmtId="0" fontId="91" fillId="0" borderId="43" xfId="0" applyFont="1" applyBorder="1" applyAlignment="1">
      <alignment horizontal="center" vertical="center"/>
    </xf>
    <xf numFmtId="0" fontId="91" fillId="0" borderId="44" xfId="0" applyFont="1" applyBorder="1" applyAlignment="1">
      <alignment horizontal="center" vertical="center"/>
    </xf>
    <xf numFmtId="0" fontId="82" fillId="0" borderId="19" xfId="0" applyFont="1" applyBorder="1" applyAlignment="1">
      <alignment horizontal="center" vertical="center" wrapText="1"/>
    </xf>
    <xf numFmtId="0" fontId="82" fillId="0" borderId="47" xfId="0" applyFont="1" applyBorder="1" applyAlignment="1">
      <alignment horizontal="center" vertical="center" wrapText="1"/>
    </xf>
    <xf numFmtId="0" fontId="82" fillId="0" borderId="20" xfId="0" applyFont="1" applyBorder="1" applyAlignment="1">
      <alignment horizontal="center" vertical="center" wrapText="1"/>
    </xf>
    <xf numFmtId="0" fontId="79" fillId="27" borderId="19" xfId="0" applyFont="1" applyFill="1" applyBorder="1" applyAlignment="1">
      <alignment horizontal="center" vertical="center"/>
    </xf>
    <xf numFmtId="0" fontId="79" fillId="27" borderId="47" xfId="0" applyFont="1" applyFill="1" applyBorder="1" applyAlignment="1">
      <alignment horizontal="center" vertical="center"/>
    </xf>
    <xf numFmtId="0" fontId="79" fillId="27" borderId="20" xfId="0" applyFont="1" applyFill="1" applyBorder="1" applyAlignment="1">
      <alignment horizontal="center" vertical="center"/>
    </xf>
    <xf numFmtId="0" fontId="0" fillId="0" borderId="47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82" fillId="0" borderId="3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78" fillId="35" borderId="16" xfId="0" applyFont="1" applyFill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78" fillId="35" borderId="19" xfId="0" applyFont="1" applyFill="1" applyBorder="1" applyAlignment="1">
      <alignment horizontal="center" vertical="center"/>
    </xf>
    <xf numFmtId="0" fontId="78" fillId="35" borderId="47" xfId="0" applyFont="1" applyFill="1" applyBorder="1" applyAlignment="1">
      <alignment horizontal="center" vertical="center"/>
    </xf>
    <xf numFmtId="0" fontId="78" fillId="35" borderId="20" xfId="0" applyFont="1" applyFill="1" applyBorder="1" applyAlignment="1">
      <alignment horizontal="center" vertical="center"/>
    </xf>
    <xf numFmtId="0" fontId="78" fillId="35" borderId="42" xfId="0" applyFont="1" applyFill="1" applyBorder="1" applyAlignment="1">
      <alignment horizontal="center" vertical="center"/>
    </xf>
    <xf numFmtId="0" fontId="78" fillId="35" borderId="43" xfId="0" applyFont="1" applyFill="1" applyBorder="1" applyAlignment="1">
      <alignment horizontal="center" vertical="center"/>
    </xf>
    <xf numFmtId="0" fontId="78" fillId="35" borderId="50" xfId="0" applyFont="1" applyFill="1" applyBorder="1" applyAlignment="1">
      <alignment horizontal="center" vertical="center"/>
    </xf>
    <xf numFmtId="0" fontId="78" fillId="35" borderId="19" xfId="0" applyFont="1" applyFill="1" applyBorder="1" applyAlignment="1">
      <alignment horizontal="center" vertical="center" wrapText="1"/>
    </xf>
    <xf numFmtId="0" fontId="78" fillId="35" borderId="47" xfId="0" applyFont="1" applyFill="1" applyBorder="1" applyAlignment="1">
      <alignment horizontal="center" vertical="center" wrapText="1"/>
    </xf>
    <xf numFmtId="0" fontId="78" fillId="35" borderId="20" xfId="0" applyFont="1" applyFill="1" applyBorder="1" applyAlignment="1">
      <alignment horizontal="center" vertical="center" wrapText="1"/>
    </xf>
    <xf numFmtId="164" fontId="74" fillId="0" borderId="16" xfId="0" applyNumberFormat="1" applyFont="1" applyBorder="1" applyAlignment="1">
      <alignment horizontal="center" vertical="center" wrapText="1"/>
    </xf>
    <xf numFmtId="164" fontId="74" fillId="0" borderId="2" xfId="0" applyNumberFormat="1" applyFont="1" applyBorder="1" applyAlignment="1">
      <alignment horizontal="center" vertical="center" wrapText="1"/>
    </xf>
    <xf numFmtId="0" fontId="74" fillId="36" borderId="2" xfId="0" applyFont="1" applyFill="1" applyBorder="1" applyAlignment="1">
      <alignment horizontal="center" vertical="center" wrapText="1"/>
    </xf>
    <xf numFmtId="0" fontId="74" fillId="36" borderId="12" xfId="0" applyFont="1" applyFill="1" applyBorder="1" applyAlignment="1">
      <alignment horizontal="center" vertical="center" wrapText="1"/>
    </xf>
    <xf numFmtId="0" fontId="74" fillId="36" borderId="1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75" fillId="36" borderId="2" xfId="0" applyNumberFormat="1" applyFont="1" applyFill="1" applyBorder="1" applyAlignment="1">
      <alignment horizontal="center" vertical="center" wrapText="1"/>
    </xf>
    <xf numFmtId="0" fontId="74" fillId="36" borderId="19" xfId="0" applyFont="1" applyFill="1" applyBorder="1" applyAlignment="1">
      <alignment horizontal="center" vertical="center" wrapText="1"/>
    </xf>
    <xf numFmtId="0" fontId="75" fillId="36" borderId="2" xfId="0" applyFont="1" applyFill="1" applyBorder="1" applyAlignment="1">
      <alignment horizontal="center" vertical="center" wrapText="1"/>
    </xf>
    <xf numFmtId="0" fontId="106" fillId="37" borderId="43" xfId="0" applyFont="1" applyFill="1" applyBorder="1" applyAlignment="1">
      <alignment horizontal="center" vertical="center"/>
    </xf>
    <xf numFmtId="0" fontId="107" fillId="37" borderId="51" xfId="0" applyFont="1" applyFill="1" applyBorder="1" applyAlignment="1">
      <alignment horizontal="center" vertical="center"/>
    </xf>
    <xf numFmtId="0" fontId="107" fillId="37" borderId="52" xfId="0" applyFont="1" applyFill="1" applyBorder="1" applyAlignment="1">
      <alignment horizontal="center" vertical="center"/>
    </xf>
    <xf numFmtId="0" fontId="107" fillId="37" borderId="53" xfId="0" applyFont="1" applyFill="1" applyBorder="1" applyAlignment="1">
      <alignment horizontal="center" vertical="center"/>
    </xf>
    <xf numFmtId="0" fontId="67" fillId="28" borderId="0" xfId="0" applyFont="1" applyFill="1" applyAlignment="1">
      <alignment horizontal="center" vertical="center"/>
    </xf>
    <xf numFmtId="0" fontId="0" fillId="28" borderId="2" xfId="0" applyFill="1" applyBorder="1" applyAlignment="1">
      <alignment horizontal="center"/>
    </xf>
    <xf numFmtId="0" fontId="0" fillId="28" borderId="2" xfId="0" applyFill="1" applyBorder="1" applyAlignment="1">
      <alignment horizontal="center" vertical="center"/>
    </xf>
    <xf numFmtId="0" fontId="0" fillId="28" borderId="12" xfId="0" applyFill="1" applyBorder="1" applyAlignment="1">
      <alignment horizontal="center" vertical="center"/>
    </xf>
    <xf numFmtId="0" fontId="0" fillId="28" borderId="0" xfId="0" applyFill="1" applyAlignment="1">
      <alignment horizontal="center" vertical="center"/>
    </xf>
    <xf numFmtId="166" fontId="0" fillId="28" borderId="0" xfId="0" applyNumberFormat="1" applyFill="1" applyAlignment="1">
      <alignment horizontal="center" vertical="center"/>
    </xf>
    <xf numFmtId="0" fontId="7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166" fontId="3" fillId="0" borderId="2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108" fillId="37" borderId="43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09" fillId="37" borderId="0" xfId="0" applyFont="1" applyFill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61" fillId="27" borderId="15" xfId="0" applyFont="1" applyFill="1" applyBorder="1" applyAlignment="1">
      <alignment horizontal="center" vertical="center"/>
    </xf>
    <xf numFmtId="0" fontId="61" fillId="27" borderId="42" xfId="0" applyFont="1" applyFill="1" applyBorder="1" applyAlignment="1">
      <alignment horizontal="center" vertical="center"/>
    </xf>
    <xf numFmtId="0" fontId="62" fillId="27" borderId="14" xfId="0" applyFont="1" applyFill="1" applyBorder="1" applyAlignment="1">
      <alignment horizontal="center" vertical="center" wrapText="1"/>
    </xf>
    <xf numFmtId="0" fontId="62" fillId="27" borderId="16" xfId="0" applyFont="1" applyFill="1" applyBorder="1" applyAlignment="1">
      <alignment horizontal="center" vertical="center" wrapText="1"/>
    </xf>
    <xf numFmtId="0" fontId="60" fillId="27" borderId="14" xfId="0" applyFont="1" applyFill="1" applyBorder="1" applyAlignment="1">
      <alignment horizontal="center" vertical="center"/>
    </xf>
    <xf numFmtId="0" fontId="60" fillId="27" borderId="16" xfId="0" applyFont="1" applyFill="1" applyBorder="1" applyAlignment="1">
      <alignment horizontal="center" vertical="center"/>
    </xf>
    <xf numFmtId="0" fontId="45" fillId="27" borderId="14" xfId="0" applyFont="1" applyFill="1" applyBorder="1" applyAlignment="1">
      <alignment horizontal="center" vertical="center"/>
    </xf>
    <xf numFmtId="0" fontId="45" fillId="27" borderId="16" xfId="0" applyFont="1" applyFill="1" applyBorder="1" applyAlignment="1">
      <alignment horizontal="center" vertical="center"/>
    </xf>
    <xf numFmtId="0" fontId="45" fillId="27" borderId="15" xfId="0" applyFont="1" applyFill="1" applyBorder="1" applyAlignment="1">
      <alignment horizontal="center" vertical="center"/>
    </xf>
    <xf numFmtId="0" fontId="45" fillId="27" borderId="42" xfId="0" applyFont="1" applyFill="1" applyBorder="1" applyAlignment="1">
      <alignment horizontal="center" vertical="center"/>
    </xf>
    <xf numFmtId="0" fontId="57" fillId="27" borderId="14" xfId="0" applyFont="1" applyFill="1" applyBorder="1" applyAlignment="1">
      <alignment horizontal="center" vertical="center" wrapText="1"/>
    </xf>
    <xf numFmtId="0" fontId="57" fillId="27" borderId="16" xfId="0" applyFont="1" applyFill="1" applyBorder="1" applyAlignment="1">
      <alignment horizontal="center" vertical="center" wrapText="1"/>
    </xf>
    <xf numFmtId="0" fontId="109" fillId="37" borderId="0" xfId="0" applyFont="1" applyFill="1" applyAlignment="1">
      <alignment horizontal="center"/>
    </xf>
    <xf numFmtId="0" fontId="54" fillId="29" borderId="2" xfId="0" applyFont="1" applyFill="1" applyBorder="1" applyAlignment="1">
      <alignment horizontal="center" vertical="center"/>
    </xf>
    <xf numFmtId="0" fontId="55" fillId="0" borderId="2" xfId="0" applyFont="1" applyBorder="1" applyAlignment="1">
      <alignment horizontal="center" vertical="center" wrapText="1"/>
    </xf>
    <xf numFmtId="0" fontId="53" fillId="0" borderId="12" xfId="0" applyFont="1" applyBorder="1" applyAlignment="1">
      <alignment horizontal="center" vertical="center"/>
    </xf>
    <xf numFmtId="0" fontId="53" fillId="0" borderId="16" xfId="0" applyFont="1" applyBorder="1" applyAlignment="1">
      <alignment horizontal="center" vertical="center"/>
    </xf>
    <xf numFmtId="0" fontId="47" fillId="0" borderId="12" xfId="0" applyFont="1" applyBorder="1" applyAlignment="1">
      <alignment horizontal="center" vertical="center"/>
    </xf>
    <xf numFmtId="0" fontId="47" fillId="0" borderId="16" xfId="0" applyFont="1" applyBorder="1" applyAlignment="1">
      <alignment horizontal="center" vertical="center"/>
    </xf>
    <xf numFmtId="0" fontId="47" fillId="0" borderId="20" xfId="0" applyFont="1" applyBorder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56" fillId="0" borderId="2" xfId="0" applyFont="1" applyBorder="1" applyAlignment="1">
      <alignment horizontal="center" vertical="center"/>
    </xf>
    <xf numFmtId="0" fontId="58" fillId="0" borderId="2" xfId="0" applyFont="1" applyBorder="1" applyAlignment="1">
      <alignment horizontal="center" vertical="center" wrapText="1"/>
    </xf>
    <xf numFmtId="0" fontId="54" fillId="29" borderId="12" xfId="0" applyFont="1" applyFill="1" applyBorder="1" applyAlignment="1">
      <alignment horizontal="center" vertical="center"/>
    </xf>
    <xf numFmtId="0" fontId="54" fillId="29" borderId="16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110" fillId="37" borderId="0" xfId="0" applyFont="1" applyFill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111" fillId="37" borderId="0" xfId="0" applyFont="1" applyFill="1" applyAlignment="1">
      <alignment horizontal="center" vertical="top"/>
    </xf>
    <xf numFmtId="0" fontId="48" fillId="0" borderId="0" xfId="0" applyFont="1" applyAlignment="1">
      <alignment horizontal="center" vertical="center" wrapText="1"/>
    </xf>
    <xf numFmtId="0" fontId="4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32" fillId="0" borderId="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9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8" fillId="37" borderId="2" xfId="0" applyFont="1" applyFill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 wrapText="1"/>
    </xf>
    <xf numFmtId="165" fontId="5" fillId="0" borderId="16" xfId="0" applyNumberFormat="1" applyFont="1" applyBorder="1" applyAlignment="1">
      <alignment horizontal="center" vertical="center" wrapText="1"/>
    </xf>
    <xf numFmtId="0" fontId="33" fillId="0" borderId="34" xfId="0" applyFont="1" applyBorder="1" applyAlignment="1">
      <alignment horizontal="center" vertical="center"/>
    </xf>
    <xf numFmtId="0" fontId="33" fillId="0" borderId="43" xfId="0" applyFont="1" applyBorder="1" applyAlignment="1">
      <alignment horizontal="center" vertical="center"/>
    </xf>
    <xf numFmtId="0" fontId="8" fillId="37" borderId="19" xfId="0" applyFont="1" applyFill="1" applyBorder="1" applyAlignment="1">
      <alignment horizontal="center" vertical="center"/>
    </xf>
    <xf numFmtId="0" fontId="8" fillId="37" borderId="47" xfId="0" applyFont="1" applyFill="1" applyBorder="1" applyAlignment="1">
      <alignment horizontal="center" vertical="center"/>
    </xf>
    <xf numFmtId="0" fontId="8" fillId="37" borderId="20" xfId="0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8" fillId="37" borderId="19" xfId="0" applyFont="1" applyFill="1" applyBorder="1" applyAlignment="1">
      <alignment horizontal="center" vertical="center"/>
    </xf>
    <xf numFmtId="0" fontId="8" fillId="37" borderId="47" xfId="0" applyFont="1" applyFill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37" borderId="19" xfId="0" applyFont="1" applyFill="1" applyBorder="1" applyAlignment="1">
      <alignment horizontal="center" vertical="center"/>
    </xf>
    <xf numFmtId="0" fontId="33" fillId="37" borderId="47" xfId="0" applyFont="1" applyFill="1" applyBorder="1" applyAlignment="1">
      <alignment horizontal="center" vertical="center"/>
    </xf>
    <xf numFmtId="0" fontId="33" fillId="37" borderId="20" xfId="0" applyFont="1" applyFill="1" applyBorder="1" applyAlignment="1">
      <alignment horizontal="center" vertical="center"/>
    </xf>
    <xf numFmtId="0" fontId="8" fillId="37" borderId="2" xfId="0" applyFont="1" applyFill="1" applyBorder="1" applyAlignment="1">
      <alignment horizontal="center" vertical="center" wrapText="1"/>
    </xf>
    <xf numFmtId="0" fontId="35" fillId="37" borderId="2" xfId="0" applyFont="1" applyFill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8" fillId="37" borderId="42" xfId="0" applyFont="1" applyFill="1" applyBorder="1" applyAlignment="1">
      <alignment horizontal="center" vertical="center" wrapText="1"/>
    </xf>
    <xf numFmtId="0" fontId="9" fillId="37" borderId="43" xfId="0" applyFont="1" applyFill="1" applyBorder="1" applyAlignment="1">
      <alignment horizontal="center" vertical="center" wrapText="1"/>
    </xf>
    <xf numFmtId="0" fontId="9" fillId="37" borderId="50" xfId="0" applyFont="1" applyFill="1" applyBorder="1" applyAlignment="1">
      <alignment horizontal="center" vertical="center" wrapText="1"/>
    </xf>
    <xf numFmtId="0" fontId="8" fillId="37" borderId="2" xfId="0" applyFont="1" applyFill="1" applyBorder="1" applyAlignment="1">
      <alignment horizontal="center" vertical="center" wrapText="1"/>
    </xf>
    <xf numFmtId="0" fontId="9" fillId="37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5" fontId="28" fillId="37" borderId="19" xfId="0" applyNumberFormat="1" applyFont="1" applyFill="1" applyBorder="1" applyAlignment="1">
      <alignment horizontal="center" vertical="center" wrapText="1"/>
    </xf>
    <xf numFmtId="165" fontId="28" fillId="37" borderId="47" xfId="0" applyNumberFormat="1" applyFont="1" applyFill="1" applyBorder="1" applyAlignment="1">
      <alignment horizontal="center" vertical="center" wrapText="1"/>
    </xf>
    <xf numFmtId="165" fontId="28" fillId="37" borderId="20" xfId="0" applyNumberFormat="1" applyFont="1" applyFill="1" applyBorder="1" applyAlignment="1">
      <alignment horizontal="center" vertical="center" wrapText="1"/>
    </xf>
    <xf numFmtId="0" fontId="31" fillId="37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37" borderId="19" xfId="0" applyFont="1" applyFill="1" applyBorder="1" applyAlignment="1">
      <alignment horizontal="center" vertical="center" wrapText="1"/>
    </xf>
    <xf numFmtId="0" fontId="9" fillId="37" borderId="47" xfId="0" applyFont="1" applyFill="1" applyBorder="1" applyAlignment="1">
      <alignment horizontal="center" vertical="center" wrapText="1"/>
    </xf>
    <xf numFmtId="0" fontId="9" fillId="37" borderId="20" xfId="0" applyFont="1" applyFill="1" applyBorder="1" applyAlignment="1">
      <alignment horizontal="center" vertical="center" wrapText="1"/>
    </xf>
    <xf numFmtId="0" fontId="8" fillId="37" borderId="19" xfId="0" applyFont="1" applyFill="1" applyBorder="1" applyAlignment="1">
      <alignment horizontal="center" vertical="center" wrapText="1"/>
    </xf>
    <xf numFmtId="0" fontId="8" fillId="37" borderId="19" xfId="0" applyFont="1" applyFill="1" applyBorder="1" applyAlignment="1">
      <alignment horizontal="center" vertical="center" wrapText="1"/>
    </xf>
    <xf numFmtId="0" fontId="9" fillId="37" borderId="47" xfId="0" applyFont="1" applyFill="1" applyBorder="1" applyAlignment="1">
      <alignment horizontal="center" vertical="center" wrapText="1"/>
    </xf>
    <xf numFmtId="0" fontId="9" fillId="37" borderId="20" xfId="0" applyFont="1" applyFill="1" applyBorder="1" applyAlignment="1">
      <alignment horizontal="center" vertical="center" wrapText="1"/>
    </xf>
    <xf numFmtId="0" fontId="8" fillId="37" borderId="19" xfId="0" applyFont="1" applyFill="1" applyBorder="1" applyAlignment="1">
      <alignment horizontal="center" vertical="center" wrapText="1"/>
    </xf>
    <xf numFmtId="0" fontId="8" fillId="37" borderId="55" xfId="0" applyFont="1" applyFill="1" applyBorder="1" applyAlignment="1">
      <alignment horizontal="center" vertical="center"/>
    </xf>
    <xf numFmtId="0" fontId="8" fillId="37" borderId="47" xfId="0" applyFont="1" applyFill="1" applyBorder="1" applyAlignment="1">
      <alignment horizontal="center" vertical="center" wrapText="1"/>
    </xf>
    <xf numFmtId="0" fontId="8" fillId="37" borderId="13" xfId="0" applyFont="1" applyFill="1" applyBorder="1" applyAlignment="1">
      <alignment horizontal="center" vertical="center"/>
    </xf>
    <xf numFmtId="0" fontId="21" fillId="37" borderId="19" xfId="0" applyFont="1" applyFill="1" applyBorder="1" applyAlignment="1">
      <alignment horizontal="center" vertical="center" wrapText="1"/>
    </xf>
    <xf numFmtId="0" fontId="22" fillId="37" borderId="47" xfId="0" applyFont="1" applyFill="1" applyBorder="1" applyAlignment="1">
      <alignment horizontal="center" vertical="center" wrapText="1"/>
    </xf>
    <xf numFmtId="0" fontId="22" fillId="37" borderId="20" xfId="0" applyFont="1" applyFill="1" applyBorder="1" applyAlignment="1">
      <alignment horizontal="center" vertical="center" wrapText="1"/>
    </xf>
    <xf numFmtId="0" fontId="23" fillId="37" borderId="55" xfId="0" applyFont="1" applyFill="1" applyBorder="1" applyAlignment="1">
      <alignment horizontal="center" vertical="center"/>
    </xf>
    <xf numFmtId="0" fontId="23" fillId="37" borderId="47" xfId="0" applyFont="1" applyFill="1" applyBorder="1" applyAlignment="1">
      <alignment horizontal="center" vertical="center"/>
    </xf>
    <xf numFmtId="0" fontId="23" fillId="37" borderId="47" xfId="0" applyFont="1" applyFill="1" applyBorder="1" applyAlignment="1">
      <alignment horizontal="center" vertical="center" wrapText="1"/>
    </xf>
    <xf numFmtId="0" fontId="23" fillId="37" borderId="13" xfId="0" applyFont="1" applyFill="1" applyBorder="1" applyAlignment="1">
      <alignment horizontal="center" vertical="center"/>
    </xf>
    <xf numFmtId="0" fontId="8" fillId="37" borderId="43" xfId="0" applyFont="1" applyFill="1" applyBorder="1" applyAlignment="1">
      <alignment horizontal="center" vertical="center" wrapText="1"/>
    </xf>
    <xf numFmtId="0" fontId="9" fillId="37" borderId="4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37" borderId="42" xfId="0" applyFont="1" applyFill="1" applyBorder="1" applyAlignment="1">
      <alignment horizontal="center" vertical="center" wrapText="1"/>
    </xf>
    <xf numFmtId="0" fontId="9" fillId="37" borderId="5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32">
    <cellStyle name="Normal" xfId="0" builtinId="0"/>
    <cellStyle name="Percent" xfId="15"/>
    <cellStyle name="Currency" xfId="16"/>
    <cellStyle name="Currency [0]" xfId="17"/>
    <cellStyle name="Comma" xfId="18"/>
    <cellStyle name="Comma [0]" xfId="19"/>
    <cellStyle name="0,0_x000d__x000a_NA_x000d__x000a_" xfId="20"/>
    <cellStyle name="Контрольная ячейка" xfId="21" hidden="1"/>
    <cellStyle name="Акцент1" xfId="22" hidden="1"/>
    <cellStyle name="20% — акцент1" xfId="23" hidden="1"/>
    <cellStyle name="40% — акцент1" xfId="24" hidden="1"/>
    <cellStyle name="60% — акцент1" xfId="25" hidden="1"/>
    <cellStyle name="Акцент2" xfId="26" hidden="1"/>
    <cellStyle name="20% — акцент2" xfId="27" hidden="1"/>
    <cellStyle name="40% — акцент2" xfId="28" hidden="1"/>
    <cellStyle name="60% — акцент2" xfId="29" hidden="1"/>
    <cellStyle name="Акцент3" xfId="30" hidden="1"/>
    <cellStyle name="20% — акцент3" xfId="31" hidden="1"/>
    <cellStyle name="40% — акцент3" xfId="32" hidden="1"/>
    <cellStyle name="60% — акцент3" xfId="33" hidden="1"/>
    <cellStyle name="Акцент4" xfId="34" hidden="1"/>
    <cellStyle name="20% — акцент4" xfId="35" hidden="1"/>
    <cellStyle name="40% — акцент4" xfId="36" hidden="1"/>
    <cellStyle name="60% — акцент4" xfId="37" hidden="1"/>
    <cellStyle name="Акцент5" xfId="38" hidden="1"/>
    <cellStyle name="20% — акцент5" xfId="39" hidden="1"/>
    <cellStyle name="40% — акцент5" xfId="40" hidden="1"/>
    <cellStyle name="60% — акцент5" xfId="41" hidden="1"/>
    <cellStyle name="Акцент6" xfId="42" hidden="1"/>
    <cellStyle name="20% — акцент6" xfId="43" hidden="1"/>
    <cellStyle name="40% — акцент6" xfId="44" hidden="1"/>
    <cellStyle name="60% — акцент6" xfId="45" hidden="1"/>
  </cellStyles>
  <dxfs count="17">
    <dxf>
      <fill>
        <patternFill patternType="solid">
          <fgColor theme="4" tint="0.799950003623962"/>
          <bgColor theme="4" tint="0.799950003623962"/>
        </patternFill>
      </fill>
      <border>
        <bottom style="thin">
          <color theme="4" tint="0.399949997663498"/>
        </bottom>
      </border>
    </dxf>
    <dxf>
      <font>
        <b/>
      </font>
      <fill>
        <patternFill patternType="solid">
          <fgColor theme="4" tint="0.799950003623962"/>
          <bgColor theme="4" tint="0.799950003623962"/>
        </patternFill>
      </fill>
      <border>
        <bottom style="thin">
          <color theme="4" tint="0.399949997663498"/>
        </bottom>
      </border>
    </dxf>
    <dxf>
      <font>
        <color theme="1"/>
      </font>
    </dxf>
    <dxf>
      <font>
        <color theme="1"/>
      </font>
      <border>
        <bottom style="thin">
          <color theme="4" tint="0.3999499976634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0003623962"/>
          <bgColor theme="4" tint="0.799950003623962"/>
        </patternFill>
      </fill>
    </dxf>
    <dxf>
      <fill>
        <patternFill patternType="solid">
          <fgColor theme="4" tint="0.799950003623962"/>
          <bgColor theme="4" tint="0.799950003623962"/>
        </patternFill>
      </fill>
    </dxf>
    <dxf>
      <font>
        <b/>
        <color theme="1"/>
      </font>
      <fill>
        <patternFill patternType="solid">
          <fgColor theme="4" tint="0.799950003623962"/>
          <bgColor theme="4" tint="0.799950003623962"/>
        </patternFill>
      </fill>
      <border>
        <top style="thin">
          <color theme="4" tint="0.399949997663498"/>
        </top>
        <bottom style="thin">
          <color theme="4" tint="0.399949997663498"/>
        </bottom>
      </border>
    </dxf>
    <dxf>
      <font>
        <b/>
        <color theme="1"/>
      </font>
      <fill>
        <patternFill patternType="solid">
          <fgColor theme="4" tint="0.799950003623962"/>
          <bgColor theme="4" tint="0.799950003623962"/>
        </patternFill>
      </fill>
      <border>
        <bottom style="thin">
          <color theme="4" tint="0.399949997663498"/>
        </bottom>
      </border>
    </dxf>
    <dxf>
      <fill>
        <patternFill patternType="solid">
          <fgColor theme="4" tint="0.799950003623962"/>
          <bgColor theme="4" tint="0.799950003623962"/>
        </patternFill>
      </fill>
    </dxf>
    <dxf>
      <fill>
        <patternFill patternType="solid">
          <fgColor theme="4" tint="0.799950003623962"/>
          <bgColor theme="4" tint="0.79995000362396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9997663498"/>
        </horizontal>
      </border>
    </dxf>
  </dxfs>
  <tableStyles count="2" defaultTableStyle="TableStylePreset3_Accent1" defaultPivotStyle="PivotStylePreset2_Accent1">
    <tableStyle name="TableStylePreset3_Accent1" pivot="0" table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pivot="0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worksheet" Target="worksheets/sheet3.xml" /><Relationship Id="rId11" Type="http://schemas.openxmlformats.org/officeDocument/2006/relationships/worksheet" Target="worksheets/sheet9.xml" /><Relationship Id="rId4" Type="http://schemas.openxmlformats.org/officeDocument/2006/relationships/worksheet" Target="worksheets/sheet2.xml" /><Relationship Id="rId14" Type="http://schemas.openxmlformats.org/officeDocument/2006/relationships/worksheet" Target="worksheets/sheet12.xml" /><Relationship Id="rId3" Type="http://schemas.openxmlformats.org/officeDocument/2006/relationships/worksheet" Target="worksheets/sheet1.xml" /><Relationship Id="rId9" Type="http://schemas.openxmlformats.org/officeDocument/2006/relationships/worksheet" Target="worksheets/sheet7.xml" /><Relationship Id="rId16" Type="http://schemas.openxmlformats.org/officeDocument/2006/relationships/worksheet" Target="worksheets/sheet14.xml" /><Relationship Id="rId8" Type="http://schemas.openxmlformats.org/officeDocument/2006/relationships/worksheet" Target="worksheets/sheet6.xml" /><Relationship Id="rId6" Type="http://schemas.openxmlformats.org/officeDocument/2006/relationships/worksheet" Target="worksheets/sheet4.xml" /><Relationship Id="rId13" Type="http://schemas.openxmlformats.org/officeDocument/2006/relationships/worksheet" Target="worksheets/sheet11.xml" /><Relationship Id="rId19" Type="http://schemas.openxmlformats.org/officeDocument/2006/relationships/sheetMetadata" Target="metadata.xml" /><Relationship Id="rId10" Type="http://schemas.openxmlformats.org/officeDocument/2006/relationships/worksheet" Target="worksheets/sheet8.xml" /><Relationship Id="rId2" Type="http://schemas.openxmlformats.org/officeDocument/2006/relationships/styles" Target="styles.xml" /><Relationship Id="rId18" Type="http://schemas.openxmlformats.org/officeDocument/2006/relationships/sharedStrings" Target="sharedStrings.xml" /><Relationship Id="rId20" Type="http://schemas.openxmlformats.org/officeDocument/2006/relationships/calcChain" Target="calcChain.xml" /><Relationship Id="rId12" Type="http://schemas.openxmlformats.org/officeDocument/2006/relationships/worksheet" Target="worksheets/sheet10.xml" /><Relationship Id="rId1" Type="http://schemas.openxmlformats.org/officeDocument/2006/relationships/theme" Target="theme/theme1.xml" /><Relationship Id="rId15" Type="http://schemas.openxmlformats.org/officeDocument/2006/relationships/worksheet" Target="worksheets/sheet13.xml" /><Relationship Id="rId7" Type="http://schemas.openxmlformats.org/officeDocument/2006/relationships/worksheet" Target="worksheets/sheet5.xml" /><Relationship Id="rId17" Type="http://schemas.openxmlformats.org/officeDocument/2006/relationships/worksheet" Target="worksheets/sheet15.xml" /></Relationships>
</file>

<file path=xl/drawings/_rels/drawing1.xml.rels><?xml version="1.0" encoding="UTF-8" standalone="yes"?><Relationships xmlns="http://schemas.openxmlformats.org/package/2006/relationships"><Relationship Id="rId5" Type="http://schemas.openxmlformats.org/officeDocument/2006/relationships/image" Target="../media/image1.jpeg" /><Relationship Id="rId11" Type="http://schemas.openxmlformats.org/officeDocument/2006/relationships/image" Target="../media/image2.jpeg" /><Relationship Id="rId4" Type="http://schemas.openxmlformats.org/officeDocument/2006/relationships/image" Target="../media/image15.jpeg" /><Relationship Id="rId14" Type="http://schemas.openxmlformats.org/officeDocument/2006/relationships/image" Target="../media/image3.jpeg" /><Relationship Id="rId3" Type="http://schemas.openxmlformats.org/officeDocument/2006/relationships/image" Target="../media/image4.jpeg" /><Relationship Id="rId9" Type="http://schemas.openxmlformats.org/officeDocument/2006/relationships/image" Target="../media/image5.jpeg" /><Relationship Id="rId16" Type="http://schemas.openxmlformats.org/officeDocument/2006/relationships/image" Target="../media/image6.jpeg" /><Relationship Id="rId8" Type="http://schemas.openxmlformats.org/officeDocument/2006/relationships/image" Target="../media/image7.jpeg" /><Relationship Id="rId6" Type="http://schemas.openxmlformats.org/officeDocument/2006/relationships/image" Target="../media/image8.jpeg" /><Relationship Id="rId13" Type="http://schemas.openxmlformats.org/officeDocument/2006/relationships/image" Target="../media/image9.jpeg" /><Relationship Id="rId10" Type="http://schemas.openxmlformats.org/officeDocument/2006/relationships/image" Target="../media/image10.jpeg" /><Relationship Id="rId2" Type="http://schemas.openxmlformats.org/officeDocument/2006/relationships/image" Target="../media/image11.jpeg" /><Relationship Id="rId18" Type="http://schemas.openxmlformats.org/officeDocument/2006/relationships/image" Target="../media/image12.jpeg" /><Relationship Id="rId12" Type="http://schemas.openxmlformats.org/officeDocument/2006/relationships/image" Target="../media/image14.jpeg" /><Relationship Id="rId1" Type="http://schemas.openxmlformats.org/officeDocument/2006/relationships/image" Target="../media/image13.jpeg" /><Relationship Id="rId15" Type="http://schemas.openxmlformats.org/officeDocument/2006/relationships/image" Target="../media/image16.jpeg" /><Relationship Id="rId7" Type="http://schemas.openxmlformats.org/officeDocument/2006/relationships/image" Target="../media/image17.jpeg" /><Relationship Id="rId17" Type="http://schemas.openxmlformats.org/officeDocument/2006/relationships/image" Target="../media/image18.jpeg" /></Relationships>
</file>

<file path=xl/drawings/_rels/drawing10.xml.rels><?xml version="1.0" encoding="UTF-8" standalone="yes"?><Relationships xmlns="http://schemas.openxmlformats.org/package/2006/relationships"><Relationship Id="rId24" Type="http://schemas.openxmlformats.org/officeDocument/2006/relationships/image" Target="../media/image418.jpeg" /><Relationship Id="rId10" Type="http://schemas.openxmlformats.org/officeDocument/2006/relationships/image" Target="../media/image419.jpeg" /><Relationship Id="rId9" Type="http://schemas.openxmlformats.org/officeDocument/2006/relationships/image" Target="../media/image420.jpeg" /><Relationship Id="rId31" Type="http://schemas.openxmlformats.org/officeDocument/2006/relationships/image" Target="../media/image421.jpeg" /><Relationship Id="rId2" Type="http://schemas.openxmlformats.org/officeDocument/2006/relationships/image" Target="../media/image440.jpeg" /><Relationship Id="rId20" Type="http://schemas.openxmlformats.org/officeDocument/2006/relationships/image" Target="../media/image423.jpeg" /><Relationship Id="rId15" Type="http://schemas.openxmlformats.org/officeDocument/2006/relationships/image" Target="../media/image424.jpeg" /><Relationship Id="rId11" Type="http://schemas.openxmlformats.org/officeDocument/2006/relationships/image" Target="../media/image425.jpeg" /><Relationship Id="rId3" Type="http://schemas.openxmlformats.org/officeDocument/2006/relationships/image" Target="../media/image451.jpeg" /><Relationship Id="rId33" Type="http://schemas.openxmlformats.org/officeDocument/2006/relationships/image" Target="../media/image422.jpeg" /><Relationship Id="rId32" Type="http://schemas.openxmlformats.org/officeDocument/2006/relationships/image" Target="../media/image426.jpeg" /><Relationship Id="rId29" Type="http://schemas.openxmlformats.org/officeDocument/2006/relationships/image" Target="../media/image427.jpeg" /><Relationship Id="rId13" Type="http://schemas.openxmlformats.org/officeDocument/2006/relationships/image" Target="../media/image441.jpeg" /><Relationship Id="rId25" Type="http://schemas.openxmlformats.org/officeDocument/2006/relationships/image" Target="../media/image449.jpeg" /><Relationship Id="rId35" Type="http://schemas.openxmlformats.org/officeDocument/2006/relationships/image" Target="../media/image428.jpeg" /><Relationship Id="rId14" Type="http://schemas.openxmlformats.org/officeDocument/2006/relationships/image" Target="../media/image429.jpeg" /><Relationship Id="rId28" Type="http://schemas.openxmlformats.org/officeDocument/2006/relationships/image" Target="../media/image439.jpeg" /><Relationship Id="rId26" Type="http://schemas.openxmlformats.org/officeDocument/2006/relationships/image" Target="../media/image430.jpeg" /><Relationship Id="rId21" Type="http://schemas.openxmlformats.org/officeDocument/2006/relationships/image" Target="../media/image431.jpeg" /><Relationship Id="rId17" Type="http://schemas.openxmlformats.org/officeDocument/2006/relationships/image" Target="../media/image432.jpeg" /><Relationship Id="rId7" Type="http://schemas.openxmlformats.org/officeDocument/2006/relationships/image" Target="../media/image433.jpeg" /><Relationship Id="rId27" Type="http://schemas.openxmlformats.org/officeDocument/2006/relationships/image" Target="../media/image434.jpeg" /><Relationship Id="rId36" Type="http://schemas.openxmlformats.org/officeDocument/2006/relationships/image" Target="../media/image435.jpeg" /><Relationship Id="rId12" Type="http://schemas.openxmlformats.org/officeDocument/2006/relationships/image" Target="../media/image436.jpeg" /><Relationship Id="rId6" Type="http://schemas.openxmlformats.org/officeDocument/2006/relationships/image" Target="../media/image437.jpeg" /><Relationship Id="rId18" Type="http://schemas.openxmlformats.org/officeDocument/2006/relationships/image" Target="../media/image438.jpeg" /><Relationship Id="rId22" Type="http://schemas.openxmlformats.org/officeDocument/2006/relationships/image" Target="../media/image445.jpeg" /><Relationship Id="rId23" Type="http://schemas.openxmlformats.org/officeDocument/2006/relationships/image" Target="../media/image447.jpeg" /><Relationship Id="rId19" Type="http://schemas.openxmlformats.org/officeDocument/2006/relationships/image" Target="../media/image442.jpeg" /><Relationship Id="rId4" Type="http://schemas.openxmlformats.org/officeDocument/2006/relationships/image" Target="../media/image444.jpeg" /><Relationship Id="rId1" Type="http://schemas.openxmlformats.org/officeDocument/2006/relationships/image" Target="../media/image446.jpeg" /><Relationship Id="rId16" Type="http://schemas.openxmlformats.org/officeDocument/2006/relationships/image" Target="../media/image448.jpeg" /><Relationship Id="rId30" Type="http://schemas.openxmlformats.org/officeDocument/2006/relationships/image" Target="../media/image450.jpeg" /><Relationship Id="rId8" Type="http://schemas.openxmlformats.org/officeDocument/2006/relationships/image" Target="../media/image443.jpeg" /><Relationship Id="rId5" Type="http://schemas.openxmlformats.org/officeDocument/2006/relationships/image" Target="../media/image452.jpeg" /><Relationship Id="rId34" Type="http://schemas.openxmlformats.org/officeDocument/2006/relationships/image" Target="../media/image453.jpeg" /></Relationships>
</file>

<file path=xl/drawings/_rels/drawing11.xml.rels><?xml version="1.0" encoding="UTF-8" standalone="yes"?><Relationships xmlns="http://schemas.openxmlformats.org/package/2006/relationships"><Relationship Id="rId34" Type="http://schemas.openxmlformats.org/officeDocument/2006/relationships/image" Target="../media/image466.jpeg" /><Relationship Id="rId95" Type="http://schemas.openxmlformats.org/officeDocument/2006/relationships/image" Target="../media/image455.jpeg" /><Relationship Id="rId52" Type="http://schemas.openxmlformats.org/officeDocument/2006/relationships/image" Target="../media/image461.jpeg" /><Relationship Id="rId12" Type="http://schemas.openxmlformats.org/officeDocument/2006/relationships/image" Target="../media/image456.jpeg" /><Relationship Id="rId127" Type="http://schemas.openxmlformats.org/officeDocument/2006/relationships/image" Target="../media/image530.jpeg" /><Relationship Id="rId121" Type="http://schemas.openxmlformats.org/officeDocument/2006/relationships/image" Target="../media/image458.jpeg" /><Relationship Id="rId89" Type="http://schemas.openxmlformats.org/officeDocument/2006/relationships/image" Target="../media/image459.jpeg" /><Relationship Id="rId103" Type="http://schemas.openxmlformats.org/officeDocument/2006/relationships/image" Target="../media/image460.jpeg" /><Relationship Id="rId26" Type="http://schemas.openxmlformats.org/officeDocument/2006/relationships/image" Target="../media/image540.jpeg" /><Relationship Id="rId17" Type="http://schemas.openxmlformats.org/officeDocument/2006/relationships/image" Target="../media/image464.jpeg" /><Relationship Id="rId129" Type="http://schemas.openxmlformats.org/officeDocument/2006/relationships/image" Target="../media/image496.jpeg" /><Relationship Id="rId85" Type="http://schemas.openxmlformats.org/officeDocument/2006/relationships/image" Target="../media/image490.jpeg" /><Relationship Id="rId83" Type="http://schemas.openxmlformats.org/officeDocument/2006/relationships/image" Target="../media/image467.jpeg" /><Relationship Id="rId7" Type="http://schemas.openxmlformats.org/officeDocument/2006/relationships/image" Target="../media/image468.jpeg" /><Relationship Id="rId63" Type="http://schemas.openxmlformats.org/officeDocument/2006/relationships/image" Target="../media/image482.jpeg" /><Relationship Id="rId67" Type="http://schemas.openxmlformats.org/officeDocument/2006/relationships/image" Target="../media/image470.jpeg" /><Relationship Id="rId46" Type="http://schemas.openxmlformats.org/officeDocument/2006/relationships/image" Target="../media/image471.jpeg" /><Relationship Id="rId16" Type="http://schemas.openxmlformats.org/officeDocument/2006/relationships/image" Target="../media/image472.jpeg" /><Relationship Id="rId22" Type="http://schemas.openxmlformats.org/officeDocument/2006/relationships/image" Target="../media/image473.jpeg" /><Relationship Id="rId93" Type="http://schemas.openxmlformats.org/officeDocument/2006/relationships/image" Target="../media/image474.jpeg" /><Relationship Id="rId21" Type="http://schemas.openxmlformats.org/officeDocument/2006/relationships/image" Target="../media/image523.jpeg" /><Relationship Id="rId24" Type="http://schemas.openxmlformats.org/officeDocument/2006/relationships/image" Target="../media/image476.jpeg" /><Relationship Id="rId60" Type="http://schemas.openxmlformats.org/officeDocument/2006/relationships/image" Target="../media/image477.jpeg" /><Relationship Id="rId108" Type="http://schemas.openxmlformats.org/officeDocument/2006/relationships/image" Target="../media/image478.jpeg" /><Relationship Id="rId101" Type="http://schemas.openxmlformats.org/officeDocument/2006/relationships/image" Target="../media/image479.jpeg" /><Relationship Id="rId4" Type="http://schemas.openxmlformats.org/officeDocument/2006/relationships/image" Target="../media/image454.jpeg" /><Relationship Id="rId87" Type="http://schemas.openxmlformats.org/officeDocument/2006/relationships/image" Target="../media/image480.jpeg" /><Relationship Id="rId82" Type="http://schemas.openxmlformats.org/officeDocument/2006/relationships/image" Target="../media/image481.jpeg" /><Relationship Id="rId105" Type="http://schemas.openxmlformats.org/officeDocument/2006/relationships/image" Target="../media/image484.jpeg" /><Relationship Id="rId128" Type="http://schemas.openxmlformats.org/officeDocument/2006/relationships/image" Target="../media/image517.jpeg" /><Relationship Id="rId119" Type="http://schemas.openxmlformats.org/officeDocument/2006/relationships/image" Target="../media/image562.jpeg" /><Relationship Id="rId19" Type="http://schemas.openxmlformats.org/officeDocument/2006/relationships/image" Target="../media/image488.jpeg" /><Relationship Id="rId44" Type="http://schemas.openxmlformats.org/officeDocument/2006/relationships/image" Target="../media/image554.jpeg" /><Relationship Id="rId39" Type="http://schemas.openxmlformats.org/officeDocument/2006/relationships/image" Target="../media/image546.jpeg" /><Relationship Id="rId123" Type="http://schemas.openxmlformats.org/officeDocument/2006/relationships/image" Target="../media/image469.jpeg" /><Relationship Id="rId3" Type="http://schemas.openxmlformats.org/officeDocument/2006/relationships/image" Target="../media/image492.jpeg" /><Relationship Id="rId73" Type="http://schemas.openxmlformats.org/officeDocument/2006/relationships/image" Target="../media/image543.jpeg" /><Relationship Id="rId41" Type="http://schemas.openxmlformats.org/officeDocument/2006/relationships/image" Target="../media/image494.jpeg" /><Relationship Id="rId102" Type="http://schemas.openxmlformats.org/officeDocument/2006/relationships/image" Target="../media/image495.jpeg" /><Relationship Id="rId91" Type="http://schemas.openxmlformats.org/officeDocument/2006/relationships/image" Target="../media/image475.jpeg" /><Relationship Id="rId130" Type="http://schemas.openxmlformats.org/officeDocument/2006/relationships/image" Target="../media/image497.jpeg" /><Relationship Id="rId110" Type="http://schemas.openxmlformats.org/officeDocument/2006/relationships/image" Target="../media/image498.jpeg" /><Relationship Id="rId92" Type="http://schemas.openxmlformats.org/officeDocument/2006/relationships/image" Target="../media/image500.jpeg" /><Relationship Id="rId48" Type="http://schemas.openxmlformats.org/officeDocument/2006/relationships/image" Target="../media/image501.jpeg" /><Relationship Id="rId122" Type="http://schemas.openxmlformats.org/officeDocument/2006/relationships/image" Target="../media/image502.jpeg" /><Relationship Id="rId51" Type="http://schemas.openxmlformats.org/officeDocument/2006/relationships/image" Target="../media/image503.jpeg" /><Relationship Id="rId99" Type="http://schemas.openxmlformats.org/officeDocument/2006/relationships/image" Target="../media/image561.jpeg" /><Relationship Id="rId90" Type="http://schemas.openxmlformats.org/officeDocument/2006/relationships/image" Target="../media/image504.jpeg" /><Relationship Id="rId5" Type="http://schemas.openxmlformats.org/officeDocument/2006/relationships/image" Target="../media/image505.jpeg" /><Relationship Id="rId84" Type="http://schemas.openxmlformats.org/officeDocument/2006/relationships/image" Target="../media/image506.jpeg" /><Relationship Id="rId27" Type="http://schemas.openxmlformats.org/officeDocument/2006/relationships/image" Target="../media/image531.jpeg" /><Relationship Id="rId71" Type="http://schemas.openxmlformats.org/officeDocument/2006/relationships/image" Target="../media/image507.jpeg" /><Relationship Id="rId94" Type="http://schemas.openxmlformats.org/officeDocument/2006/relationships/image" Target="../media/image508.jpeg" /><Relationship Id="rId49" Type="http://schemas.openxmlformats.org/officeDocument/2006/relationships/image" Target="../media/image509.jpeg" /><Relationship Id="rId38" Type="http://schemas.openxmlformats.org/officeDocument/2006/relationships/image" Target="../media/image510.jpeg" /><Relationship Id="rId61" Type="http://schemas.openxmlformats.org/officeDocument/2006/relationships/image" Target="../media/image511.jpeg" /><Relationship Id="rId23" Type="http://schemas.openxmlformats.org/officeDocument/2006/relationships/image" Target="../media/image512.jpeg" /><Relationship Id="rId69" Type="http://schemas.openxmlformats.org/officeDocument/2006/relationships/image" Target="../media/image513.jpeg" /><Relationship Id="rId70" Type="http://schemas.openxmlformats.org/officeDocument/2006/relationships/image" Target="../media/image514.jpeg" /><Relationship Id="rId116" Type="http://schemas.openxmlformats.org/officeDocument/2006/relationships/image" Target="../media/image566.jpeg" /><Relationship Id="rId62" Type="http://schemas.openxmlformats.org/officeDocument/2006/relationships/image" Target="../media/image515.jpeg" /><Relationship Id="rId28" Type="http://schemas.openxmlformats.org/officeDocument/2006/relationships/image" Target="../media/image516.jpeg" /><Relationship Id="rId98" Type="http://schemas.openxmlformats.org/officeDocument/2006/relationships/image" Target="../media/image575.jpeg" /><Relationship Id="rId31" Type="http://schemas.openxmlformats.org/officeDocument/2006/relationships/image" Target="../media/image579.jpeg" /><Relationship Id="rId117" Type="http://schemas.openxmlformats.org/officeDocument/2006/relationships/image" Target="../media/image547.jpeg" /><Relationship Id="rId33" Type="http://schemas.openxmlformats.org/officeDocument/2006/relationships/image" Target="../media/image518.jpeg" /><Relationship Id="rId10" Type="http://schemas.openxmlformats.org/officeDocument/2006/relationships/image" Target="../media/image519.jpeg" /><Relationship Id="rId106" Type="http://schemas.openxmlformats.org/officeDocument/2006/relationships/image" Target="../media/image528.jpeg" /><Relationship Id="rId74" Type="http://schemas.openxmlformats.org/officeDocument/2006/relationships/image" Target="../media/image520.jpeg" /><Relationship Id="rId79" Type="http://schemas.openxmlformats.org/officeDocument/2006/relationships/image" Target="../media/image521.jpeg" /><Relationship Id="rId77" Type="http://schemas.openxmlformats.org/officeDocument/2006/relationships/image" Target="../media/image493.jpeg" /><Relationship Id="rId29" Type="http://schemas.openxmlformats.org/officeDocument/2006/relationships/image" Target="../media/image522.jpeg" /><Relationship Id="rId53" Type="http://schemas.openxmlformats.org/officeDocument/2006/relationships/image" Target="../media/image491.jpeg" /><Relationship Id="rId36" Type="http://schemas.openxmlformats.org/officeDocument/2006/relationships/image" Target="../media/image524.jpeg" /><Relationship Id="rId6" Type="http://schemas.openxmlformats.org/officeDocument/2006/relationships/image" Target="../media/image525.jpeg" /><Relationship Id="rId125" Type="http://schemas.openxmlformats.org/officeDocument/2006/relationships/image" Target="../media/image527.jpeg" /><Relationship Id="rId14" Type="http://schemas.openxmlformats.org/officeDocument/2006/relationships/image" Target="../media/image529.jpeg" /><Relationship Id="rId30" Type="http://schemas.openxmlformats.org/officeDocument/2006/relationships/image" Target="../media/image558.jpeg" /><Relationship Id="rId78" Type="http://schemas.openxmlformats.org/officeDocument/2006/relationships/image" Target="../media/image572.jpeg" /><Relationship Id="rId131" Type="http://schemas.openxmlformats.org/officeDocument/2006/relationships/image" Target="../media/image573.jpeg" /><Relationship Id="rId54" Type="http://schemas.openxmlformats.org/officeDocument/2006/relationships/image" Target="../media/image570.jpeg" /><Relationship Id="rId1" Type="http://schemas.openxmlformats.org/officeDocument/2006/relationships/image" Target="../media/image532.jpeg" /><Relationship Id="rId13" Type="http://schemas.openxmlformats.org/officeDocument/2006/relationships/image" Target="../media/image533.jpeg" /><Relationship Id="rId47" Type="http://schemas.openxmlformats.org/officeDocument/2006/relationships/image" Target="../media/image534.jpeg" /><Relationship Id="rId124" Type="http://schemas.openxmlformats.org/officeDocument/2006/relationships/image" Target="../media/image535.jpeg" /><Relationship Id="rId35" Type="http://schemas.openxmlformats.org/officeDocument/2006/relationships/image" Target="../media/image536.jpeg" /><Relationship Id="rId64" Type="http://schemas.openxmlformats.org/officeDocument/2006/relationships/image" Target="../media/image537.jpeg" /><Relationship Id="rId43" Type="http://schemas.openxmlformats.org/officeDocument/2006/relationships/image" Target="../media/image538.jpeg" /><Relationship Id="rId72" Type="http://schemas.openxmlformats.org/officeDocument/2006/relationships/image" Target="../media/image539.jpeg" /><Relationship Id="rId120" Type="http://schemas.openxmlformats.org/officeDocument/2006/relationships/image" Target="../media/image457.jpeg" /><Relationship Id="rId59" Type="http://schemas.openxmlformats.org/officeDocument/2006/relationships/image" Target="../media/image542.jpeg" /><Relationship Id="rId20" Type="http://schemas.openxmlformats.org/officeDocument/2006/relationships/image" Target="../media/image577.jpeg" /><Relationship Id="rId113" Type="http://schemas.openxmlformats.org/officeDocument/2006/relationships/image" Target="../media/image544.jpeg" /><Relationship Id="rId76" Type="http://schemas.openxmlformats.org/officeDocument/2006/relationships/image" Target="../media/image545.jpeg" /><Relationship Id="rId104" Type="http://schemas.openxmlformats.org/officeDocument/2006/relationships/image" Target="../media/image486.jpeg" /><Relationship Id="rId88" Type="http://schemas.openxmlformats.org/officeDocument/2006/relationships/image" Target="../media/image574.jpeg" /><Relationship Id="rId80" Type="http://schemas.openxmlformats.org/officeDocument/2006/relationships/image" Target="../media/image548.jpeg" /><Relationship Id="rId114" Type="http://schemas.openxmlformats.org/officeDocument/2006/relationships/image" Target="../media/image549.jpeg" /><Relationship Id="rId75" Type="http://schemas.openxmlformats.org/officeDocument/2006/relationships/image" Target="../media/image550.jpeg" /><Relationship Id="rId66" Type="http://schemas.openxmlformats.org/officeDocument/2006/relationships/image" Target="../media/image551.jpeg" /><Relationship Id="rId57" Type="http://schemas.openxmlformats.org/officeDocument/2006/relationships/image" Target="../media/image552.jpeg" /><Relationship Id="rId8" Type="http://schemas.openxmlformats.org/officeDocument/2006/relationships/image" Target="../media/image553.jpeg" /><Relationship Id="rId45" Type="http://schemas.openxmlformats.org/officeDocument/2006/relationships/image" Target="../media/image487.jpeg" /><Relationship Id="rId2" Type="http://schemas.openxmlformats.org/officeDocument/2006/relationships/image" Target="../media/image578.jpeg" /><Relationship Id="rId132" Type="http://schemas.openxmlformats.org/officeDocument/2006/relationships/image" Target="../media/image556.jpeg" /><Relationship Id="rId55" Type="http://schemas.openxmlformats.org/officeDocument/2006/relationships/image" Target="../media/image557.jpeg" /><Relationship Id="rId97" Type="http://schemas.openxmlformats.org/officeDocument/2006/relationships/image" Target="../media/image465.jpeg" /><Relationship Id="rId32" Type="http://schemas.openxmlformats.org/officeDocument/2006/relationships/image" Target="../media/image559.jpeg" /><Relationship Id="rId126" Type="http://schemas.openxmlformats.org/officeDocument/2006/relationships/image" Target="../media/image560.jpeg" /><Relationship Id="rId81" Type="http://schemas.openxmlformats.org/officeDocument/2006/relationships/image" Target="../media/image462.jpeg" /><Relationship Id="rId18" Type="http://schemas.openxmlformats.org/officeDocument/2006/relationships/image" Target="../media/image541.jpeg" /><Relationship Id="rId112" Type="http://schemas.openxmlformats.org/officeDocument/2006/relationships/image" Target="../media/image555.jpeg" /><Relationship Id="rId15" Type="http://schemas.openxmlformats.org/officeDocument/2006/relationships/image" Target="../media/image564.jpeg" /><Relationship Id="rId109" Type="http://schemas.openxmlformats.org/officeDocument/2006/relationships/image" Target="../media/image565.jpeg" /><Relationship Id="rId42" Type="http://schemas.openxmlformats.org/officeDocument/2006/relationships/image" Target="../media/image584.jpeg" /><Relationship Id="rId86" Type="http://schemas.openxmlformats.org/officeDocument/2006/relationships/image" Target="../media/image567.jpeg" /><Relationship Id="rId65" Type="http://schemas.openxmlformats.org/officeDocument/2006/relationships/image" Target="../media/image568.jpeg" /><Relationship Id="rId58" Type="http://schemas.openxmlformats.org/officeDocument/2006/relationships/image" Target="../media/image569.jpeg" /><Relationship Id="rId40" Type="http://schemas.openxmlformats.org/officeDocument/2006/relationships/image" Target="../media/image526.jpeg" /><Relationship Id="rId107" Type="http://schemas.openxmlformats.org/officeDocument/2006/relationships/image" Target="../media/image571.jpeg" /><Relationship Id="rId68" Type="http://schemas.openxmlformats.org/officeDocument/2006/relationships/image" Target="../media/image483.jpeg" /><Relationship Id="rId118" Type="http://schemas.openxmlformats.org/officeDocument/2006/relationships/image" Target="../media/image499.jpeg" /><Relationship Id="rId96" Type="http://schemas.openxmlformats.org/officeDocument/2006/relationships/image" Target="../media/image576.jpeg" /><Relationship Id="rId25" Type="http://schemas.openxmlformats.org/officeDocument/2006/relationships/image" Target="../media/image489.jpeg" /><Relationship Id="rId50" Type="http://schemas.openxmlformats.org/officeDocument/2006/relationships/image" Target="../media/image463.jpeg" /><Relationship Id="rId37" Type="http://schemas.openxmlformats.org/officeDocument/2006/relationships/image" Target="../media/image485.jpeg" /><Relationship Id="rId11" Type="http://schemas.openxmlformats.org/officeDocument/2006/relationships/image" Target="../media/image580.jpeg" /><Relationship Id="rId100" Type="http://schemas.openxmlformats.org/officeDocument/2006/relationships/image" Target="../media/image581.jpeg" /><Relationship Id="rId115" Type="http://schemas.openxmlformats.org/officeDocument/2006/relationships/image" Target="../media/image582.jpeg" /><Relationship Id="rId111" Type="http://schemas.openxmlformats.org/officeDocument/2006/relationships/image" Target="../media/image583.jpeg" /><Relationship Id="rId56" Type="http://schemas.openxmlformats.org/officeDocument/2006/relationships/image" Target="../media/image563.jpeg" /><Relationship Id="rId9" Type="http://schemas.openxmlformats.org/officeDocument/2006/relationships/image" Target="../media/image585.jpeg" /></Relationships>
</file>

<file path=xl/drawings/_rels/drawing12.xml.rels><?xml version="1.0" encoding="UTF-8" standalone="yes"?><Relationships xmlns="http://schemas.openxmlformats.org/package/2006/relationships"><Relationship Id="rId24" Type="http://schemas.openxmlformats.org/officeDocument/2006/relationships/image" Target="../media/image586.jpeg" /><Relationship Id="rId10" Type="http://schemas.openxmlformats.org/officeDocument/2006/relationships/image" Target="../media/image587.jpeg" /><Relationship Id="rId52" Type="http://schemas.openxmlformats.org/officeDocument/2006/relationships/image" Target="../media/image588.jpeg" /><Relationship Id="rId9" Type="http://schemas.openxmlformats.org/officeDocument/2006/relationships/image" Target="../media/image589.jpeg" /><Relationship Id="rId31" Type="http://schemas.openxmlformats.org/officeDocument/2006/relationships/image" Target="../media/image618.jpeg" /><Relationship Id="rId2" Type="http://schemas.openxmlformats.org/officeDocument/2006/relationships/image" Target="../media/image625.jpeg" /><Relationship Id="rId48" Type="http://schemas.openxmlformats.org/officeDocument/2006/relationships/image" Target="../media/image606.jpeg" /><Relationship Id="rId20" Type="http://schemas.openxmlformats.org/officeDocument/2006/relationships/image" Target="../media/image640.jpeg" /><Relationship Id="rId40" Type="http://schemas.openxmlformats.org/officeDocument/2006/relationships/image" Target="../media/image592.jpeg" /><Relationship Id="rId63" Type="http://schemas.openxmlformats.org/officeDocument/2006/relationships/image" Target="../media/image593.jpeg" /><Relationship Id="rId15" Type="http://schemas.openxmlformats.org/officeDocument/2006/relationships/image" Target="../media/image594.jpeg" /><Relationship Id="rId50" Type="http://schemas.openxmlformats.org/officeDocument/2006/relationships/image" Target="../media/image633.jpeg" /><Relationship Id="rId11" Type="http://schemas.openxmlformats.org/officeDocument/2006/relationships/image" Target="../media/image595.jpeg" /><Relationship Id="rId3" Type="http://schemas.openxmlformats.org/officeDocument/2006/relationships/image" Target="../media/image644.jpeg" /><Relationship Id="rId33" Type="http://schemas.openxmlformats.org/officeDocument/2006/relationships/image" Target="../media/image590.jpeg" /><Relationship Id="rId32" Type="http://schemas.openxmlformats.org/officeDocument/2006/relationships/image" Target="../media/image599.jpeg" /><Relationship Id="rId29" Type="http://schemas.openxmlformats.org/officeDocument/2006/relationships/image" Target="../media/image601.jpeg" /><Relationship Id="rId13" Type="http://schemas.openxmlformats.org/officeDocument/2006/relationships/image" Target="../media/image626.jpeg" /><Relationship Id="rId25" Type="http://schemas.openxmlformats.org/officeDocument/2006/relationships/image" Target="../media/image636.jpeg" /><Relationship Id="rId35" Type="http://schemas.openxmlformats.org/officeDocument/2006/relationships/image" Target="../media/image602.jpeg" /><Relationship Id="rId14" Type="http://schemas.openxmlformats.org/officeDocument/2006/relationships/image" Target="../media/image604.jpeg" /><Relationship Id="rId28" Type="http://schemas.openxmlformats.org/officeDocument/2006/relationships/image" Target="../media/image624.jpeg" /><Relationship Id="rId57" Type="http://schemas.openxmlformats.org/officeDocument/2006/relationships/image" Target="../media/image597.jpeg" /><Relationship Id="rId46" Type="http://schemas.openxmlformats.org/officeDocument/2006/relationships/image" Target="../media/image623.jpeg" /><Relationship Id="rId26" Type="http://schemas.openxmlformats.org/officeDocument/2006/relationships/image" Target="../media/image608.jpeg" /><Relationship Id="rId59" Type="http://schemas.openxmlformats.org/officeDocument/2006/relationships/image" Target="../media/image611.jpeg" /><Relationship Id="rId64" Type="http://schemas.openxmlformats.org/officeDocument/2006/relationships/image" Target="../media/image638.jpeg" /><Relationship Id="rId21" Type="http://schemas.openxmlformats.org/officeDocument/2006/relationships/image" Target="../media/image610.jpeg" /><Relationship Id="rId17" Type="http://schemas.openxmlformats.org/officeDocument/2006/relationships/image" Target="../media/image646.jpeg" /><Relationship Id="rId51" Type="http://schemas.openxmlformats.org/officeDocument/2006/relationships/image" Target="../media/image591.jpeg" /><Relationship Id="rId43" Type="http://schemas.openxmlformats.org/officeDocument/2006/relationships/image" Target="../media/image613.jpeg" /><Relationship Id="rId7" Type="http://schemas.openxmlformats.org/officeDocument/2006/relationships/image" Target="../media/image614.jpeg" /><Relationship Id="rId27" Type="http://schemas.openxmlformats.org/officeDocument/2006/relationships/image" Target="../media/image615.jpeg" /><Relationship Id="rId39" Type="http://schemas.openxmlformats.org/officeDocument/2006/relationships/image" Target="../media/image616.jpeg" /><Relationship Id="rId36" Type="http://schemas.openxmlformats.org/officeDocument/2006/relationships/image" Target="../media/image617.jpeg" /><Relationship Id="rId12" Type="http://schemas.openxmlformats.org/officeDocument/2006/relationships/image" Target="../media/image598.jpeg" /><Relationship Id="rId42" Type="http://schemas.openxmlformats.org/officeDocument/2006/relationships/image" Target="../media/image619.jpeg" /><Relationship Id="rId6" Type="http://schemas.openxmlformats.org/officeDocument/2006/relationships/image" Target="../media/image620.jpeg" /><Relationship Id="rId47" Type="http://schemas.openxmlformats.org/officeDocument/2006/relationships/image" Target="../media/image621.jpeg" /><Relationship Id="rId38" Type="http://schemas.openxmlformats.org/officeDocument/2006/relationships/image" Target="../media/image622.jpeg" /><Relationship Id="rId18" Type="http://schemas.openxmlformats.org/officeDocument/2006/relationships/image" Target="../media/image643.jpeg" /><Relationship Id="rId22" Type="http://schemas.openxmlformats.org/officeDocument/2006/relationships/image" Target="../media/image631.jpeg" /><Relationship Id="rId23" Type="http://schemas.openxmlformats.org/officeDocument/2006/relationships/image" Target="../media/image634.jpeg" /><Relationship Id="rId19" Type="http://schemas.openxmlformats.org/officeDocument/2006/relationships/image" Target="../media/image627.jpeg" /><Relationship Id="rId55" Type="http://schemas.openxmlformats.org/officeDocument/2006/relationships/image" Target="../media/image628.jpeg" /><Relationship Id="rId4" Type="http://schemas.openxmlformats.org/officeDocument/2006/relationships/image" Target="../media/image629.jpeg" /><Relationship Id="rId41" Type="http://schemas.openxmlformats.org/officeDocument/2006/relationships/image" Target="../media/image648.jpeg" /><Relationship Id="rId37" Type="http://schemas.openxmlformats.org/officeDocument/2006/relationships/image" Target="../media/image642.jpeg" /><Relationship Id="rId1" Type="http://schemas.openxmlformats.org/officeDocument/2006/relationships/image" Target="../media/image645.jpeg" /><Relationship Id="rId16" Type="http://schemas.openxmlformats.org/officeDocument/2006/relationships/image" Target="../media/image635.jpeg" /><Relationship Id="rId56" Type="http://schemas.openxmlformats.org/officeDocument/2006/relationships/image" Target="../media/image603.jpeg" /><Relationship Id="rId44" Type="http://schemas.openxmlformats.org/officeDocument/2006/relationships/image" Target="../media/image637.jpeg" /><Relationship Id="rId49" Type="http://schemas.openxmlformats.org/officeDocument/2006/relationships/image" Target="../media/image632.jpeg" /><Relationship Id="rId58" Type="http://schemas.openxmlformats.org/officeDocument/2006/relationships/image" Target="../media/image639.jpeg" /><Relationship Id="rId45" Type="http://schemas.openxmlformats.org/officeDocument/2006/relationships/image" Target="../media/image600.jpeg" /><Relationship Id="rId60" Type="http://schemas.openxmlformats.org/officeDocument/2006/relationships/image" Target="../media/image641.jpeg" /><Relationship Id="rId30" Type="http://schemas.openxmlformats.org/officeDocument/2006/relationships/image" Target="../media/image605.jpeg" /><Relationship Id="rId54" Type="http://schemas.openxmlformats.org/officeDocument/2006/relationships/image" Target="../media/image596.jpeg" /><Relationship Id="rId8" Type="http://schemas.openxmlformats.org/officeDocument/2006/relationships/image" Target="../media/image609.jpeg" /><Relationship Id="rId61" Type="http://schemas.openxmlformats.org/officeDocument/2006/relationships/image" Target="../media/image630.jpeg" /><Relationship Id="rId62" Type="http://schemas.openxmlformats.org/officeDocument/2006/relationships/image" Target="../media/image607.jpeg" /><Relationship Id="rId5" Type="http://schemas.openxmlformats.org/officeDocument/2006/relationships/image" Target="../media/image647.jpeg" /><Relationship Id="rId34" Type="http://schemas.openxmlformats.org/officeDocument/2006/relationships/image" Target="../media/image612.jpeg" /><Relationship Id="rId53" Type="http://schemas.openxmlformats.org/officeDocument/2006/relationships/image" Target="../media/image649.jpeg" /></Relationships>
</file>

<file path=xl/drawings/_rels/drawing13.xml.rels><?xml version="1.0" encoding="UTF-8" standalone="yes"?><Relationships xmlns="http://schemas.openxmlformats.org/package/2006/relationships"><Relationship Id="rId24" Type="http://schemas.openxmlformats.org/officeDocument/2006/relationships/image" Target="../media/image650.jpeg" /><Relationship Id="rId10" Type="http://schemas.openxmlformats.org/officeDocument/2006/relationships/image" Target="../media/image651.jpeg" /><Relationship Id="rId52" Type="http://schemas.openxmlformats.org/officeDocument/2006/relationships/image" Target="../media/image652.jpeg" /><Relationship Id="rId9" Type="http://schemas.openxmlformats.org/officeDocument/2006/relationships/image" Target="../media/image653.jpeg" /><Relationship Id="rId31" Type="http://schemas.openxmlformats.org/officeDocument/2006/relationships/image" Target="../media/image680.jpeg" /><Relationship Id="rId2" Type="http://schemas.openxmlformats.org/officeDocument/2006/relationships/image" Target="../media/image687.jpeg" /><Relationship Id="rId48" Type="http://schemas.openxmlformats.org/officeDocument/2006/relationships/image" Target="../media/image669.jpeg" /><Relationship Id="rId20" Type="http://schemas.openxmlformats.org/officeDocument/2006/relationships/image" Target="../media/image700.jpeg" /><Relationship Id="rId40" Type="http://schemas.openxmlformats.org/officeDocument/2006/relationships/image" Target="../media/image656.jpeg" /><Relationship Id="rId15" Type="http://schemas.openxmlformats.org/officeDocument/2006/relationships/image" Target="../media/image657.jpeg" /><Relationship Id="rId50" Type="http://schemas.openxmlformats.org/officeDocument/2006/relationships/image" Target="../media/image693.jpeg" /><Relationship Id="rId11" Type="http://schemas.openxmlformats.org/officeDocument/2006/relationships/image" Target="../media/image658.jpeg" /><Relationship Id="rId3" Type="http://schemas.openxmlformats.org/officeDocument/2006/relationships/image" Target="../media/image703.jpeg" /><Relationship Id="rId33" Type="http://schemas.openxmlformats.org/officeDocument/2006/relationships/image" Target="../media/image654.jpeg" /><Relationship Id="rId32" Type="http://schemas.openxmlformats.org/officeDocument/2006/relationships/image" Target="../media/image662.jpeg" /><Relationship Id="rId29" Type="http://schemas.openxmlformats.org/officeDocument/2006/relationships/image" Target="../media/image664.jpeg" /><Relationship Id="rId13" Type="http://schemas.openxmlformats.org/officeDocument/2006/relationships/image" Target="../media/image688.jpeg" /><Relationship Id="rId25" Type="http://schemas.openxmlformats.org/officeDocument/2006/relationships/image" Target="../media/image696.jpeg" /><Relationship Id="rId35" Type="http://schemas.openxmlformats.org/officeDocument/2006/relationships/image" Target="../media/image665.jpeg" /><Relationship Id="rId14" Type="http://schemas.openxmlformats.org/officeDocument/2006/relationships/image" Target="../media/image667.jpeg" /><Relationship Id="rId28" Type="http://schemas.openxmlformats.org/officeDocument/2006/relationships/image" Target="../media/image686.jpeg" /><Relationship Id="rId57" Type="http://schemas.openxmlformats.org/officeDocument/2006/relationships/image" Target="../media/image660.jpeg" /><Relationship Id="rId46" Type="http://schemas.openxmlformats.org/officeDocument/2006/relationships/image" Target="../media/image685.jpeg" /><Relationship Id="rId26" Type="http://schemas.openxmlformats.org/officeDocument/2006/relationships/image" Target="../media/image670.jpeg" /><Relationship Id="rId59" Type="http://schemas.openxmlformats.org/officeDocument/2006/relationships/image" Target="../media/image673.jpeg" /><Relationship Id="rId21" Type="http://schemas.openxmlformats.org/officeDocument/2006/relationships/image" Target="../media/image672.jpeg" /><Relationship Id="rId17" Type="http://schemas.openxmlformats.org/officeDocument/2006/relationships/image" Target="../media/image705.jpeg" /><Relationship Id="rId51" Type="http://schemas.openxmlformats.org/officeDocument/2006/relationships/image" Target="../media/image655.jpeg" /><Relationship Id="rId43" Type="http://schemas.openxmlformats.org/officeDocument/2006/relationships/image" Target="../media/image675.jpeg" /><Relationship Id="rId7" Type="http://schemas.openxmlformats.org/officeDocument/2006/relationships/image" Target="../media/image676.jpeg" /><Relationship Id="rId27" Type="http://schemas.openxmlformats.org/officeDocument/2006/relationships/image" Target="../media/image677.jpeg" /><Relationship Id="rId39" Type="http://schemas.openxmlformats.org/officeDocument/2006/relationships/image" Target="../media/image678.jpeg" /><Relationship Id="rId36" Type="http://schemas.openxmlformats.org/officeDocument/2006/relationships/image" Target="../media/image679.jpeg" /><Relationship Id="rId12" Type="http://schemas.openxmlformats.org/officeDocument/2006/relationships/image" Target="../media/image661.jpeg" /><Relationship Id="rId42" Type="http://schemas.openxmlformats.org/officeDocument/2006/relationships/image" Target="../media/image681.jpeg" /><Relationship Id="rId6" Type="http://schemas.openxmlformats.org/officeDocument/2006/relationships/image" Target="../media/image682.jpeg" /><Relationship Id="rId47" Type="http://schemas.openxmlformats.org/officeDocument/2006/relationships/image" Target="../media/image683.jpeg" /><Relationship Id="rId38" Type="http://schemas.openxmlformats.org/officeDocument/2006/relationships/image" Target="../media/image684.jpeg" /><Relationship Id="rId18" Type="http://schemas.openxmlformats.org/officeDocument/2006/relationships/image" Target="../media/image702.jpeg" /><Relationship Id="rId22" Type="http://schemas.openxmlformats.org/officeDocument/2006/relationships/image" Target="../media/image692.jpeg" /><Relationship Id="rId23" Type="http://schemas.openxmlformats.org/officeDocument/2006/relationships/image" Target="../media/image694.jpeg" /><Relationship Id="rId19" Type="http://schemas.openxmlformats.org/officeDocument/2006/relationships/image" Target="../media/image689.jpeg" /><Relationship Id="rId55" Type="http://schemas.openxmlformats.org/officeDocument/2006/relationships/image" Target="../media/image690.jpeg" /><Relationship Id="rId4" Type="http://schemas.openxmlformats.org/officeDocument/2006/relationships/image" Target="../media/image691.jpeg" /><Relationship Id="rId41" Type="http://schemas.openxmlformats.org/officeDocument/2006/relationships/image" Target="../media/image707.jpeg" /><Relationship Id="rId37" Type="http://schemas.openxmlformats.org/officeDocument/2006/relationships/image" Target="../media/image701.jpeg" /><Relationship Id="rId1" Type="http://schemas.openxmlformats.org/officeDocument/2006/relationships/image" Target="../media/image704.jpeg" /><Relationship Id="rId16" Type="http://schemas.openxmlformats.org/officeDocument/2006/relationships/image" Target="../media/image695.jpeg" /><Relationship Id="rId56" Type="http://schemas.openxmlformats.org/officeDocument/2006/relationships/image" Target="../media/image666.jpeg" /><Relationship Id="rId44" Type="http://schemas.openxmlformats.org/officeDocument/2006/relationships/image" Target="../media/image697.jpeg" /><Relationship Id="rId49" Type="http://schemas.openxmlformats.org/officeDocument/2006/relationships/image" Target="../media/image698.jpeg" /><Relationship Id="rId58" Type="http://schemas.openxmlformats.org/officeDocument/2006/relationships/image" Target="../media/image699.jpeg" /><Relationship Id="rId45" Type="http://schemas.openxmlformats.org/officeDocument/2006/relationships/image" Target="../media/image663.jpeg" /><Relationship Id="rId30" Type="http://schemas.openxmlformats.org/officeDocument/2006/relationships/image" Target="../media/image668.jpeg" /><Relationship Id="rId54" Type="http://schemas.openxmlformats.org/officeDocument/2006/relationships/image" Target="../media/image659.jpeg" /><Relationship Id="rId8" Type="http://schemas.openxmlformats.org/officeDocument/2006/relationships/image" Target="../media/image671.jpeg" /><Relationship Id="rId5" Type="http://schemas.openxmlformats.org/officeDocument/2006/relationships/image" Target="../media/image706.jpeg" /><Relationship Id="rId34" Type="http://schemas.openxmlformats.org/officeDocument/2006/relationships/image" Target="../media/image674.jpeg" /><Relationship Id="rId53" Type="http://schemas.openxmlformats.org/officeDocument/2006/relationships/image" Target="../media/image708.jpeg" /></Relationships>
</file>

<file path=xl/drawings/_rels/drawing14.xml.rels><?xml version="1.0" encoding="UTF-8" standalone="yes"?><Relationships xmlns="http://schemas.openxmlformats.org/package/2006/relationships"><Relationship Id="rId34" Type="http://schemas.openxmlformats.org/officeDocument/2006/relationships/image" Target="../media/image715.jpeg" /><Relationship Id="rId52" Type="http://schemas.openxmlformats.org/officeDocument/2006/relationships/image" Target="../media/image710.jpeg" /><Relationship Id="rId12" Type="http://schemas.openxmlformats.org/officeDocument/2006/relationships/image" Target="../media/image711.jpeg" /><Relationship Id="rId26" Type="http://schemas.openxmlformats.org/officeDocument/2006/relationships/image" Target="../media/image713.jpeg" /><Relationship Id="rId17" Type="http://schemas.openxmlformats.org/officeDocument/2006/relationships/image" Target="../media/image714.jpeg" /><Relationship Id="rId7" Type="http://schemas.openxmlformats.org/officeDocument/2006/relationships/image" Target="../media/image716.jpeg" /><Relationship Id="rId63" Type="http://schemas.openxmlformats.org/officeDocument/2006/relationships/image" Target="../media/image717.jpeg" /><Relationship Id="rId67" Type="http://schemas.openxmlformats.org/officeDocument/2006/relationships/image" Target="../media/image718.jpeg" /><Relationship Id="rId46" Type="http://schemas.openxmlformats.org/officeDocument/2006/relationships/image" Target="../media/image719.jpeg" /><Relationship Id="rId16" Type="http://schemas.openxmlformats.org/officeDocument/2006/relationships/image" Target="../media/image720.jpeg" /><Relationship Id="rId22" Type="http://schemas.openxmlformats.org/officeDocument/2006/relationships/image" Target="../media/image721.jpeg" /><Relationship Id="rId21" Type="http://schemas.openxmlformats.org/officeDocument/2006/relationships/image" Target="../media/image722.jpeg" /><Relationship Id="rId24" Type="http://schemas.openxmlformats.org/officeDocument/2006/relationships/image" Target="../media/image723.jpeg" /><Relationship Id="rId60" Type="http://schemas.openxmlformats.org/officeDocument/2006/relationships/image" Target="../media/image724.jpeg" /><Relationship Id="rId4" Type="http://schemas.openxmlformats.org/officeDocument/2006/relationships/image" Target="../media/image709.jpeg" /><Relationship Id="rId19" Type="http://schemas.openxmlformats.org/officeDocument/2006/relationships/image" Target="../media/image726.jpeg" /><Relationship Id="rId44" Type="http://schemas.openxmlformats.org/officeDocument/2006/relationships/image" Target="../media/image763.jpeg" /><Relationship Id="rId39" Type="http://schemas.openxmlformats.org/officeDocument/2006/relationships/image" Target="../media/image727.jpeg" /><Relationship Id="rId3" Type="http://schemas.openxmlformats.org/officeDocument/2006/relationships/image" Target="../media/image728.jpeg" /><Relationship Id="rId41" Type="http://schemas.openxmlformats.org/officeDocument/2006/relationships/image" Target="../media/image729.jpeg" /><Relationship Id="rId48" Type="http://schemas.openxmlformats.org/officeDocument/2006/relationships/image" Target="../media/image730.jpeg" /><Relationship Id="rId51" Type="http://schemas.openxmlformats.org/officeDocument/2006/relationships/image" Target="../media/image731.jpeg" /><Relationship Id="rId5" Type="http://schemas.openxmlformats.org/officeDocument/2006/relationships/image" Target="../media/image732.jpeg" /><Relationship Id="rId27" Type="http://schemas.openxmlformats.org/officeDocument/2006/relationships/image" Target="../media/image751.jpeg" /><Relationship Id="rId71" Type="http://schemas.openxmlformats.org/officeDocument/2006/relationships/image" Target="../media/image733.jpeg" /><Relationship Id="rId49" Type="http://schemas.openxmlformats.org/officeDocument/2006/relationships/image" Target="../media/image734.jpeg" /><Relationship Id="rId38" Type="http://schemas.openxmlformats.org/officeDocument/2006/relationships/image" Target="../media/image735.jpeg" /><Relationship Id="rId61" Type="http://schemas.openxmlformats.org/officeDocument/2006/relationships/image" Target="../media/image736.jpeg" /><Relationship Id="rId23" Type="http://schemas.openxmlformats.org/officeDocument/2006/relationships/image" Target="../media/image737.jpeg" /><Relationship Id="rId69" Type="http://schemas.openxmlformats.org/officeDocument/2006/relationships/image" Target="../media/image738.jpeg" /><Relationship Id="rId70" Type="http://schemas.openxmlformats.org/officeDocument/2006/relationships/image" Target="../media/image739.jpeg" /><Relationship Id="rId62" Type="http://schemas.openxmlformats.org/officeDocument/2006/relationships/image" Target="../media/image740.jpeg" /><Relationship Id="rId28" Type="http://schemas.openxmlformats.org/officeDocument/2006/relationships/image" Target="../media/image741.jpeg" /><Relationship Id="rId31" Type="http://schemas.openxmlformats.org/officeDocument/2006/relationships/image" Target="../media/image776.jpeg" /><Relationship Id="rId33" Type="http://schemas.openxmlformats.org/officeDocument/2006/relationships/image" Target="../media/image712.jpeg" /><Relationship Id="rId10" Type="http://schemas.openxmlformats.org/officeDocument/2006/relationships/image" Target="../media/image743.jpeg" /><Relationship Id="rId29" Type="http://schemas.openxmlformats.org/officeDocument/2006/relationships/image" Target="../media/image744.jpeg" /><Relationship Id="rId53" Type="http://schemas.openxmlformats.org/officeDocument/2006/relationships/image" Target="../media/image745.jpeg" /><Relationship Id="rId36" Type="http://schemas.openxmlformats.org/officeDocument/2006/relationships/image" Target="../media/image746.jpeg" /><Relationship Id="rId6" Type="http://schemas.openxmlformats.org/officeDocument/2006/relationships/image" Target="../media/image747.jpeg" /><Relationship Id="rId14" Type="http://schemas.openxmlformats.org/officeDocument/2006/relationships/image" Target="../media/image749.jpeg" /><Relationship Id="rId30" Type="http://schemas.openxmlformats.org/officeDocument/2006/relationships/image" Target="../media/image765.jpeg" /><Relationship Id="rId54" Type="http://schemas.openxmlformats.org/officeDocument/2006/relationships/image" Target="../media/image772.jpeg" /><Relationship Id="rId1" Type="http://schemas.openxmlformats.org/officeDocument/2006/relationships/image" Target="../media/image752.jpeg" /><Relationship Id="rId13" Type="http://schemas.openxmlformats.org/officeDocument/2006/relationships/image" Target="../media/image753.jpeg" /><Relationship Id="rId47" Type="http://schemas.openxmlformats.org/officeDocument/2006/relationships/image" Target="../media/image754.jpeg" /><Relationship Id="rId35" Type="http://schemas.openxmlformats.org/officeDocument/2006/relationships/image" Target="../media/image755.jpeg" /><Relationship Id="rId64" Type="http://schemas.openxmlformats.org/officeDocument/2006/relationships/image" Target="../media/image756.jpeg" /><Relationship Id="rId43" Type="http://schemas.openxmlformats.org/officeDocument/2006/relationships/image" Target="../media/image757.jpeg" /><Relationship Id="rId59" Type="http://schemas.openxmlformats.org/officeDocument/2006/relationships/image" Target="../media/image758.jpeg" /><Relationship Id="rId20" Type="http://schemas.openxmlformats.org/officeDocument/2006/relationships/image" Target="../media/image759.jpeg" /><Relationship Id="rId66" Type="http://schemas.openxmlformats.org/officeDocument/2006/relationships/image" Target="../media/image760.jpeg" /><Relationship Id="rId57" Type="http://schemas.openxmlformats.org/officeDocument/2006/relationships/image" Target="../media/image761.jpeg" /><Relationship Id="rId8" Type="http://schemas.openxmlformats.org/officeDocument/2006/relationships/image" Target="../media/image762.jpeg" /><Relationship Id="rId45" Type="http://schemas.openxmlformats.org/officeDocument/2006/relationships/image" Target="../media/image742.jpeg" /><Relationship Id="rId2" Type="http://schemas.openxmlformats.org/officeDocument/2006/relationships/image" Target="../media/image775.jpeg" /><Relationship Id="rId55" Type="http://schemas.openxmlformats.org/officeDocument/2006/relationships/image" Target="../media/image764.jpeg" /><Relationship Id="rId32" Type="http://schemas.openxmlformats.org/officeDocument/2006/relationships/image" Target="../media/image766.jpeg" /><Relationship Id="rId18" Type="http://schemas.openxmlformats.org/officeDocument/2006/relationships/image" Target="../media/image767.jpeg" /><Relationship Id="rId15" Type="http://schemas.openxmlformats.org/officeDocument/2006/relationships/image" Target="../media/image769.jpeg" /><Relationship Id="rId42" Type="http://schemas.openxmlformats.org/officeDocument/2006/relationships/image" Target="../media/image778.jpeg" /><Relationship Id="rId65" Type="http://schemas.openxmlformats.org/officeDocument/2006/relationships/image" Target="../media/image770.jpeg" /><Relationship Id="rId58" Type="http://schemas.openxmlformats.org/officeDocument/2006/relationships/image" Target="../media/image771.jpeg" /><Relationship Id="rId40" Type="http://schemas.openxmlformats.org/officeDocument/2006/relationships/image" Target="../media/image748.jpeg" /><Relationship Id="rId68" Type="http://schemas.openxmlformats.org/officeDocument/2006/relationships/image" Target="../media/image773.jpeg" /><Relationship Id="rId25" Type="http://schemas.openxmlformats.org/officeDocument/2006/relationships/image" Target="../media/image774.jpeg" /><Relationship Id="rId50" Type="http://schemas.openxmlformats.org/officeDocument/2006/relationships/image" Target="../media/image750.jpeg" /><Relationship Id="rId37" Type="http://schemas.openxmlformats.org/officeDocument/2006/relationships/image" Target="../media/image725.jpeg" /><Relationship Id="rId11" Type="http://schemas.openxmlformats.org/officeDocument/2006/relationships/image" Target="../media/image777.jpeg" /><Relationship Id="rId56" Type="http://schemas.openxmlformats.org/officeDocument/2006/relationships/image" Target="../media/image768.jpeg" /><Relationship Id="rId9" Type="http://schemas.openxmlformats.org/officeDocument/2006/relationships/image" Target="../media/image779.jpeg" /></Relationships>
</file>

<file path=xl/drawings/_rels/drawing15.xml.rels><?xml version="1.0" encoding="UTF-8" standalone="yes"?><Relationships xmlns="http://schemas.openxmlformats.org/package/2006/relationships"><Relationship Id="rId29" Type="http://schemas.openxmlformats.org/officeDocument/2006/relationships/image" Target="../media/image780.jpeg" /><Relationship Id="rId111" Type="http://schemas.openxmlformats.org/officeDocument/2006/relationships/image" Target="../media/image781.jpeg" /><Relationship Id="rId156" Type="http://schemas.openxmlformats.org/officeDocument/2006/relationships/image" Target="../media/image910.jpeg" /><Relationship Id="rId122" Type="http://schemas.openxmlformats.org/officeDocument/2006/relationships/image" Target="../media/image783.jpeg" /><Relationship Id="rId215" Type="http://schemas.openxmlformats.org/officeDocument/2006/relationships/image" Target="../media/image784.jpeg" /><Relationship Id="rId216" Type="http://schemas.openxmlformats.org/officeDocument/2006/relationships/image" Target="../media/image815.jpeg" /><Relationship Id="rId206" Type="http://schemas.openxmlformats.org/officeDocument/2006/relationships/image" Target="../media/image782.jpeg" /><Relationship Id="rId105" Type="http://schemas.openxmlformats.org/officeDocument/2006/relationships/image" Target="../media/image786.jpeg" /><Relationship Id="rId124" Type="http://schemas.openxmlformats.org/officeDocument/2006/relationships/image" Target="../media/image787.jpeg" /><Relationship Id="rId136" Type="http://schemas.openxmlformats.org/officeDocument/2006/relationships/image" Target="../media/image788.jpeg" /><Relationship Id="rId83" Type="http://schemas.openxmlformats.org/officeDocument/2006/relationships/image" Target="../media/image948.jpeg" /><Relationship Id="rId142" Type="http://schemas.openxmlformats.org/officeDocument/2006/relationships/image" Target="../media/image791.jpeg" /><Relationship Id="rId137" Type="http://schemas.openxmlformats.org/officeDocument/2006/relationships/image" Target="../media/image907.jpeg" /><Relationship Id="rId204" Type="http://schemas.openxmlformats.org/officeDocument/2006/relationships/image" Target="../media/image1013.jpeg" /><Relationship Id="rId199" Type="http://schemas.openxmlformats.org/officeDocument/2006/relationships/image" Target="../media/image794.jpeg" /><Relationship Id="rId178" Type="http://schemas.openxmlformats.org/officeDocument/2006/relationships/image" Target="../media/image1005.jpeg" /><Relationship Id="rId89" Type="http://schemas.openxmlformats.org/officeDocument/2006/relationships/image" Target="../media/image796.jpeg" /><Relationship Id="rId66" Type="http://schemas.openxmlformats.org/officeDocument/2006/relationships/image" Target="../media/image797.jpeg" /><Relationship Id="rId61" Type="http://schemas.openxmlformats.org/officeDocument/2006/relationships/image" Target="../media/image798.jpeg" /><Relationship Id="rId168" Type="http://schemas.openxmlformats.org/officeDocument/2006/relationships/image" Target="../media/image799.jpeg" /><Relationship Id="rId118" Type="http://schemas.openxmlformats.org/officeDocument/2006/relationships/image" Target="../media/image800.jpeg" /><Relationship Id="rId234" Type="http://schemas.openxmlformats.org/officeDocument/2006/relationships/image" Target="../media/image801.jpeg" /><Relationship Id="rId127" Type="http://schemas.openxmlformats.org/officeDocument/2006/relationships/image" Target="../media/image863.jpeg" /><Relationship Id="rId46" Type="http://schemas.openxmlformats.org/officeDocument/2006/relationships/image" Target="../media/image998.jpeg" /><Relationship Id="rId197" Type="http://schemas.openxmlformats.org/officeDocument/2006/relationships/image" Target="../media/image997.jpeg" /><Relationship Id="rId47" Type="http://schemas.openxmlformats.org/officeDocument/2006/relationships/image" Target="../media/image803.jpeg" /><Relationship Id="rId2" Type="http://schemas.openxmlformats.org/officeDocument/2006/relationships/image" Target="../media/image804.jpeg" /><Relationship Id="rId218" Type="http://schemas.openxmlformats.org/officeDocument/2006/relationships/image" Target="../media/image1002.jpeg" /><Relationship Id="rId51" Type="http://schemas.openxmlformats.org/officeDocument/2006/relationships/image" Target="../media/image806.jpeg" /><Relationship Id="rId6" Type="http://schemas.openxmlformats.org/officeDocument/2006/relationships/image" Target="../media/image807.jpeg" /><Relationship Id="rId101" Type="http://schemas.openxmlformats.org/officeDocument/2006/relationships/image" Target="../media/image808.jpeg" /><Relationship Id="rId32" Type="http://schemas.openxmlformats.org/officeDocument/2006/relationships/image" Target="../media/image942.jpeg" /><Relationship Id="rId253" Type="http://schemas.openxmlformats.org/officeDocument/2006/relationships/image" Target="../media/image985.jpeg" /><Relationship Id="rId72" Type="http://schemas.openxmlformats.org/officeDocument/2006/relationships/image" Target="../media/image810.jpeg" /><Relationship Id="rId20" Type="http://schemas.openxmlformats.org/officeDocument/2006/relationships/image" Target="../media/image811.jpeg" /><Relationship Id="rId223" Type="http://schemas.openxmlformats.org/officeDocument/2006/relationships/image" Target="../media/image812.jpeg" /><Relationship Id="rId179" Type="http://schemas.openxmlformats.org/officeDocument/2006/relationships/image" Target="../media/image790.jpeg" /><Relationship Id="rId226" Type="http://schemas.openxmlformats.org/officeDocument/2006/relationships/image" Target="../media/image813.jpeg" /><Relationship Id="rId221" Type="http://schemas.openxmlformats.org/officeDocument/2006/relationships/image" Target="../media/image814.jpeg" /><Relationship Id="rId26" Type="http://schemas.openxmlformats.org/officeDocument/2006/relationships/image" Target="../media/image848.jpeg" /><Relationship Id="rId119" Type="http://schemas.openxmlformats.org/officeDocument/2006/relationships/image" Target="../media/image816.jpeg" /><Relationship Id="rId25" Type="http://schemas.openxmlformats.org/officeDocument/2006/relationships/image" Target="../media/image817.jpeg" /><Relationship Id="rId109" Type="http://schemas.openxmlformats.org/officeDocument/2006/relationships/image" Target="../media/image818.jpeg" /><Relationship Id="rId87" Type="http://schemas.openxmlformats.org/officeDocument/2006/relationships/image" Target="../media/image819.jpeg" /><Relationship Id="rId208" Type="http://schemas.openxmlformats.org/officeDocument/2006/relationships/image" Target="../media/image792.jpeg" /><Relationship Id="rId96" Type="http://schemas.openxmlformats.org/officeDocument/2006/relationships/image" Target="../media/image820.jpeg" /><Relationship Id="rId117" Type="http://schemas.openxmlformats.org/officeDocument/2006/relationships/image" Target="../media/image821.jpeg" /><Relationship Id="rId85" Type="http://schemas.openxmlformats.org/officeDocument/2006/relationships/image" Target="../media/image823.jpeg" /><Relationship Id="rId98" Type="http://schemas.openxmlformats.org/officeDocument/2006/relationships/image" Target="../media/image824.jpeg" /><Relationship Id="rId88" Type="http://schemas.openxmlformats.org/officeDocument/2006/relationships/image" Target="../media/image825.jpeg" /><Relationship Id="rId44" Type="http://schemas.openxmlformats.org/officeDocument/2006/relationships/image" Target="../media/image987.jpeg" /><Relationship Id="rId121" Type="http://schemas.openxmlformats.org/officeDocument/2006/relationships/image" Target="../media/image827.jpeg" /><Relationship Id="rId164" Type="http://schemas.openxmlformats.org/officeDocument/2006/relationships/image" Target="../media/image828.jpeg" /><Relationship Id="rId219" Type="http://schemas.openxmlformats.org/officeDocument/2006/relationships/image" Target="../media/image994.jpeg" /><Relationship Id="rId23" Type="http://schemas.openxmlformats.org/officeDocument/2006/relationships/image" Target="../media/image864.jpeg" /><Relationship Id="rId36" Type="http://schemas.openxmlformats.org/officeDocument/2006/relationships/image" Target="../media/image829.jpeg" /><Relationship Id="rId116" Type="http://schemas.openxmlformats.org/officeDocument/2006/relationships/image" Target="../media/image830.jpeg" /><Relationship Id="rId153" Type="http://schemas.openxmlformats.org/officeDocument/2006/relationships/image" Target="../media/image831.jpeg" /><Relationship Id="rId77" Type="http://schemas.openxmlformats.org/officeDocument/2006/relationships/image" Target="../media/image832.jpeg" /><Relationship Id="rId74" Type="http://schemas.openxmlformats.org/officeDocument/2006/relationships/image" Target="../media/image833.jpeg" /><Relationship Id="rId260" Type="http://schemas.openxmlformats.org/officeDocument/2006/relationships/image" Target="../media/image932.jpeg" /><Relationship Id="rId71" Type="http://schemas.openxmlformats.org/officeDocument/2006/relationships/image" Target="../media/image834.jpeg" /><Relationship Id="rId224" Type="http://schemas.openxmlformats.org/officeDocument/2006/relationships/image" Target="../media/image835.jpeg" /><Relationship Id="rId231" Type="http://schemas.openxmlformats.org/officeDocument/2006/relationships/image" Target="../media/image836.jpeg" /><Relationship Id="rId13" Type="http://schemas.openxmlformats.org/officeDocument/2006/relationships/image" Target="../media/image1020.jpeg" /><Relationship Id="rId211" Type="http://schemas.openxmlformats.org/officeDocument/2006/relationships/image" Target="../media/image972.jpeg" /><Relationship Id="rId40" Type="http://schemas.openxmlformats.org/officeDocument/2006/relationships/image" Target="../media/image839.jpeg" /><Relationship Id="rId243" Type="http://schemas.openxmlformats.org/officeDocument/2006/relationships/image" Target="../media/image842.jpeg" /><Relationship Id="rId210" Type="http://schemas.openxmlformats.org/officeDocument/2006/relationships/image" Target="../media/image881.jpeg" /><Relationship Id="rId7" Type="http://schemas.openxmlformats.org/officeDocument/2006/relationships/image" Target="../media/image843.jpeg" /><Relationship Id="rId191" Type="http://schemas.openxmlformats.org/officeDocument/2006/relationships/image" Target="../media/image844.jpeg" /><Relationship Id="rId52" Type="http://schemas.openxmlformats.org/officeDocument/2006/relationships/image" Target="../media/image846.jpeg" /><Relationship Id="rId160" Type="http://schemas.openxmlformats.org/officeDocument/2006/relationships/image" Target="../media/image847.jpeg" /><Relationship Id="rId131" Type="http://schemas.openxmlformats.org/officeDocument/2006/relationships/image" Target="../media/image849.jpeg" /><Relationship Id="rId198" Type="http://schemas.openxmlformats.org/officeDocument/2006/relationships/image" Target="../media/image850.jpeg" /><Relationship Id="rId28" Type="http://schemas.openxmlformats.org/officeDocument/2006/relationships/image" Target="../media/image852.jpeg" /><Relationship Id="rId31" Type="http://schemas.openxmlformats.org/officeDocument/2006/relationships/image" Target="../media/image853.jpeg" /><Relationship Id="rId173" Type="http://schemas.openxmlformats.org/officeDocument/2006/relationships/image" Target="../media/image854.jpeg" /><Relationship Id="rId82" Type="http://schemas.openxmlformats.org/officeDocument/2006/relationships/image" Target="../media/image855.jpeg" /><Relationship Id="rId50" Type="http://schemas.openxmlformats.org/officeDocument/2006/relationships/image" Target="../media/image856.jpeg" /><Relationship Id="rId152" Type="http://schemas.openxmlformats.org/officeDocument/2006/relationships/image" Target="../media/image1011.jpeg" /><Relationship Id="rId203" Type="http://schemas.openxmlformats.org/officeDocument/2006/relationships/image" Target="../media/image858.jpeg" /><Relationship Id="rId18" Type="http://schemas.openxmlformats.org/officeDocument/2006/relationships/image" Target="../media/image859.jpeg" /><Relationship Id="rId139" Type="http://schemas.openxmlformats.org/officeDocument/2006/relationships/image" Target="../media/image860.jpeg" /><Relationship Id="rId188" Type="http://schemas.openxmlformats.org/officeDocument/2006/relationships/image" Target="../media/image861.jpeg" /><Relationship Id="rId244" Type="http://schemas.openxmlformats.org/officeDocument/2006/relationships/image" Target="../media/image857.jpeg" /><Relationship Id="rId73" Type="http://schemas.openxmlformats.org/officeDocument/2006/relationships/image" Target="../media/image995.jpeg" /><Relationship Id="rId55" Type="http://schemas.openxmlformats.org/officeDocument/2006/relationships/image" Target="../media/image865.jpeg" /><Relationship Id="rId126" Type="http://schemas.openxmlformats.org/officeDocument/2006/relationships/image" Target="../media/image866.jpeg" /><Relationship Id="rId130" Type="http://schemas.openxmlformats.org/officeDocument/2006/relationships/image" Target="../media/image867.jpeg" /><Relationship Id="rId259" Type="http://schemas.openxmlformats.org/officeDocument/2006/relationships/image" Target="../media/image868.jpeg" /><Relationship Id="rId251" Type="http://schemas.openxmlformats.org/officeDocument/2006/relationships/image" Target="../media/image869.jpeg" /><Relationship Id="rId106" Type="http://schemas.openxmlformats.org/officeDocument/2006/relationships/image" Target="../media/image870.jpeg" /><Relationship Id="rId110" Type="http://schemas.openxmlformats.org/officeDocument/2006/relationships/image" Target="../media/image871.jpeg" /><Relationship Id="rId217" Type="http://schemas.openxmlformats.org/officeDocument/2006/relationships/image" Target="../media/image872.jpeg" /><Relationship Id="rId103" Type="http://schemas.openxmlformats.org/officeDocument/2006/relationships/image" Target="../media/image873.jpeg" /><Relationship Id="rId12" Type="http://schemas.openxmlformats.org/officeDocument/2006/relationships/image" Target="../media/image874.jpeg" /><Relationship Id="rId237" Type="http://schemas.openxmlformats.org/officeDocument/2006/relationships/image" Target="../media/image875.jpeg" /><Relationship Id="rId239" Type="http://schemas.openxmlformats.org/officeDocument/2006/relationships/image" Target="../media/image876.jpeg" /><Relationship Id="rId84" Type="http://schemas.openxmlformats.org/officeDocument/2006/relationships/image" Target="../media/image877.jpeg" /><Relationship Id="rId194" Type="http://schemas.openxmlformats.org/officeDocument/2006/relationships/image" Target="../media/image878.jpeg" /><Relationship Id="rId200" Type="http://schemas.openxmlformats.org/officeDocument/2006/relationships/image" Target="../media/image879.jpeg" /><Relationship Id="rId240" Type="http://schemas.openxmlformats.org/officeDocument/2006/relationships/image" Target="../media/image880.jpeg" /><Relationship Id="rId148" Type="http://schemas.openxmlformats.org/officeDocument/2006/relationships/image" Target="../media/image1033.jpeg" /><Relationship Id="rId228" Type="http://schemas.openxmlformats.org/officeDocument/2006/relationships/image" Target="../media/image1028.jpeg" /><Relationship Id="rId147" Type="http://schemas.openxmlformats.org/officeDocument/2006/relationships/image" Target="../media/image898.jpeg" /><Relationship Id="rId57" Type="http://schemas.openxmlformats.org/officeDocument/2006/relationships/image" Target="../media/image882.jpeg" /><Relationship Id="rId138" Type="http://schemas.openxmlformats.org/officeDocument/2006/relationships/image" Target="../media/image982.jpeg" /><Relationship Id="rId170" Type="http://schemas.openxmlformats.org/officeDocument/2006/relationships/image" Target="../media/image883.jpeg" /><Relationship Id="rId171" Type="http://schemas.openxmlformats.org/officeDocument/2006/relationships/image" Target="../media/image933.jpeg" /><Relationship Id="rId193" Type="http://schemas.openxmlformats.org/officeDocument/2006/relationships/image" Target="../media/image789.jpeg" /><Relationship Id="rId64" Type="http://schemas.openxmlformats.org/officeDocument/2006/relationships/image" Target="../media/image886.jpeg" /><Relationship Id="rId79" Type="http://schemas.openxmlformats.org/officeDocument/2006/relationships/image" Target="../media/image887.jpeg" /><Relationship Id="rId149" Type="http://schemas.openxmlformats.org/officeDocument/2006/relationships/image" Target="../media/image888.jpeg" /><Relationship Id="rId176" Type="http://schemas.openxmlformats.org/officeDocument/2006/relationships/image" Target="../media/image809.jpeg" /><Relationship Id="rId24" Type="http://schemas.openxmlformats.org/officeDocument/2006/relationships/image" Target="../media/image890.jpeg" /><Relationship Id="rId247" Type="http://schemas.openxmlformats.org/officeDocument/2006/relationships/image" Target="../media/image891.jpeg" /><Relationship Id="rId145" Type="http://schemas.openxmlformats.org/officeDocument/2006/relationships/image" Target="../media/image892.jpeg" /><Relationship Id="rId245" Type="http://schemas.openxmlformats.org/officeDocument/2006/relationships/image" Target="../media/image1031.jpeg" /><Relationship Id="rId184" Type="http://schemas.openxmlformats.org/officeDocument/2006/relationships/image" Target="../media/image893.jpeg" /><Relationship Id="rId202" Type="http://schemas.openxmlformats.org/officeDocument/2006/relationships/image" Target="../media/image959.jpeg" /><Relationship Id="rId236" Type="http://schemas.openxmlformats.org/officeDocument/2006/relationships/image" Target="../media/image895.jpeg" /><Relationship Id="rId205" Type="http://schemas.openxmlformats.org/officeDocument/2006/relationships/image" Target="../media/image903.jpeg" /><Relationship Id="rId92" Type="http://schemas.openxmlformats.org/officeDocument/2006/relationships/image" Target="../media/image897.jpeg" /><Relationship Id="rId93" Type="http://schemas.openxmlformats.org/officeDocument/2006/relationships/image" Target="../media/image1039.jpeg" /><Relationship Id="rId230" Type="http://schemas.openxmlformats.org/officeDocument/2006/relationships/image" Target="../media/image899.jpeg" /><Relationship Id="rId125" Type="http://schemas.openxmlformats.org/officeDocument/2006/relationships/image" Target="../media/image900.jpeg" /><Relationship Id="rId162" Type="http://schemas.openxmlformats.org/officeDocument/2006/relationships/image" Target="../media/image977.jpeg" /><Relationship Id="rId99" Type="http://schemas.openxmlformats.org/officeDocument/2006/relationships/image" Target="../media/image902.jpeg" /><Relationship Id="rId183" Type="http://schemas.openxmlformats.org/officeDocument/2006/relationships/image" Target="../media/image795.jpeg" /><Relationship Id="rId38" Type="http://schemas.openxmlformats.org/officeDocument/2006/relationships/image" Target="../media/image884.jpeg" /><Relationship Id="rId167" Type="http://schemas.openxmlformats.org/officeDocument/2006/relationships/image" Target="../media/image904.jpeg" /><Relationship Id="rId4" Type="http://schemas.openxmlformats.org/officeDocument/2006/relationships/image" Target="../media/image905.jpeg" /><Relationship Id="rId209" Type="http://schemas.openxmlformats.org/officeDocument/2006/relationships/image" Target="../media/image908.jpeg" /><Relationship Id="rId76" Type="http://schemas.openxmlformats.org/officeDocument/2006/relationships/image" Target="../media/image909.jpeg" /><Relationship Id="rId158" Type="http://schemas.openxmlformats.org/officeDocument/2006/relationships/image" Target="../media/image911.jpeg" /><Relationship Id="rId65" Type="http://schemas.openxmlformats.org/officeDocument/2006/relationships/image" Target="../media/image912.jpeg" /><Relationship Id="rId144" Type="http://schemas.openxmlformats.org/officeDocument/2006/relationships/image" Target="../media/image913.jpeg" /><Relationship Id="rId81" Type="http://schemas.openxmlformats.org/officeDocument/2006/relationships/image" Target="../media/image914.jpeg" /><Relationship Id="rId14" Type="http://schemas.openxmlformats.org/officeDocument/2006/relationships/image" Target="../media/image915.jpeg" /><Relationship Id="rId80" Type="http://schemas.openxmlformats.org/officeDocument/2006/relationships/image" Target="../media/image916.jpeg" /><Relationship Id="rId59" Type="http://schemas.openxmlformats.org/officeDocument/2006/relationships/image" Target="../media/image917.jpeg" /><Relationship Id="rId190" Type="http://schemas.openxmlformats.org/officeDocument/2006/relationships/image" Target="../media/image918.jpeg" /><Relationship Id="rId90" Type="http://schemas.openxmlformats.org/officeDocument/2006/relationships/image" Target="../media/image919.jpeg" /><Relationship Id="rId22" Type="http://schemas.openxmlformats.org/officeDocument/2006/relationships/image" Target="../media/image920.jpeg" /><Relationship Id="rId163" Type="http://schemas.openxmlformats.org/officeDocument/2006/relationships/image" Target="../media/image921.jpeg" /><Relationship Id="rId207" Type="http://schemas.openxmlformats.org/officeDocument/2006/relationships/image" Target="../media/image979.jpeg" /><Relationship Id="rId175" Type="http://schemas.openxmlformats.org/officeDocument/2006/relationships/image" Target="../media/image923.jpeg" /><Relationship Id="rId252" Type="http://schemas.openxmlformats.org/officeDocument/2006/relationships/image" Target="../media/image924.jpeg" /><Relationship Id="rId94" Type="http://schemas.openxmlformats.org/officeDocument/2006/relationships/image" Target="../media/image925.jpeg" /><Relationship Id="rId233" Type="http://schemas.openxmlformats.org/officeDocument/2006/relationships/image" Target="../media/image1003.jpeg" /><Relationship Id="rId19" Type="http://schemas.openxmlformats.org/officeDocument/2006/relationships/image" Target="../media/image926.jpeg" /><Relationship Id="rId151" Type="http://schemas.openxmlformats.org/officeDocument/2006/relationships/image" Target="../media/image927.jpeg" /><Relationship Id="rId232" Type="http://schemas.openxmlformats.org/officeDocument/2006/relationships/image" Target="../media/image928.jpeg" /><Relationship Id="rId113" Type="http://schemas.openxmlformats.org/officeDocument/2006/relationships/image" Target="../media/image929.jpeg" /><Relationship Id="rId166" Type="http://schemas.openxmlformats.org/officeDocument/2006/relationships/image" Target="../media/image930.jpeg" /><Relationship Id="rId235" Type="http://schemas.openxmlformats.org/officeDocument/2006/relationships/image" Target="../media/image931.jpeg" /><Relationship Id="rId123" Type="http://schemas.openxmlformats.org/officeDocument/2006/relationships/image" Target="../media/image862.jpeg" /><Relationship Id="rId115" Type="http://schemas.openxmlformats.org/officeDocument/2006/relationships/image" Target="../media/image896.jpeg" /><Relationship Id="rId60" Type="http://schemas.openxmlformats.org/officeDocument/2006/relationships/image" Target="../media/image934.jpeg" /><Relationship Id="rId120" Type="http://schemas.openxmlformats.org/officeDocument/2006/relationships/image" Target="../media/image936.jpeg" /><Relationship Id="rId37" Type="http://schemas.openxmlformats.org/officeDocument/2006/relationships/image" Target="../media/image937.jpeg" /><Relationship Id="rId181" Type="http://schemas.openxmlformats.org/officeDocument/2006/relationships/image" Target="../media/image1032.jpeg" /><Relationship Id="rId242" Type="http://schemas.openxmlformats.org/officeDocument/2006/relationships/image" Target="../media/image939.jpeg" /><Relationship Id="rId182" Type="http://schemas.openxmlformats.org/officeDocument/2006/relationships/image" Target="../media/image940.jpeg" /><Relationship Id="rId91" Type="http://schemas.openxmlformats.org/officeDocument/2006/relationships/image" Target="../media/image941.jpeg" /><Relationship Id="rId35" Type="http://schemas.openxmlformats.org/officeDocument/2006/relationships/image" Target="../media/image943.jpeg" /><Relationship Id="rId107" Type="http://schemas.openxmlformats.org/officeDocument/2006/relationships/image" Target="../media/image944.jpeg" /><Relationship Id="rId1" Type="http://schemas.openxmlformats.org/officeDocument/2006/relationships/image" Target="../media/image945.jpeg" /><Relationship Id="rId225" Type="http://schemas.openxmlformats.org/officeDocument/2006/relationships/image" Target="../media/image947.jpeg" /><Relationship Id="rId185" Type="http://schemas.openxmlformats.org/officeDocument/2006/relationships/image" Target="../media/image822.jpeg" /><Relationship Id="rId154" Type="http://schemas.openxmlformats.org/officeDocument/2006/relationships/image" Target="../media/image949.jpeg" /><Relationship Id="rId196" Type="http://schemas.openxmlformats.org/officeDocument/2006/relationships/image" Target="../media/image950.jpeg" /><Relationship Id="rId97" Type="http://schemas.openxmlformats.org/officeDocument/2006/relationships/image" Target="../media/image951.jpeg" /><Relationship Id="rId241" Type="http://schemas.openxmlformats.org/officeDocument/2006/relationships/image" Target="../media/image785.jpeg" /><Relationship Id="rId67" Type="http://schemas.openxmlformats.org/officeDocument/2006/relationships/image" Target="../media/image952.jpeg" /><Relationship Id="rId229" Type="http://schemas.openxmlformats.org/officeDocument/2006/relationships/image" Target="../media/image953.jpeg" /><Relationship Id="rId112" Type="http://schemas.openxmlformats.org/officeDocument/2006/relationships/image" Target="../media/image954.jpeg" /><Relationship Id="rId15" Type="http://schemas.openxmlformats.org/officeDocument/2006/relationships/image" Target="../media/image955.jpeg" /><Relationship Id="rId33" Type="http://schemas.openxmlformats.org/officeDocument/2006/relationships/image" Target="../media/image956.jpeg" /><Relationship Id="rId104" Type="http://schemas.openxmlformats.org/officeDocument/2006/relationships/image" Target="../media/image957.jpeg" /><Relationship Id="rId100" Type="http://schemas.openxmlformats.org/officeDocument/2006/relationships/image" Target="../media/image938.jpeg" /><Relationship Id="rId220" Type="http://schemas.openxmlformats.org/officeDocument/2006/relationships/image" Target="../media/image961.jpeg" /><Relationship Id="rId227" Type="http://schemas.openxmlformats.org/officeDocument/2006/relationships/image" Target="../media/image962.jpeg" /><Relationship Id="rId155" Type="http://schemas.openxmlformats.org/officeDocument/2006/relationships/image" Target="../media/image963.jpeg" /><Relationship Id="rId78" Type="http://schemas.openxmlformats.org/officeDocument/2006/relationships/image" Target="../media/image964.jpeg" /><Relationship Id="rId255" Type="http://schemas.openxmlformats.org/officeDocument/2006/relationships/image" Target="../media/image965.jpeg" /><Relationship Id="rId21" Type="http://schemas.openxmlformats.org/officeDocument/2006/relationships/image" Target="../media/image1006.jpeg" /><Relationship Id="rId30" Type="http://schemas.openxmlformats.org/officeDocument/2006/relationships/image" Target="../media/image966.jpeg" /><Relationship Id="rId249" Type="http://schemas.openxmlformats.org/officeDocument/2006/relationships/image" Target="../media/image837.jpeg" /><Relationship Id="rId214" Type="http://schemas.openxmlformats.org/officeDocument/2006/relationships/image" Target="../media/image968.jpeg" /><Relationship Id="rId161" Type="http://schemas.openxmlformats.org/officeDocument/2006/relationships/image" Target="../media/image969.jpeg" /><Relationship Id="rId140" Type="http://schemas.openxmlformats.org/officeDocument/2006/relationships/image" Target="../media/image970.jpeg" /><Relationship Id="rId53" Type="http://schemas.openxmlformats.org/officeDocument/2006/relationships/image" Target="../media/image971.jpeg" /><Relationship Id="rId86" Type="http://schemas.openxmlformats.org/officeDocument/2006/relationships/image" Target="../media/image967.jpeg" /><Relationship Id="rId34" Type="http://schemas.openxmlformats.org/officeDocument/2006/relationships/image" Target="../media/image973.jpeg" /><Relationship Id="rId258" Type="http://schemas.openxmlformats.org/officeDocument/2006/relationships/image" Target="../media/image974.jpeg" /><Relationship Id="rId27" Type="http://schemas.openxmlformats.org/officeDocument/2006/relationships/image" Target="../media/image975.jpeg" /><Relationship Id="rId157" Type="http://schemas.openxmlformats.org/officeDocument/2006/relationships/image" Target="../media/image976.jpeg" /><Relationship Id="rId129" Type="http://schemas.openxmlformats.org/officeDocument/2006/relationships/image" Target="../media/image958.jpeg" /><Relationship Id="rId133" Type="http://schemas.openxmlformats.org/officeDocument/2006/relationships/image" Target="../media/image978.jpeg" /><Relationship Id="rId63" Type="http://schemas.openxmlformats.org/officeDocument/2006/relationships/image" Target="../media/image922.jpeg" /><Relationship Id="rId143" Type="http://schemas.openxmlformats.org/officeDocument/2006/relationships/image" Target="../media/image981.jpeg" /><Relationship Id="rId45" Type="http://schemas.openxmlformats.org/officeDocument/2006/relationships/image" Target="../media/image906.jpeg" /><Relationship Id="rId257" Type="http://schemas.openxmlformats.org/officeDocument/2006/relationships/image" Target="../media/image901.jpeg" /><Relationship Id="rId195" Type="http://schemas.openxmlformats.org/officeDocument/2006/relationships/image" Target="../media/image983.jpeg" /><Relationship Id="rId42" Type="http://schemas.openxmlformats.org/officeDocument/2006/relationships/image" Target="../media/image984.jpeg" /><Relationship Id="rId135" Type="http://schemas.openxmlformats.org/officeDocument/2006/relationships/image" Target="../media/image845.jpeg" /><Relationship Id="rId39" Type="http://schemas.openxmlformats.org/officeDocument/2006/relationships/image" Target="../media/image805.jpeg" /><Relationship Id="rId128" Type="http://schemas.openxmlformats.org/officeDocument/2006/relationships/image" Target="../media/image988.jpeg" /><Relationship Id="rId48" Type="http://schemas.openxmlformats.org/officeDocument/2006/relationships/image" Target="../media/image989.jpeg" /><Relationship Id="rId41" Type="http://schemas.openxmlformats.org/officeDocument/2006/relationships/image" Target="../media/image990.jpeg" /><Relationship Id="rId212" Type="http://schemas.openxmlformats.org/officeDocument/2006/relationships/image" Target="../media/image991.jpeg" /><Relationship Id="rId108" Type="http://schemas.openxmlformats.org/officeDocument/2006/relationships/image" Target="../media/image826.jpeg" /><Relationship Id="rId75" Type="http://schemas.openxmlformats.org/officeDocument/2006/relationships/image" Target="../media/image993.jpeg" /><Relationship Id="rId141" Type="http://schemas.openxmlformats.org/officeDocument/2006/relationships/image" Target="../media/image841.jpeg" /><Relationship Id="rId54" Type="http://schemas.openxmlformats.org/officeDocument/2006/relationships/image" Target="../media/image946.jpeg" /><Relationship Id="rId11" Type="http://schemas.openxmlformats.org/officeDocument/2006/relationships/image" Target="../media/image996.jpeg" /><Relationship Id="rId56" Type="http://schemas.openxmlformats.org/officeDocument/2006/relationships/image" Target="../media/image838.jpeg" /><Relationship Id="rId58" Type="http://schemas.openxmlformats.org/officeDocument/2006/relationships/image" Target="../media/image1007.jpeg" /><Relationship Id="rId16" Type="http://schemas.openxmlformats.org/officeDocument/2006/relationships/image" Target="../media/image999.jpeg" /><Relationship Id="rId68" Type="http://schemas.openxmlformats.org/officeDocument/2006/relationships/image" Target="../media/image1000.jpeg" /><Relationship Id="rId222" Type="http://schemas.openxmlformats.org/officeDocument/2006/relationships/image" Target="../media/image1001.jpeg" /><Relationship Id="rId10" Type="http://schemas.openxmlformats.org/officeDocument/2006/relationships/image" Target="../media/image793.jpeg" /><Relationship Id="rId172" Type="http://schemas.openxmlformats.org/officeDocument/2006/relationships/image" Target="../media/image885.jpeg" /><Relationship Id="rId177" Type="http://schemas.openxmlformats.org/officeDocument/2006/relationships/image" Target="../media/image992.jpeg" /><Relationship Id="rId102" Type="http://schemas.openxmlformats.org/officeDocument/2006/relationships/image" Target="../media/image851.jpeg" /><Relationship Id="rId165" Type="http://schemas.openxmlformats.org/officeDocument/2006/relationships/image" Target="../media/image1008.jpeg" /><Relationship Id="rId201" Type="http://schemas.openxmlformats.org/officeDocument/2006/relationships/image" Target="../media/image1009.jpeg" /><Relationship Id="rId169" Type="http://schemas.openxmlformats.org/officeDocument/2006/relationships/image" Target="../media/image1010.jpeg" /><Relationship Id="rId248" Type="http://schemas.openxmlformats.org/officeDocument/2006/relationships/image" Target="../media/image802.jpeg" /><Relationship Id="rId8" Type="http://schemas.openxmlformats.org/officeDocument/2006/relationships/image" Target="../media/image1012.jpeg" /><Relationship Id="rId17" Type="http://schemas.openxmlformats.org/officeDocument/2006/relationships/image" Target="../media/image1004.jpeg" /><Relationship Id="rId180" Type="http://schemas.openxmlformats.org/officeDocument/2006/relationships/image" Target="../media/image1014.jpeg" /><Relationship Id="rId192" Type="http://schemas.openxmlformats.org/officeDocument/2006/relationships/image" Target="../media/image1015.jpeg" /><Relationship Id="rId254" Type="http://schemas.openxmlformats.org/officeDocument/2006/relationships/image" Target="../media/image1016.jpeg" /><Relationship Id="rId186" Type="http://schemas.openxmlformats.org/officeDocument/2006/relationships/image" Target="../media/image1017.jpeg" /><Relationship Id="rId62" Type="http://schemas.openxmlformats.org/officeDocument/2006/relationships/image" Target="../media/image1018.jpeg" /><Relationship Id="rId256" Type="http://schemas.openxmlformats.org/officeDocument/2006/relationships/image" Target="../media/image1019.jpeg" /><Relationship Id="rId114" Type="http://schemas.openxmlformats.org/officeDocument/2006/relationships/image" Target="../media/image840.jpeg" /><Relationship Id="rId146" Type="http://schemas.openxmlformats.org/officeDocument/2006/relationships/image" Target="../media/image1021.jpeg" /><Relationship Id="rId238" Type="http://schemas.openxmlformats.org/officeDocument/2006/relationships/image" Target="../media/image889.jpeg" /><Relationship Id="rId49" Type="http://schemas.openxmlformats.org/officeDocument/2006/relationships/image" Target="../media/image1022.jpeg" /><Relationship Id="rId3" Type="http://schemas.openxmlformats.org/officeDocument/2006/relationships/image" Target="../media/image1023.jpeg" /><Relationship Id="rId174" Type="http://schemas.openxmlformats.org/officeDocument/2006/relationships/image" Target="../media/image1024.jpeg" /><Relationship Id="rId213" Type="http://schemas.openxmlformats.org/officeDocument/2006/relationships/image" Target="../media/image1025.jpeg" /><Relationship Id="rId134" Type="http://schemas.openxmlformats.org/officeDocument/2006/relationships/image" Target="../media/image1026.jpeg" /><Relationship Id="rId69" Type="http://schemas.openxmlformats.org/officeDocument/2006/relationships/image" Target="../media/image1027.jpeg" /><Relationship Id="rId70" Type="http://schemas.openxmlformats.org/officeDocument/2006/relationships/image" Target="../media/image935.jpeg" /><Relationship Id="rId9" Type="http://schemas.openxmlformats.org/officeDocument/2006/relationships/image" Target="../media/image1029.jpeg" /><Relationship Id="rId246" Type="http://schemas.openxmlformats.org/officeDocument/2006/relationships/image" Target="../media/image1030.jpeg" /><Relationship Id="rId150" Type="http://schemas.openxmlformats.org/officeDocument/2006/relationships/image" Target="../media/image986.jpeg" /><Relationship Id="rId159" Type="http://schemas.openxmlformats.org/officeDocument/2006/relationships/image" Target="../media/image980.jpeg" /><Relationship Id="rId95" Type="http://schemas.openxmlformats.org/officeDocument/2006/relationships/image" Target="../media/image894.jpeg" /><Relationship Id="rId187" Type="http://schemas.openxmlformats.org/officeDocument/2006/relationships/image" Target="../media/image1034.jpeg" /><Relationship Id="rId132" Type="http://schemas.openxmlformats.org/officeDocument/2006/relationships/image" Target="../media/image1035.jpeg" /><Relationship Id="rId43" Type="http://schemas.openxmlformats.org/officeDocument/2006/relationships/image" Target="../media/image1036.jpeg" /><Relationship Id="rId250" Type="http://schemas.openxmlformats.org/officeDocument/2006/relationships/image" Target="../media/image1037.jpeg" /><Relationship Id="rId189" Type="http://schemas.openxmlformats.org/officeDocument/2006/relationships/image" Target="../media/image1038.jpeg" /><Relationship Id="rId5" Type="http://schemas.openxmlformats.org/officeDocument/2006/relationships/image" Target="../media/image960.jpeg" /></Relationships>
</file>

<file path=xl/drawings/_rels/drawing2.xml.rels><?xml version="1.0" encoding="UTF-8" standalone="yes"?><Relationships xmlns="http://schemas.openxmlformats.org/package/2006/relationships"><Relationship Id="rId29" Type="http://schemas.openxmlformats.org/officeDocument/2006/relationships/image" Target="../media/image19.jpeg" /><Relationship Id="rId111" Type="http://schemas.openxmlformats.org/officeDocument/2006/relationships/image" Target="../media/image20.jpeg" /><Relationship Id="rId156" Type="http://schemas.openxmlformats.org/officeDocument/2006/relationships/image" Target="../media/image21.jpeg" /><Relationship Id="rId122" Type="http://schemas.openxmlformats.org/officeDocument/2006/relationships/image" Target="../media/image22.jpeg" /><Relationship Id="rId105" Type="http://schemas.openxmlformats.org/officeDocument/2006/relationships/image" Target="../media/image23.jpeg" /><Relationship Id="rId124" Type="http://schemas.openxmlformats.org/officeDocument/2006/relationships/image" Target="../media/image24.jpeg" /><Relationship Id="rId136" Type="http://schemas.openxmlformats.org/officeDocument/2006/relationships/image" Target="../media/image25.jpeg" /><Relationship Id="rId83" Type="http://schemas.openxmlformats.org/officeDocument/2006/relationships/image" Target="../media/image140.jpeg" /><Relationship Id="rId142" Type="http://schemas.openxmlformats.org/officeDocument/2006/relationships/image" Target="../media/image27.jpeg" /><Relationship Id="rId137" Type="http://schemas.openxmlformats.org/officeDocument/2006/relationships/image" Target="../media/image28.jpeg" /><Relationship Id="rId178" Type="http://schemas.openxmlformats.org/officeDocument/2006/relationships/image" Target="../media/image184.jpeg" /><Relationship Id="rId89" Type="http://schemas.openxmlformats.org/officeDocument/2006/relationships/image" Target="../media/image30.jpeg" /><Relationship Id="rId66" Type="http://schemas.openxmlformats.org/officeDocument/2006/relationships/image" Target="../media/image31.jpeg" /><Relationship Id="rId61" Type="http://schemas.openxmlformats.org/officeDocument/2006/relationships/image" Target="../media/image32.jpeg" /><Relationship Id="rId168" Type="http://schemas.openxmlformats.org/officeDocument/2006/relationships/image" Target="../media/image33.jpeg" /><Relationship Id="rId118" Type="http://schemas.openxmlformats.org/officeDocument/2006/relationships/image" Target="../media/image34.jpeg" /><Relationship Id="rId127" Type="http://schemas.openxmlformats.org/officeDocument/2006/relationships/image" Target="../media/image79.jpeg" /><Relationship Id="rId46" Type="http://schemas.openxmlformats.org/officeDocument/2006/relationships/image" Target="../media/image179.jpeg" /><Relationship Id="rId47" Type="http://schemas.openxmlformats.org/officeDocument/2006/relationships/image" Target="../media/image35.jpeg" /><Relationship Id="rId2" Type="http://schemas.openxmlformats.org/officeDocument/2006/relationships/image" Target="../media/image36.jpeg" /><Relationship Id="rId51" Type="http://schemas.openxmlformats.org/officeDocument/2006/relationships/image" Target="../media/image38.jpeg" /><Relationship Id="rId6" Type="http://schemas.openxmlformats.org/officeDocument/2006/relationships/image" Target="../media/image39.jpeg" /><Relationship Id="rId101" Type="http://schemas.openxmlformats.org/officeDocument/2006/relationships/image" Target="../media/image40.jpeg" /><Relationship Id="rId32" Type="http://schemas.openxmlformats.org/officeDocument/2006/relationships/image" Target="../media/image136.jpeg" /><Relationship Id="rId72" Type="http://schemas.openxmlformats.org/officeDocument/2006/relationships/image" Target="../media/image42.jpeg" /><Relationship Id="rId20" Type="http://schemas.openxmlformats.org/officeDocument/2006/relationships/image" Target="../media/image43.jpeg" /><Relationship Id="rId179" Type="http://schemas.openxmlformats.org/officeDocument/2006/relationships/image" Target="../media/image26.jpeg" /><Relationship Id="rId26" Type="http://schemas.openxmlformats.org/officeDocument/2006/relationships/image" Target="../media/image44.jpeg" /><Relationship Id="rId119" Type="http://schemas.openxmlformats.org/officeDocument/2006/relationships/image" Target="../media/image45.jpeg" /><Relationship Id="rId25" Type="http://schemas.openxmlformats.org/officeDocument/2006/relationships/image" Target="../media/image46.jpeg" /><Relationship Id="rId109" Type="http://schemas.openxmlformats.org/officeDocument/2006/relationships/image" Target="../media/image47.jpeg" /><Relationship Id="rId87" Type="http://schemas.openxmlformats.org/officeDocument/2006/relationships/image" Target="../media/image48.jpeg" /><Relationship Id="rId96" Type="http://schemas.openxmlformats.org/officeDocument/2006/relationships/image" Target="../media/image49.jpeg" /><Relationship Id="rId117" Type="http://schemas.openxmlformats.org/officeDocument/2006/relationships/image" Target="../media/image50.jpeg" /><Relationship Id="rId85" Type="http://schemas.openxmlformats.org/officeDocument/2006/relationships/image" Target="../media/image51.jpeg" /><Relationship Id="rId98" Type="http://schemas.openxmlformats.org/officeDocument/2006/relationships/image" Target="../media/image52.jpeg" /><Relationship Id="rId88" Type="http://schemas.openxmlformats.org/officeDocument/2006/relationships/image" Target="../media/image97.jpeg" /><Relationship Id="rId44" Type="http://schemas.openxmlformats.org/officeDocument/2006/relationships/image" Target="../media/image170.jpeg" /><Relationship Id="rId121" Type="http://schemas.openxmlformats.org/officeDocument/2006/relationships/image" Target="../media/image55.jpeg" /><Relationship Id="rId164" Type="http://schemas.openxmlformats.org/officeDocument/2006/relationships/image" Target="../media/image56.jpeg" /><Relationship Id="rId23" Type="http://schemas.openxmlformats.org/officeDocument/2006/relationships/image" Target="../media/image80.jpeg" /><Relationship Id="rId36" Type="http://schemas.openxmlformats.org/officeDocument/2006/relationships/image" Target="../media/image57.jpeg" /><Relationship Id="rId116" Type="http://schemas.openxmlformats.org/officeDocument/2006/relationships/image" Target="../media/image58.jpeg" /><Relationship Id="rId153" Type="http://schemas.openxmlformats.org/officeDocument/2006/relationships/image" Target="../media/image59.jpeg" /><Relationship Id="rId77" Type="http://schemas.openxmlformats.org/officeDocument/2006/relationships/image" Target="../media/image60.jpeg" /><Relationship Id="rId74" Type="http://schemas.openxmlformats.org/officeDocument/2006/relationships/image" Target="../media/image61.jpeg" /><Relationship Id="rId71" Type="http://schemas.openxmlformats.org/officeDocument/2006/relationships/image" Target="../media/image62.jpeg" /><Relationship Id="rId13" Type="http://schemas.openxmlformats.org/officeDocument/2006/relationships/image" Target="../media/image195.jpeg" /><Relationship Id="rId40" Type="http://schemas.openxmlformats.org/officeDocument/2006/relationships/image" Target="../media/image64.jpeg" /><Relationship Id="rId7" Type="http://schemas.openxmlformats.org/officeDocument/2006/relationships/image" Target="../media/image66.jpeg" /><Relationship Id="rId191" Type="http://schemas.openxmlformats.org/officeDocument/2006/relationships/image" Target="../media/image67.jpeg" /><Relationship Id="rId52" Type="http://schemas.openxmlformats.org/officeDocument/2006/relationships/image" Target="../media/image202.jpeg" /><Relationship Id="rId160" Type="http://schemas.openxmlformats.org/officeDocument/2006/relationships/image" Target="../media/image68.jpeg" /><Relationship Id="rId131" Type="http://schemas.openxmlformats.org/officeDocument/2006/relationships/image" Target="../media/image69.jpeg" /><Relationship Id="rId28" Type="http://schemas.openxmlformats.org/officeDocument/2006/relationships/image" Target="../media/image70.jpeg" /><Relationship Id="rId31" Type="http://schemas.openxmlformats.org/officeDocument/2006/relationships/image" Target="../media/image71.jpeg" /><Relationship Id="rId173" Type="http://schemas.openxmlformats.org/officeDocument/2006/relationships/image" Target="../media/image72.jpeg" /><Relationship Id="rId82" Type="http://schemas.openxmlformats.org/officeDocument/2006/relationships/image" Target="../media/image73.jpeg" /><Relationship Id="rId50" Type="http://schemas.openxmlformats.org/officeDocument/2006/relationships/image" Target="../media/image74.jpeg" /><Relationship Id="rId152" Type="http://schemas.openxmlformats.org/officeDocument/2006/relationships/image" Target="../media/image75.jpeg" /><Relationship Id="rId18" Type="http://schemas.openxmlformats.org/officeDocument/2006/relationships/image" Target="../media/image76.jpeg" /><Relationship Id="rId139" Type="http://schemas.openxmlformats.org/officeDocument/2006/relationships/image" Target="../media/image77.jpeg" /><Relationship Id="rId188" Type="http://schemas.openxmlformats.org/officeDocument/2006/relationships/image" Target="../media/image78.jpeg" /><Relationship Id="rId73" Type="http://schemas.openxmlformats.org/officeDocument/2006/relationships/image" Target="../media/image176.jpeg" /><Relationship Id="rId55" Type="http://schemas.openxmlformats.org/officeDocument/2006/relationships/image" Target="../media/image81.jpeg" /><Relationship Id="rId126" Type="http://schemas.openxmlformats.org/officeDocument/2006/relationships/image" Target="../media/image82.jpeg" /><Relationship Id="rId130" Type="http://schemas.openxmlformats.org/officeDocument/2006/relationships/image" Target="../media/image83.jpeg" /><Relationship Id="rId106" Type="http://schemas.openxmlformats.org/officeDocument/2006/relationships/image" Target="../media/image84.jpeg" /><Relationship Id="rId110" Type="http://schemas.openxmlformats.org/officeDocument/2006/relationships/image" Target="../media/image85.jpeg" /><Relationship Id="rId103" Type="http://schemas.openxmlformats.org/officeDocument/2006/relationships/image" Target="../media/image86.jpeg" /><Relationship Id="rId12" Type="http://schemas.openxmlformats.org/officeDocument/2006/relationships/image" Target="../media/image87.jpeg" /><Relationship Id="rId84" Type="http://schemas.openxmlformats.org/officeDocument/2006/relationships/image" Target="../media/image89.jpeg" /><Relationship Id="rId148" Type="http://schemas.openxmlformats.org/officeDocument/2006/relationships/image" Target="../media/image206.jpeg" /><Relationship Id="rId147" Type="http://schemas.openxmlformats.org/officeDocument/2006/relationships/image" Target="../media/image103.jpeg" /><Relationship Id="rId57" Type="http://schemas.openxmlformats.org/officeDocument/2006/relationships/image" Target="../media/image90.jpeg" /><Relationship Id="rId138" Type="http://schemas.openxmlformats.org/officeDocument/2006/relationships/image" Target="../media/image167.jpeg" /><Relationship Id="rId170" Type="http://schemas.openxmlformats.org/officeDocument/2006/relationships/image" Target="../media/image91.jpeg" /><Relationship Id="rId171" Type="http://schemas.openxmlformats.org/officeDocument/2006/relationships/image" Target="../media/image92.jpeg" /><Relationship Id="rId193" Type="http://schemas.openxmlformats.org/officeDocument/2006/relationships/image" Target="../media/image93.jpeg" /><Relationship Id="rId64" Type="http://schemas.openxmlformats.org/officeDocument/2006/relationships/image" Target="../media/image94.jpeg" /><Relationship Id="rId79" Type="http://schemas.openxmlformats.org/officeDocument/2006/relationships/image" Target="../media/image95.jpeg" /><Relationship Id="rId149" Type="http://schemas.openxmlformats.org/officeDocument/2006/relationships/image" Target="../media/image96.jpeg" /><Relationship Id="rId176" Type="http://schemas.openxmlformats.org/officeDocument/2006/relationships/image" Target="../media/image41.jpeg" /><Relationship Id="rId24" Type="http://schemas.openxmlformats.org/officeDocument/2006/relationships/image" Target="../media/image98.jpeg" /><Relationship Id="rId145" Type="http://schemas.openxmlformats.org/officeDocument/2006/relationships/image" Target="../media/image99.jpeg" /><Relationship Id="rId184" Type="http://schemas.openxmlformats.org/officeDocument/2006/relationships/image" Target="../media/image100.jpeg" /><Relationship Id="rId92" Type="http://schemas.openxmlformats.org/officeDocument/2006/relationships/image" Target="../media/image102.jpeg" /><Relationship Id="rId93" Type="http://schemas.openxmlformats.org/officeDocument/2006/relationships/image" Target="../media/image211.jpeg" /><Relationship Id="rId125" Type="http://schemas.openxmlformats.org/officeDocument/2006/relationships/image" Target="../media/image104.jpeg" /><Relationship Id="rId162" Type="http://schemas.openxmlformats.org/officeDocument/2006/relationships/image" Target="../media/image162.jpeg" /><Relationship Id="rId99" Type="http://schemas.openxmlformats.org/officeDocument/2006/relationships/image" Target="../media/image105.jpeg" /><Relationship Id="rId183" Type="http://schemas.openxmlformats.org/officeDocument/2006/relationships/image" Target="../media/image29.jpeg" /><Relationship Id="rId38" Type="http://schemas.openxmlformats.org/officeDocument/2006/relationships/image" Target="../media/image106.jpeg" /><Relationship Id="rId167" Type="http://schemas.openxmlformats.org/officeDocument/2006/relationships/image" Target="../media/image107.jpeg" /><Relationship Id="rId4" Type="http://schemas.openxmlformats.org/officeDocument/2006/relationships/image" Target="../media/image108.jpeg" /><Relationship Id="rId76" Type="http://schemas.openxmlformats.org/officeDocument/2006/relationships/image" Target="../media/image110.jpeg" /><Relationship Id="rId158" Type="http://schemas.openxmlformats.org/officeDocument/2006/relationships/image" Target="../media/image111.jpeg" /><Relationship Id="rId65" Type="http://schemas.openxmlformats.org/officeDocument/2006/relationships/image" Target="../media/image112.jpeg" /><Relationship Id="rId144" Type="http://schemas.openxmlformats.org/officeDocument/2006/relationships/image" Target="../media/image113.jpeg" /><Relationship Id="rId81" Type="http://schemas.openxmlformats.org/officeDocument/2006/relationships/image" Target="../media/image114.jpeg" /><Relationship Id="rId14" Type="http://schemas.openxmlformats.org/officeDocument/2006/relationships/image" Target="../media/image116.jpeg" /><Relationship Id="rId80" Type="http://schemas.openxmlformats.org/officeDocument/2006/relationships/image" Target="../media/image117.jpeg" /><Relationship Id="rId59" Type="http://schemas.openxmlformats.org/officeDocument/2006/relationships/image" Target="../media/image118.jpeg" /><Relationship Id="rId190" Type="http://schemas.openxmlformats.org/officeDocument/2006/relationships/image" Target="../media/image119.jpeg" /><Relationship Id="rId90" Type="http://schemas.openxmlformats.org/officeDocument/2006/relationships/image" Target="../media/image120.jpeg" /><Relationship Id="rId22" Type="http://schemas.openxmlformats.org/officeDocument/2006/relationships/image" Target="../media/image121.jpeg" /><Relationship Id="rId163" Type="http://schemas.openxmlformats.org/officeDocument/2006/relationships/image" Target="../media/image122.jpeg" /><Relationship Id="rId175" Type="http://schemas.openxmlformats.org/officeDocument/2006/relationships/image" Target="../media/image115.jpeg" /><Relationship Id="rId94" Type="http://schemas.openxmlformats.org/officeDocument/2006/relationships/image" Target="../media/image123.jpeg" /><Relationship Id="rId19" Type="http://schemas.openxmlformats.org/officeDocument/2006/relationships/image" Target="../media/image124.jpeg" /><Relationship Id="rId151" Type="http://schemas.openxmlformats.org/officeDocument/2006/relationships/image" Target="../media/image125.jpeg" /><Relationship Id="rId113" Type="http://schemas.openxmlformats.org/officeDocument/2006/relationships/image" Target="../media/image126.jpeg" /><Relationship Id="rId166" Type="http://schemas.openxmlformats.org/officeDocument/2006/relationships/image" Target="../media/image127.jpeg" /><Relationship Id="rId123" Type="http://schemas.openxmlformats.org/officeDocument/2006/relationships/image" Target="../media/image128.jpeg" /><Relationship Id="rId115" Type="http://schemas.openxmlformats.org/officeDocument/2006/relationships/image" Target="../media/image129.jpeg" /><Relationship Id="rId60" Type="http://schemas.openxmlformats.org/officeDocument/2006/relationships/image" Target="../media/image130.jpeg" /><Relationship Id="rId120" Type="http://schemas.openxmlformats.org/officeDocument/2006/relationships/image" Target="../media/image132.jpeg" /><Relationship Id="rId37" Type="http://schemas.openxmlformats.org/officeDocument/2006/relationships/image" Target="../media/image133.jpeg" /><Relationship Id="rId181" Type="http://schemas.openxmlformats.org/officeDocument/2006/relationships/image" Target="../media/image205.jpeg" /><Relationship Id="rId182" Type="http://schemas.openxmlformats.org/officeDocument/2006/relationships/image" Target="../media/image134.jpeg" /><Relationship Id="rId91" Type="http://schemas.openxmlformats.org/officeDocument/2006/relationships/image" Target="../media/image135.jpeg" /><Relationship Id="rId35" Type="http://schemas.openxmlformats.org/officeDocument/2006/relationships/image" Target="../media/image137.jpeg" /><Relationship Id="rId107" Type="http://schemas.openxmlformats.org/officeDocument/2006/relationships/image" Target="../media/image138.jpeg" /><Relationship Id="rId1" Type="http://schemas.openxmlformats.org/officeDocument/2006/relationships/image" Target="../media/image139.jpeg" /><Relationship Id="rId185" Type="http://schemas.openxmlformats.org/officeDocument/2006/relationships/image" Target="../media/image53.jpeg" /><Relationship Id="rId154" Type="http://schemas.openxmlformats.org/officeDocument/2006/relationships/image" Target="../media/image141.jpeg" /><Relationship Id="rId97" Type="http://schemas.openxmlformats.org/officeDocument/2006/relationships/image" Target="../media/image142.jpeg" /><Relationship Id="rId67" Type="http://schemas.openxmlformats.org/officeDocument/2006/relationships/image" Target="../media/image143.jpeg" /><Relationship Id="rId112" Type="http://schemas.openxmlformats.org/officeDocument/2006/relationships/image" Target="../media/image144.jpeg" /><Relationship Id="rId15" Type="http://schemas.openxmlformats.org/officeDocument/2006/relationships/image" Target="../media/image145.jpeg" /><Relationship Id="rId33" Type="http://schemas.openxmlformats.org/officeDocument/2006/relationships/image" Target="../media/image146.jpeg" /><Relationship Id="rId104" Type="http://schemas.openxmlformats.org/officeDocument/2006/relationships/image" Target="../media/image147.jpeg" /><Relationship Id="rId100" Type="http://schemas.openxmlformats.org/officeDocument/2006/relationships/image" Target="../media/image149.jpeg" /><Relationship Id="rId155" Type="http://schemas.openxmlformats.org/officeDocument/2006/relationships/image" Target="../media/image151.jpeg" /><Relationship Id="rId78" Type="http://schemas.openxmlformats.org/officeDocument/2006/relationships/image" Target="../media/image152.jpeg" /><Relationship Id="rId21" Type="http://schemas.openxmlformats.org/officeDocument/2006/relationships/image" Target="../media/image185.jpeg" /><Relationship Id="rId30" Type="http://schemas.openxmlformats.org/officeDocument/2006/relationships/image" Target="../media/image153.jpeg" /><Relationship Id="rId161" Type="http://schemas.openxmlformats.org/officeDocument/2006/relationships/image" Target="../media/image155.jpeg" /><Relationship Id="rId140" Type="http://schemas.openxmlformats.org/officeDocument/2006/relationships/image" Target="../media/image156.jpeg" /><Relationship Id="rId53" Type="http://schemas.openxmlformats.org/officeDocument/2006/relationships/image" Target="../media/image157.jpeg" /><Relationship Id="rId86" Type="http://schemas.openxmlformats.org/officeDocument/2006/relationships/image" Target="../media/image158.jpeg" /><Relationship Id="rId34" Type="http://schemas.openxmlformats.org/officeDocument/2006/relationships/image" Target="../media/image159.jpeg" /><Relationship Id="rId27" Type="http://schemas.openxmlformats.org/officeDocument/2006/relationships/image" Target="../media/image160.jpeg" /><Relationship Id="rId157" Type="http://schemas.openxmlformats.org/officeDocument/2006/relationships/image" Target="../media/image161.jpeg" /><Relationship Id="rId129" Type="http://schemas.openxmlformats.org/officeDocument/2006/relationships/image" Target="../media/image148.jpeg" /><Relationship Id="rId133" Type="http://schemas.openxmlformats.org/officeDocument/2006/relationships/image" Target="../media/image163.jpeg" /><Relationship Id="rId63" Type="http://schemas.openxmlformats.org/officeDocument/2006/relationships/image" Target="../media/image164.jpeg" /><Relationship Id="rId143" Type="http://schemas.openxmlformats.org/officeDocument/2006/relationships/image" Target="../media/image166.jpeg" /><Relationship Id="rId45" Type="http://schemas.openxmlformats.org/officeDocument/2006/relationships/image" Target="../media/image109.jpeg" /><Relationship Id="rId42" Type="http://schemas.openxmlformats.org/officeDocument/2006/relationships/image" Target="../media/image168.jpeg" /><Relationship Id="rId135" Type="http://schemas.openxmlformats.org/officeDocument/2006/relationships/image" Target="../media/image169.jpeg" /><Relationship Id="rId39" Type="http://schemas.openxmlformats.org/officeDocument/2006/relationships/image" Target="../media/image37.jpeg" /><Relationship Id="rId128" Type="http://schemas.openxmlformats.org/officeDocument/2006/relationships/image" Target="../media/image171.jpeg" /><Relationship Id="rId48" Type="http://schemas.openxmlformats.org/officeDocument/2006/relationships/image" Target="../media/image172.jpeg" /><Relationship Id="rId41" Type="http://schemas.openxmlformats.org/officeDocument/2006/relationships/image" Target="../media/image173.jpeg" /><Relationship Id="rId108" Type="http://schemas.openxmlformats.org/officeDocument/2006/relationships/image" Target="../media/image54.jpeg" /><Relationship Id="rId75" Type="http://schemas.openxmlformats.org/officeDocument/2006/relationships/image" Target="../media/image174.jpeg" /><Relationship Id="rId141" Type="http://schemas.openxmlformats.org/officeDocument/2006/relationships/image" Target="../media/image175.jpeg" /><Relationship Id="rId54" Type="http://schemas.openxmlformats.org/officeDocument/2006/relationships/image" Target="../media/image154.jpeg" /><Relationship Id="rId11" Type="http://schemas.openxmlformats.org/officeDocument/2006/relationships/image" Target="../media/image177.jpeg" /><Relationship Id="rId56" Type="http://schemas.openxmlformats.org/officeDocument/2006/relationships/image" Target="../media/image178.jpeg" /><Relationship Id="rId58" Type="http://schemas.openxmlformats.org/officeDocument/2006/relationships/image" Target="../media/image186.jpeg" /><Relationship Id="rId16" Type="http://schemas.openxmlformats.org/officeDocument/2006/relationships/image" Target="../media/image180.jpeg" /><Relationship Id="rId68" Type="http://schemas.openxmlformats.org/officeDocument/2006/relationships/image" Target="../media/image181.jpeg" /><Relationship Id="rId10" Type="http://schemas.openxmlformats.org/officeDocument/2006/relationships/image" Target="../media/image182.jpeg" /><Relationship Id="rId172" Type="http://schemas.openxmlformats.org/officeDocument/2006/relationships/image" Target="../media/image183.jpeg" /><Relationship Id="rId177" Type="http://schemas.openxmlformats.org/officeDocument/2006/relationships/image" Target="../media/image88.jpeg" /><Relationship Id="rId102" Type="http://schemas.openxmlformats.org/officeDocument/2006/relationships/image" Target="../media/image63.jpeg" /><Relationship Id="rId165" Type="http://schemas.openxmlformats.org/officeDocument/2006/relationships/image" Target="../media/image187.jpeg" /><Relationship Id="rId169" Type="http://schemas.openxmlformats.org/officeDocument/2006/relationships/image" Target="../media/image188.jpeg" /><Relationship Id="rId8" Type="http://schemas.openxmlformats.org/officeDocument/2006/relationships/image" Target="../media/image189.jpeg" /><Relationship Id="rId17" Type="http://schemas.openxmlformats.org/officeDocument/2006/relationships/image" Target="../media/image190.jpeg" /><Relationship Id="rId180" Type="http://schemas.openxmlformats.org/officeDocument/2006/relationships/image" Target="../media/image191.jpeg" /><Relationship Id="rId192" Type="http://schemas.openxmlformats.org/officeDocument/2006/relationships/image" Target="../media/image192.jpeg" /><Relationship Id="rId186" Type="http://schemas.openxmlformats.org/officeDocument/2006/relationships/image" Target="../media/image193.jpeg" /><Relationship Id="rId62" Type="http://schemas.openxmlformats.org/officeDocument/2006/relationships/image" Target="../media/image194.jpeg" /><Relationship Id="rId114" Type="http://schemas.openxmlformats.org/officeDocument/2006/relationships/image" Target="../media/image65.jpeg" /><Relationship Id="rId146" Type="http://schemas.openxmlformats.org/officeDocument/2006/relationships/image" Target="../media/image196.jpeg" /><Relationship Id="rId49" Type="http://schemas.openxmlformats.org/officeDocument/2006/relationships/image" Target="../media/image197.jpeg" /><Relationship Id="rId3" Type="http://schemas.openxmlformats.org/officeDocument/2006/relationships/image" Target="../media/image198.jpeg" /><Relationship Id="rId174" Type="http://schemas.openxmlformats.org/officeDocument/2006/relationships/image" Target="../media/image199.jpeg" /><Relationship Id="rId134" Type="http://schemas.openxmlformats.org/officeDocument/2006/relationships/image" Target="../media/image200.jpeg" /><Relationship Id="rId69" Type="http://schemas.openxmlformats.org/officeDocument/2006/relationships/image" Target="../media/image201.jpeg" /><Relationship Id="rId70" Type="http://schemas.openxmlformats.org/officeDocument/2006/relationships/image" Target="../media/image131.jpeg" /><Relationship Id="rId9" Type="http://schemas.openxmlformats.org/officeDocument/2006/relationships/image" Target="../media/image203.jpeg" /><Relationship Id="rId150" Type="http://schemas.openxmlformats.org/officeDocument/2006/relationships/image" Target="../media/image204.jpeg" /><Relationship Id="rId159" Type="http://schemas.openxmlformats.org/officeDocument/2006/relationships/image" Target="../media/image165.jpeg" /><Relationship Id="rId95" Type="http://schemas.openxmlformats.org/officeDocument/2006/relationships/image" Target="../media/image101.jpeg" /><Relationship Id="rId187" Type="http://schemas.openxmlformats.org/officeDocument/2006/relationships/image" Target="../media/image207.jpeg" /><Relationship Id="rId132" Type="http://schemas.openxmlformats.org/officeDocument/2006/relationships/image" Target="../media/image208.jpeg" /><Relationship Id="rId43" Type="http://schemas.openxmlformats.org/officeDocument/2006/relationships/image" Target="../media/image209.jpeg" /><Relationship Id="rId189" Type="http://schemas.openxmlformats.org/officeDocument/2006/relationships/image" Target="../media/image210.jpeg" /><Relationship Id="rId5" Type="http://schemas.openxmlformats.org/officeDocument/2006/relationships/image" Target="../media/image150.jpeg" 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212.jpeg" /><Relationship Id="rId3" Type="http://schemas.openxmlformats.org/officeDocument/2006/relationships/image" Target="../media/image213.jpeg" /><Relationship Id="rId2" Type="http://schemas.openxmlformats.org/officeDocument/2006/relationships/image" Target="../media/image214.jpeg" /><Relationship Id="rId4" Type="http://schemas.openxmlformats.org/officeDocument/2006/relationships/image" Target="../media/image215.jpeg" /></Relationships>
</file>

<file path=xl/drawings/_rels/drawing4.xml.rels><?xml version="1.0" encoding="UTF-8" standalone="yes"?><Relationships xmlns="http://schemas.openxmlformats.org/package/2006/relationships"><Relationship Id="rId24" Type="http://schemas.openxmlformats.org/officeDocument/2006/relationships/image" Target="../media/image216.jpeg" /><Relationship Id="rId10" Type="http://schemas.openxmlformats.org/officeDocument/2006/relationships/image" Target="../media/image217.jpeg" /><Relationship Id="rId9" Type="http://schemas.openxmlformats.org/officeDocument/2006/relationships/image" Target="../media/image218.jpeg" /><Relationship Id="rId31" Type="http://schemas.openxmlformats.org/officeDocument/2006/relationships/image" Target="../media/image240.jpeg" /><Relationship Id="rId2" Type="http://schemas.openxmlformats.org/officeDocument/2006/relationships/image" Target="../media/image245.jpeg" /><Relationship Id="rId20" Type="http://schemas.openxmlformats.org/officeDocument/2006/relationships/image" Target="../media/image256.jpeg" /><Relationship Id="rId40" Type="http://schemas.openxmlformats.org/officeDocument/2006/relationships/image" Target="../media/image220.jpeg" /><Relationship Id="rId15" Type="http://schemas.openxmlformats.org/officeDocument/2006/relationships/image" Target="../media/image221.jpeg" /><Relationship Id="rId11" Type="http://schemas.openxmlformats.org/officeDocument/2006/relationships/image" Target="../media/image222.jpeg" /><Relationship Id="rId3" Type="http://schemas.openxmlformats.org/officeDocument/2006/relationships/image" Target="../media/image259.jpeg" /><Relationship Id="rId33" Type="http://schemas.openxmlformats.org/officeDocument/2006/relationships/image" Target="../media/image219.jpeg" /><Relationship Id="rId32" Type="http://schemas.openxmlformats.org/officeDocument/2006/relationships/image" Target="../media/image225.jpeg" /><Relationship Id="rId29" Type="http://schemas.openxmlformats.org/officeDocument/2006/relationships/image" Target="../media/image227.jpeg" /><Relationship Id="rId13" Type="http://schemas.openxmlformats.org/officeDocument/2006/relationships/image" Target="../media/image246.jpeg" /><Relationship Id="rId25" Type="http://schemas.openxmlformats.org/officeDocument/2006/relationships/image" Target="../media/image254.jpeg" /><Relationship Id="rId35" Type="http://schemas.openxmlformats.org/officeDocument/2006/relationships/image" Target="../media/image228.jpeg" /><Relationship Id="rId14" Type="http://schemas.openxmlformats.org/officeDocument/2006/relationships/image" Target="../media/image229.jpeg" /><Relationship Id="rId28" Type="http://schemas.openxmlformats.org/officeDocument/2006/relationships/image" Target="../media/image244.jpeg" /><Relationship Id="rId46" Type="http://schemas.openxmlformats.org/officeDocument/2006/relationships/image" Target="../media/image243.jpeg" /><Relationship Id="rId26" Type="http://schemas.openxmlformats.org/officeDocument/2006/relationships/image" Target="../media/image232.jpeg" /><Relationship Id="rId21" Type="http://schemas.openxmlformats.org/officeDocument/2006/relationships/image" Target="../media/image233.jpeg" /><Relationship Id="rId17" Type="http://schemas.openxmlformats.org/officeDocument/2006/relationships/image" Target="../media/image234.jpeg" /><Relationship Id="rId43" Type="http://schemas.openxmlformats.org/officeDocument/2006/relationships/image" Target="../media/image236.jpeg" /><Relationship Id="rId7" Type="http://schemas.openxmlformats.org/officeDocument/2006/relationships/image" Target="../media/image237.jpeg" /><Relationship Id="rId27" Type="http://schemas.openxmlformats.org/officeDocument/2006/relationships/image" Target="../media/image238.jpeg" /><Relationship Id="rId39" Type="http://schemas.openxmlformats.org/officeDocument/2006/relationships/image" Target="../media/image231.jpeg" /><Relationship Id="rId36" Type="http://schemas.openxmlformats.org/officeDocument/2006/relationships/image" Target="../media/image239.jpeg" /><Relationship Id="rId12" Type="http://schemas.openxmlformats.org/officeDocument/2006/relationships/image" Target="../media/image224.jpeg" /><Relationship Id="rId42" Type="http://schemas.openxmlformats.org/officeDocument/2006/relationships/image" Target="../media/image241.jpeg" /><Relationship Id="rId6" Type="http://schemas.openxmlformats.org/officeDocument/2006/relationships/image" Target="../media/image242.jpeg" /><Relationship Id="rId38" Type="http://schemas.openxmlformats.org/officeDocument/2006/relationships/image" Target="../media/image223.jpeg" /><Relationship Id="rId18" Type="http://schemas.openxmlformats.org/officeDocument/2006/relationships/image" Target="../media/image258.jpeg" /><Relationship Id="rId22" Type="http://schemas.openxmlformats.org/officeDocument/2006/relationships/image" Target="../media/image250.jpeg" /><Relationship Id="rId23" Type="http://schemas.openxmlformats.org/officeDocument/2006/relationships/image" Target="../media/image252.jpeg" /><Relationship Id="rId19" Type="http://schemas.openxmlformats.org/officeDocument/2006/relationships/image" Target="../media/image247.jpeg" /><Relationship Id="rId4" Type="http://schemas.openxmlformats.org/officeDocument/2006/relationships/image" Target="../media/image249.jpeg" /><Relationship Id="rId41" Type="http://schemas.openxmlformats.org/officeDocument/2006/relationships/image" Target="../media/image261.jpeg" /><Relationship Id="rId37" Type="http://schemas.openxmlformats.org/officeDocument/2006/relationships/image" Target="../media/image257.jpeg" /><Relationship Id="rId1" Type="http://schemas.openxmlformats.org/officeDocument/2006/relationships/image" Target="../media/image251.jpeg" /><Relationship Id="rId16" Type="http://schemas.openxmlformats.org/officeDocument/2006/relationships/image" Target="../media/image253.jpeg" /><Relationship Id="rId44" Type="http://schemas.openxmlformats.org/officeDocument/2006/relationships/image" Target="../media/image255.jpeg" /><Relationship Id="rId45" Type="http://schemas.openxmlformats.org/officeDocument/2006/relationships/image" Target="../media/image226.jpeg" /><Relationship Id="rId30" Type="http://schemas.openxmlformats.org/officeDocument/2006/relationships/image" Target="../media/image230.jpeg" /><Relationship Id="rId8" Type="http://schemas.openxmlformats.org/officeDocument/2006/relationships/image" Target="../media/image248.jpeg" /><Relationship Id="rId5" Type="http://schemas.openxmlformats.org/officeDocument/2006/relationships/image" Target="../media/image260.jpeg" /><Relationship Id="rId34" Type="http://schemas.openxmlformats.org/officeDocument/2006/relationships/image" Target="../media/image235.jpeg" /></Relationships>
</file>

<file path=xl/drawings/_rels/drawing5.xml.rels><?xml version="1.0" encoding="UTF-8" standalone="yes"?><Relationships xmlns="http://schemas.openxmlformats.org/package/2006/relationships"><Relationship Id="rId24" Type="http://schemas.openxmlformats.org/officeDocument/2006/relationships/image" Target="../media/image262.jpeg" /><Relationship Id="rId10" Type="http://schemas.openxmlformats.org/officeDocument/2006/relationships/image" Target="../media/image263.jpeg" /><Relationship Id="rId9" Type="http://schemas.openxmlformats.org/officeDocument/2006/relationships/image" Target="../media/image264.jpeg" /><Relationship Id="rId2" Type="http://schemas.openxmlformats.org/officeDocument/2006/relationships/image" Target="../media/image265.jpeg" /><Relationship Id="rId20" Type="http://schemas.openxmlformats.org/officeDocument/2006/relationships/image" Target="../media/image266.jpeg" /><Relationship Id="rId15" Type="http://schemas.openxmlformats.org/officeDocument/2006/relationships/image" Target="../media/image267.jpeg" /><Relationship Id="rId11" Type="http://schemas.openxmlformats.org/officeDocument/2006/relationships/image" Target="../media/image268.jpeg" /><Relationship Id="rId3" Type="http://schemas.openxmlformats.org/officeDocument/2006/relationships/image" Target="../media/image288.jpeg" /><Relationship Id="rId13" Type="http://schemas.openxmlformats.org/officeDocument/2006/relationships/image" Target="../media/image269.jpeg" /><Relationship Id="rId25" Type="http://schemas.openxmlformats.org/officeDocument/2006/relationships/image" Target="../media/image270.jpeg" /><Relationship Id="rId14" Type="http://schemas.openxmlformats.org/officeDocument/2006/relationships/image" Target="../media/image271.jpeg" /><Relationship Id="rId28" Type="http://schemas.openxmlformats.org/officeDocument/2006/relationships/image" Target="../media/image280.jpeg" /><Relationship Id="rId26" Type="http://schemas.openxmlformats.org/officeDocument/2006/relationships/image" Target="../media/image272.jpeg" /><Relationship Id="rId21" Type="http://schemas.openxmlformats.org/officeDocument/2006/relationships/image" Target="../media/image273.jpeg" /><Relationship Id="rId17" Type="http://schemas.openxmlformats.org/officeDocument/2006/relationships/image" Target="../media/image274.jpeg" /><Relationship Id="rId7" Type="http://schemas.openxmlformats.org/officeDocument/2006/relationships/image" Target="../media/image275.jpeg" /><Relationship Id="rId27" Type="http://schemas.openxmlformats.org/officeDocument/2006/relationships/image" Target="../media/image276.jpeg" /><Relationship Id="rId12" Type="http://schemas.openxmlformats.org/officeDocument/2006/relationships/image" Target="../media/image277.jpeg" /><Relationship Id="rId6" Type="http://schemas.openxmlformats.org/officeDocument/2006/relationships/image" Target="../media/image278.jpeg" /><Relationship Id="rId18" Type="http://schemas.openxmlformats.org/officeDocument/2006/relationships/image" Target="../media/image279.jpeg" /><Relationship Id="rId22" Type="http://schemas.openxmlformats.org/officeDocument/2006/relationships/image" Target="../media/image285.jpeg" /><Relationship Id="rId23" Type="http://schemas.openxmlformats.org/officeDocument/2006/relationships/image" Target="../media/image281.jpeg" /><Relationship Id="rId19" Type="http://schemas.openxmlformats.org/officeDocument/2006/relationships/image" Target="../media/image282.jpeg" /><Relationship Id="rId4" Type="http://schemas.openxmlformats.org/officeDocument/2006/relationships/image" Target="../media/image284.jpeg" /><Relationship Id="rId1" Type="http://schemas.openxmlformats.org/officeDocument/2006/relationships/image" Target="../media/image286.jpeg" /><Relationship Id="rId16" Type="http://schemas.openxmlformats.org/officeDocument/2006/relationships/image" Target="../media/image287.jpeg" /><Relationship Id="rId8" Type="http://schemas.openxmlformats.org/officeDocument/2006/relationships/image" Target="../media/image283.jpeg" /><Relationship Id="rId5" Type="http://schemas.openxmlformats.org/officeDocument/2006/relationships/image" Target="../media/image289.jpeg" 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290.jpeg" /><Relationship Id="rId3" Type="http://schemas.openxmlformats.org/officeDocument/2006/relationships/image" Target="../media/image291.jpeg" /><Relationship Id="rId2" Type="http://schemas.openxmlformats.org/officeDocument/2006/relationships/image" Target="../media/image292.jpeg" /><Relationship Id="rId4" Type="http://schemas.openxmlformats.org/officeDocument/2006/relationships/image" Target="../media/image293.jpeg" /></Relationships>
</file>

<file path=xl/drawings/_rels/drawing7.xml.rels><?xml version="1.0" encoding="UTF-8" standalone="yes"?><Relationships xmlns="http://schemas.openxmlformats.org/package/2006/relationships"><Relationship Id="rId24" Type="http://schemas.openxmlformats.org/officeDocument/2006/relationships/image" Target="../media/image294.jpeg" /><Relationship Id="rId10" Type="http://schemas.openxmlformats.org/officeDocument/2006/relationships/image" Target="../media/image295.jpeg" /><Relationship Id="rId52" Type="http://schemas.openxmlformats.org/officeDocument/2006/relationships/image" Target="../media/image296.jpeg" /><Relationship Id="rId9" Type="http://schemas.openxmlformats.org/officeDocument/2006/relationships/image" Target="../media/image297.jpeg" /><Relationship Id="rId31" Type="http://schemas.openxmlformats.org/officeDocument/2006/relationships/image" Target="../media/image321.jpeg" /><Relationship Id="rId2" Type="http://schemas.openxmlformats.org/officeDocument/2006/relationships/image" Target="../media/image327.jpeg" /><Relationship Id="rId48" Type="http://schemas.openxmlformats.org/officeDocument/2006/relationships/image" Target="../media/image311.jpeg" /><Relationship Id="rId20" Type="http://schemas.openxmlformats.org/officeDocument/2006/relationships/image" Target="../media/image339.jpeg" /><Relationship Id="rId40" Type="http://schemas.openxmlformats.org/officeDocument/2006/relationships/image" Target="../media/image300.jpeg" /><Relationship Id="rId15" Type="http://schemas.openxmlformats.org/officeDocument/2006/relationships/image" Target="../media/image301.jpeg" /><Relationship Id="rId50" Type="http://schemas.openxmlformats.org/officeDocument/2006/relationships/image" Target="../media/image333.jpeg" /><Relationship Id="rId11" Type="http://schemas.openxmlformats.org/officeDocument/2006/relationships/image" Target="../media/image302.jpeg" /><Relationship Id="rId3" Type="http://schemas.openxmlformats.org/officeDocument/2006/relationships/image" Target="../media/image342.jpeg" /><Relationship Id="rId33" Type="http://schemas.openxmlformats.org/officeDocument/2006/relationships/image" Target="../media/image298.jpeg" /><Relationship Id="rId32" Type="http://schemas.openxmlformats.org/officeDocument/2006/relationships/image" Target="../media/image305.jpeg" /><Relationship Id="rId29" Type="http://schemas.openxmlformats.org/officeDocument/2006/relationships/image" Target="../media/image307.jpeg" /><Relationship Id="rId13" Type="http://schemas.openxmlformats.org/officeDocument/2006/relationships/image" Target="../media/image328.jpeg" /><Relationship Id="rId25" Type="http://schemas.openxmlformats.org/officeDocument/2006/relationships/image" Target="../media/image336.jpeg" /><Relationship Id="rId35" Type="http://schemas.openxmlformats.org/officeDocument/2006/relationships/image" Target="../media/image308.jpeg" /><Relationship Id="rId14" Type="http://schemas.openxmlformats.org/officeDocument/2006/relationships/image" Target="../media/image309.jpeg" /><Relationship Id="rId28" Type="http://schemas.openxmlformats.org/officeDocument/2006/relationships/image" Target="../media/image326.jpeg" /><Relationship Id="rId46" Type="http://schemas.openxmlformats.org/officeDocument/2006/relationships/image" Target="../media/image325.jpeg" /><Relationship Id="rId26" Type="http://schemas.openxmlformats.org/officeDocument/2006/relationships/image" Target="../media/image312.jpeg" /><Relationship Id="rId21" Type="http://schemas.openxmlformats.org/officeDocument/2006/relationships/image" Target="../media/image313.jpeg" /><Relationship Id="rId17" Type="http://schemas.openxmlformats.org/officeDocument/2006/relationships/image" Target="../media/image314.jpeg" /><Relationship Id="rId51" Type="http://schemas.openxmlformats.org/officeDocument/2006/relationships/image" Target="../media/image299.jpeg" /><Relationship Id="rId43" Type="http://schemas.openxmlformats.org/officeDocument/2006/relationships/image" Target="../media/image316.jpeg" /><Relationship Id="rId7" Type="http://schemas.openxmlformats.org/officeDocument/2006/relationships/image" Target="../media/image317.jpeg" /><Relationship Id="rId27" Type="http://schemas.openxmlformats.org/officeDocument/2006/relationships/image" Target="../media/image318.jpeg" /><Relationship Id="rId39" Type="http://schemas.openxmlformats.org/officeDocument/2006/relationships/image" Target="../media/image319.jpeg" /><Relationship Id="rId36" Type="http://schemas.openxmlformats.org/officeDocument/2006/relationships/image" Target="../media/image320.jpeg" /><Relationship Id="rId12" Type="http://schemas.openxmlformats.org/officeDocument/2006/relationships/image" Target="../media/image304.jpeg" /><Relationship Id="rId42" Type="http://schemas.openxmlformats.org/officeDocument/2006/relationships/image" Target="../media/image322.jpeg" /><Relationship Id="rId6" Type="http://schemas.openxmlformats.org/officeDocument/2006/relationships/image" Target="../media/image323.jpeg" /><Relationship Id="rId47" Type="http://schemas.openxmlformats.org/officeDocument/2006/relationships/image" Target="../media/image324.jpeg" /><Relationship Id="rId38" Type="http://schemas.openxmlformats.org/officeDocument/2006/relationships/image" Target="../media/image303.jpeg" /><Relationship Id="rId18" Type="http://schemas.openxmlformats.org/officeDocument/2006/relationships/image" Target="../media/image341.jpeg" /><Relationship Id="rId22" Type="http://schemas.openxmlformats.org/officeDocument/2006/relationships/image" Target="../media/image332.jpeg" /><Relationship Id="rId23" Type="http://schemas.openxmlformats.org/officeDocument/2006/relationships/image" Target="../media/image334.jpeg" /><Relationship Id="rId19" Type="http://schemas.openxmlformats.org/officeDocument/2006/relationships/image" Target="../media/image329.jpeg" /><Relationship Id="rId4" Type="http://schemas.openxmlformats.org/officeDocument/2006/relationships/image" Target="../media/image331.jpeg" /><Relationship Id="rId41" Type="http://schemas.openxmlformats.org/officeDocument/2006/relationships/image" Target="../media/image345.jpeg" /><Relationship Id="rId37" Type="http://schemas.openxmlformats.org/officeDocument/2006/relationships/image" Target="../media/image340.jpeg" /><Relationship Id="rId1" Type="http://schemas.openxmlformats.org/officeDocument/2006/relationships/image" Target="../media/image343.jpeg" /><Relationship Id="rId16" Type="http://schemas.openxmlformats.org/officeDocument/2006/relationships/image" Target="../media/image335.jpeg" /><Relationship Id="rId44" Type="http://schemas.openxmlformats.org/officeDocument/2006/relationships/image" Target="../media/image337.jpeg" /><Relationship Id="rId49" Type="http://schemas.openxmlformats.org/officeDocument/2006/relationships/image" Target="../media/image338.jpeg" /><Relationship Id="rId45" Type="http://schemas.openxmlformats.org/officeDocument/2006/relationships/image" Target="../media/image306.jpeg" /><Relationship Id="rId30" Type="http://schemas.openxmlformats.org/officeDocument/2006/relationships/image" Target="../media/image310.jpeg" /><Relationship Id="rId8" Type="http://schemas.openxmlformats.org/officeDocument/2006/relationships/image" Target="../media/image330.jpeg" /><Relationship Id="rId5" Type="http://schemas.openxmlformats.org/officeDocument/2006/relationships/image" Target="../media/image344.jpeg" /><Relationship Id="rId34" Type="http://schemas.openxmlformats.org/officeDocument/2006/relationships/image" Target="../media/image315.jpeg" /></Relationships>
</file>

<file path=xl/drawings/_rels/drawing8.xml.rels><?xml version="1.0" encoding="UTF-8" standalone="yes"?><Relationships xmlns="http://schemas.openxmlformats.org/package/2006/relationships"><Relationship Id="rId24" Type="http://schemas.openxmlformats.org/officeDocument/2006/relationships/image" Target="../media/image346.jpeg" /><Relationship Id="rId10" Type="http://schemas.openxmlformats.org/officeDocument/2006/relationships/image" Target="../media/image347.jpeg" /><Relationship Id="rId9" Type="http://schemas.openxmlformats.org/officeDocument/2006/relationships/image" Target="../media/image348.jpeg" /><Relationship Id="rId31" Type="http://schemas.openxmlformats.org/officeDocument/2006/relationships/image" Target="../media/image349.jpeg" /><Relationship Id="rId2" Type="http://schemas.openxmlformats.org/officeDocument/2006/relationships/image" Target="../media/image368.jpeg" /><Relationship Id="rId20" Type="http://schemas.openxmlformats.org/officeDocument/2006/relationships/image" Target="../media/image351.jpeg" /><Relationship Id="rId15" Type="http://schemas.openxmlformats.org/officeDocument/2006/relationships/image" Target="../media/image352.jpeg" /><Relationship Id="rId11" Type="http://schemas.openxmlformats.org/officeDocument/2006/relationships/image" Target="../media/image353.jpeg" /><Relationship Id="rId3" Type="http://schemas.openxmlformats.org/officeDocument/2006/relationships/image" Target="../media/image379.jpeg" /><Relationship Id="rId33" Type="http://schemas.openxmlformats.org/officeDocument/2006/relationships/image" Target="../media/image350.jpeg" /><Relationship Id="rId32" Type="http://schemas.openxmlformats.org/officeDocument/2006/relationships/image" Target="../media/image354.jpeg" /><Relationship Id="rId29" Type="http://schemas.openxmlformats.org/officeDocument/2006/relationships/image" Target="../media/image355.jpeg" /><Relationship Id="rId13" Type="http://schemas.openxmlformats.org/officeDocument/2006/relationships/image" Target="../media/image369.jpeg" /><Relationship Id="rId25" Type="http://schemas.openxmlformats.org/officeDocument/2006/relationships/image" Target="../media/image377.jpeg" /><Relationship Id="rId35" Type="http://schemas.openxmlformats.org/officeDocument/2006/relationships/image" Target="../media/image356.jpeg" /><Relationship Id="rId14" Type="http://schemas.openxmlformats.org/officeDocument/2006/relationships/image" Target="../media/image357.jpeg" /><Relationship Id="rId28" Type="http://schemas.openxmlformats.org/officeDocument/2006/relationships/image" Target="../media/image367.jpeg" /><Relationship Id="rId26" Type="http://schemas.openxmlformats.org/officeDocument/2006/relationships/image" Target="../media/image358.jpeg" /><Relationship Id="rId21" Type="http://schemas.openxmlformats.org/officeDocument/2006/relationships/image" Target="../media/image359.jpeg" /><Relationship Id="rId17" Type="http://schemas.openxmlformats.org/officeDocument/2006/relationships/image" Target="../media/image360.jpeg" /><Relationship Id="rId7" Type="http://schemas.openxmlformats.org/officeDocument/2006/relationships/image" Target="../media/image361.jpeg" /><Relationship Id="rId27" Type="http://schemas.openxmlformats.org/officeDocument/2006/relationships/image" Target="../media/image362.jpeg" /><Relationship Id="rId36" Type="http://schemas.openxmlformats.org/officeDocument/2006/relationships/image" Target="../media/image363.jpeg" /><Relationship Id="rId12" Type="http://schemas.openxmlformats.org/officeDocument/2006/relationships/image" Target="../media/image364.jpeg" /><Relationship Id="rId6" Type="http://schemas.openxmlformats.org/officeDocument/2006/relationships/image" Target="../media/image365.jpeg" /><Relationship Id="rId18" Type="http://schemas.openxmlformats.org/officeDocument/2006/relationships/image" Target="../media/image366.jpeg" /><Relationship Id="rId22" Type="http://schemas.openxmlformats.org/officeDocument/2006/relationships/image" Target="../media/image373.jpeg" /><Relationship Id="rId23" Type="http://schemas.openxmlformats.org/officeDocument/2006/relationships/image" Target="../media/image375.jpeg" /><Relationship Id="rId19" Type="http://schemas.openxmlformats.org/officeDocument/2006/relationships/image" Target="../media/image370.jpeg" /><Relationship Id="rId4" Type="http://schemas.openxmlformats.org/officeDocument/2006/relationships/image" Target="../media/image372.jpeg" /><Relationship Id="rId1" Type="http://schemas.openxmlformats.org/officeDocument/2006/relationships/image" Target="../media/image374.jpeg" /><Relationship Id="rId16" Type="http://schemas.openxmlformats.org/officeDocument/2006/relationships/image" Target="../media/image376.jpeg" /><Relationship Id="rId30" Type="http://schemas.openxmlformats.org/officeDocument/2006/relationships/image" Target="../media/image378.jpeg" /><Relationship Id="rId8" Type="http://schemas.openxmlformats.org/officeDocument/2006/relationships/image" Target="../media/image371.jpeg" /><Relationship Id="rId5" Type="http://schemas.openxmlformats.org/officeDocument/2006/relationships/image" Target="../media/image380.jpeg" /><Relationship Id="rId34" Type="http://schemas.openxmlformats.org/officeDocument/2006/relationships/image" Target="../media/image381.jpeg" /></Relationships>
</file>

<file path=xl/drawings/_rels/drawing9.xml.rels><?xml version="1.0" encoding="UTF-8" standalone="yes"?><Relationships xmlns="http://schemas.openxmlformats.org/package/2006/relationships"><Relationship Id="rId24" Type="http://schemas.openxmlformats.org/officeDocument/2006/relationships/image" Target="../media/image382.jpeg" /><Relationship Id="rId10" Type="http://schemas.openxmlformats.org/officeDocument/2006/relationships/image" Target="../media/image383.jpeg" /><Relationship Id="rId9" Type="http://schemas.openxmlformats.org/officeDocument/2006/relationships/image" Target="../media/image384.jpeg" /><Relationship Id="rId31" Type="http://schemas.openxmlformats.org/officeDocument/2006/relationships/image" Target="../media/image385.jpeg" /><Relationship Id="rId2" Type="http://schemas.openxmlformats.org/officeDocument/2006/relationships/image" Target="../media/image404.jpeg" /><Relationship Id="rId20" Type="http://schemas.openxmlformats.org/officeDocument/2006/relationships/image" Target="../media/image387.jpeg" /><Relationship Id="rId15" Type="http://schemas.openxmlformats.org/officeDocument/2006/relationships/image" Target="../media/image388.jpeg" /><Relationship Id="rId11" Type="http://schemas.openxmlformats.org/officeDocument/2006/relationships/image" Target="../media/image389.jpeg" /><Relationship Id="rId3" Type="http://schemas.openxmlformats.org/officeDocument/2006/relationships/image" Target="../media/image415.jpeg" /><Relationship Id="rId33" Type="http://schemas.openxmlformats.org/officeDocument/2006/relationships/image" Target="../media/image386.jpeg" /><Relationship Id="rId32" Type="http://schemas.openxmlformats.org/officeDocument/2006/relationships/image" Target="../media/image390.jpeg" /><Relationship Id="rId29" Type="http://schemas.openxmlformats.org/officeDocument/2006/relationships/image" Target="../media/image391.jpeg" /><Relationship Id="rId13" Type="http://schemas.openxmlformats.org/officeDocument/2006/relationships/image" Target="../media/image405.jpeg" /><Relationship Id="rId25" Type="http://schemas.openxmlformats.org/officeDocument/2006/relationships/image" Target="../media/image413.jpeg" /><Relationship Id="rId35" Type="http://schemas.openxmlformats.org/officeDocument/2006/relationships/image" Target="../media/image392.jpeg" /><Relationship Id="rId14" Type="http://schemas.openxmlformats.org/officeDocument/2006/relationships/image" Target="../media/image393.jpeg" /><Relationship Id="rId28" Type="http://schemas.openxmlformats.org/officeDocument/2006/relationships/image" Target="../media/image403.jpeg" /><Relationship Id="rId26" Type="http://schemas.openxmlformats.org/officeDocument/2006/relationships/image" Target="../media/image394.jpeg" /><Relationship Id="rId21" Type="http://schemas.openxmlformats.org/officeDocument/2006/relationships/image" Target="../media/image395.jpeg" /><Relationship Id="rId17" Type="http://schemas.openxmlformats.org/officeDocument/2006/relationships/image" Target="../media/image396.jpeg" /><Relationship Id="rId7" Type="http://schemas.openxmlformats.org/officeDocument/2006/relationships/image" Target="../media/image397.jpeg" /><Relationship Id="rId27" Type="http://schemas.openxmlformats.org/officeDocument/2006/relationships/image" Target="../media/image398.jpeg" /><Relationship Id="rId36" Type="http://schemas.openxmlformats.org/officeDocument/2006/relationships/image" Target="../media/image399.jpeg" /><Relationship Id="rId12" Type="http://schemas.openxmlformats.org/officeDocument/2006/relationships/image" Target="../media/image400.jpeg" /><Relationship Id="rId6" Type="http://schemas.openxmlformats.org/officeDocument/2006/relationships/image" Target="../media/image401.jpeg" /><Relationship Id="rId18" Type="http://schemas.openxmlformats.org/officeDocument/2006/relationships/image" Target="../media/image402.jpeg" /><Relationship Id="rId22" Type="http://schemas.openxmlformats.org/officeDocument/2006/relationships/image" Target="../media/image409.jpeg" /><Relationship Id="rId23" Type="http://schemas.openxmlformats.org/officeDocument/2006/relationships/image" Target="../media/image411.jpeg" /><Relationship Id="rId19" Type="http://schemas.openxmlformats.org/officeDocument/2006/relationships/image" Target="../media/image406.jpeg" /><Relationship Id="rId4" Type="http://schemas.openxmlformats.org/officeDocument/2006/relationships/image" Target="../media/image408.jpeg" /><Relationship Id="rId1" Type="http://schemas.openxmlformats.org/officeDocument/2006/relationships/image" Target="../media/image410.jpeg" /><Relationship Id="rId16" Type="http://schemas.openxmlformats.org/officeDocument/2006/relationships/image" Target="../media/image412.jpeg" /><Relationship Id="rId30" Type="http://schemas.openxmlformats.org/officeDocument/2006/relationships/image" Target="../media/image414.jpeg" /><Relationship Id="rId8" Type="http://schemas.openxmlformats.org/officeDocument/2006/relationships/image" Target="../media/image407.jpeg" /><Relationship Id="rId5" Type="http://schemas.openxmlformats.org/officeDocument/2006/relationships/image" Target="../media/image416.jpeg" /><Relationship Id="rId34" Type="http://schemas.openxmlformats.org/officeDocument/2006/relationships/image" Target="../media/image417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1</xdr:col>
      <xdr:colOff>1318895</xdr:colOff>
      <xdr:row>580</xdr:row>
      <xdr:rowOff>52705</xdr:rowOff>
    </xdr:from>
    <xdr:to>
      <xdr:col>6</xdr:col>
      <xdr:colOff>405130</xdr:colOff>
      <xdr:row>580</xdr:row>
      <xdr:rowOff>2576830</xdr:rowOff>
    </xdr:to>
    <xdr:pic>
      <xdr:nvPicPr>
        <xdr:cNvPr id="19" name="ID_A0F0FF4195A845FCA9A0D5F58BA967B8" descr="三色麻花">
          <a:extLst>
            <a:ext uri="{FF2B5EF4-FFF2-40B4-BE49-F238E27FC236}">
              <a16:creationId xmlns:a16="http://schemas.microsoft.com/office/drawing/2014/main" id="{c70c8309-3631-4924-99d5-546eb53dedf1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00300" y="239067975"/>
          <a:ext cx="5495925" cy="2524125"/>
        </a:xfrm>
        <a:prstGeom prst="rect"/>
      </xdr:spPr>
    </xdr:pic>
    <xdr:clientData/>
  </xdr:twoCellAnchor>
  <xdr:twoCellAnchor editAs="oneCell">
    <xdr:from>
      <xdr:col>1</xdr:col>
      <xdr:colOff>1318895</xdr:colOff>
      <xdr:row>545</xdr:row>
      <xdr:rowOff>52705</xdr:rowOff>
    </xdr:from>
    <xdr:to>
      <xdr:col>6</xdr:col>
      <xdr:colOff>405130</xdr:colOff>
      <xdr:row>545</xdr:row>
      <xdr:rowOff>2576830</xdr:rowOff>
    </xdr:to>
    <xdr:pic>
      <xdr:nvPicPr>
        <xdr:cNvPr id="18" name="ID_0252C15E8D094AAEBF0172510482C2EC" descr="三色方形">
          <a:extLst>
            <a:ext uri="{FF2B5EF4-FFF2-40B4-BE49-F238E27FC236}">
              <a16:creationId xmlns:a16="http://schemas.microsoft.com/office/drawing/2014/main" id="{814a3538-338a-4e1d-b166-77eef7dc340a}"/>
            </a:ext>
          </a:extLst>
        </xdr:cNvPr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00300" y="225161475"/>
          <a:ext cx="5495925" cy="2524125"/>
        </a:xfrm>
        <a:prstGeom prst="rect"/>
      </xdr:spPr>
    </xdr:pic>
    <xdr:clientData/>
  </xdr:twoCellAnchor>
  <xdr:twoCellAnchor editAs="oneCell">
    <xdr:from>
      <xdr:col>1</xdr:col>
      <xdr:colOff>1318260</xdr:colOff>
      <xdr:row>509</xdr:row>
      <xdr:rowOff>52705</xdr:rowOff>
    </xdr:from>
    <xdr:to>
      <xdr:col>6</xdr:col>
      <xdr:colOff>405765</xdr:colOff>
      <xdr:row>509</xdr:row>
      <xdr:rowOff>2576830</xdr:rowOff>
    </xdr:to>
    <xdr:pic>
      <xdr:nvPicPr>
        <xdr:cNvPr id="17" name="ID_07CA1E5A10524B17ABDD6E27789050C5" descr="三色圆形">
          <a:extLst>
            <a:ext uri="{FF2B5EF4-FFF2-40B4-BE49-F238E27FC236}">
              <a16:creationId xmlns:a16="http://schemas.microsoft.com/office/drawing/2014/main" id="{f042606d-e503-4abf-a327-2bc962f705b9}"/>
            </a:ext>
          </a:extLst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00300" y="210997800"/>
          <a:ext cx="5495925" cy="2524125"/>
        </a:xfrm>
        <a:prstGeom prst="rect"/>
      </xdr:spPr>
    </xdr:pic>
    <xdr:clientData/>
  </xdr:twoCellAnchor>
  <xdr:twoCellAnchor editAs="oneCell">
    <xdr:from>
      <xdr:col>1</xdr:col>
      <xdr:colOff>1190625</xdr:colOff>
      <xdr:row>473</xdr:row>
      <xdr:rowOff>13970</xdr:rowOff>
    </xdr:from>
    <xdr:to>
      <xdr:col>6</xdr:col>
      <xdr:colOff>554355</xdr:colOff>
      <xdr:row>473</xdr:row>
      <xdr:rowOff>2654935</xdr:rowOff>
    </xdr:to>
    <xdr:pic>
      <xdr:nvPicPr>
        <xdr:cNvPr id="16" name="ID_7896E74024B64E4F8CDCEC7C4190E491" descr="四叶草">
          <a:extLst>
            <a:ext uri="{FF2B5EF4-FFF2-40B4-BE49-F238E27FC236}">
              <a16:creationId xmlns:a16="http://schemas.microsoft.com/office/drawing/2014/main" id="{0688e4ce-2203-4fae-a723-625fe1d752c6}"/>
            </a:ext>
          </a:extLst>
        </xdr:cNvPr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76475" y="196786500"/>
          <a:ext cx="5772150" cy="2638425"/>
        </a:xfrm>
        <a:prstGeom prst="rect"/>
      </xdr:spPr>
    </xdr:pic>
    <xdr:clientData/>
  </xdr:twoCellAnchor>
  <xdr:twoCellAnchor editAs="oneCell">
    <xdr:from>
      <xdr:col>1</xdr:col>
      <xdr:colOff>1189990</xdr:colOff>
      <xdr:row>444</xdr:row>
      <xdr:rowOff>13335</xdr:rowOff>
    </xdr:from>
    <xdr:to>
      <xdr:col>6</xdr:col>
      <xdr:colOff>555625</xdr:colOff>
      <xdr:row>444</xdr:row>
      <xdr:rowOff>2654300</xdr:rowOff>
    </xdr:to>
    <xdr:pic>
      <xdr:nvPicPr>
        <xdr:cNvPr id="15" name="ID_357067A8FE63426CBD444D6362C71568" descr="对角双色锯齿">
          <a:extLst>
            <a:ext uri="{FF2B5EF4-FFF2-40B4-BE49-F238E27FC236}">
              <a16:creationId xmlns:a16="http://schemas.microsoft.com/office/drawing/2014/main" id="{93984b7f-1ade-4bdd-be6d-befb2cd4fb89}"/>
            </a:ext>
          </a:extLst>
        </xdr:cNvPr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276475" y="183127650"/>
          <a:ext cx="5772150" cy="2638425"/>
        </a:xfrm>
        <a:prstGeom prst="rect"/>
      </xdr:spPr>
    </xdr:pic>
    <xdr:clientData/>
  </xdr:twoCellAnchor>
  <xdr:twoCellAnchor editAs="oneCell">
    <xdr:from>
      <xdr:col>1</xdr:col>
      <xdr:colOff>1187450</xdr:colOff>
      <xdr:row>415</xdr:row>
      <xdr:rowOff>13335</xdr:rowOff>
    </xdr:from>
    <xdr:to>
      <xdr:col>6</xdr:col>
      <xdr:colOff>557530</xdr:colOff>
      <xdr:row>415</xdr:row>
      <xdr:rowOff>2654935</xdr:rowOff>
    </xdr:to>
    <xdr:pic>
      <xdr:nvPicPr>
        <xdr:cNvPr id="13" name="ID_3877DC8B3D504CA79DA8737B10BF68D7" descr="双色锯齿">
          <a:extLst>
            <a:ext uri="{FF2B5EF4-FFF2-40B4-BE49-F238E27FC236}">
              <a16:creationId xmlns:a16="http://schemas.microsoft.com/office/drawing/2014/main" id="{5f1f3d4e-c042-4224-94ee-55f310da1879}"/>
            </a:ext>
          </a:extLst>
        </xdr:cNvPr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276475" y="169173525"/>
          <a:ext cx="5781675" cy="2638425"/>
        </a:xfrm>
        <a:prstGeom prst="rect"/>
      </xdr:spPr>
    </xdr:pic>
    <xdr:clientData/>
  </xdr:twoCellAnchor>
  <xdr:twoCellAnchor editAs="oneCell">
    <xdr:from>
      <xdr:col>1</xdr:col>
      <xdr:colOff>1189990</xdr:colOff>
      <xdr:row>386</xdr:row>
      <xdr:rowOff>13335</xdr:rowOff>
    </xdr:from>
    <xdr:to>
      <xdr:col>6</xdr:col>
      <xdr:colOff>554990</xdr:colOff>
      <xdr:row>386</xdr:row>
      <xdr:rowOff>2654935</xdr:rowOff>
    </xdr:to>
    <xdr:pic>
      <xdr:nvPicPr>
        <xdr:cNvPr id="12" name="ID_251D650EAD4642FEB619A729D1A8E489" descr="锯齿">
          <a:extLst>
            <a:ext uri="{FF2B5EF4-FFF2-40B4-BE49-F238E27FC236}">
              <a16:creationId xmlns:a16="http://schemas.microsoft.com/office/drawing/2014/main" id="{9485561a-ecc2-4897-b5a6-2109da24f369}"/>
            </a:ext>
          </a:extLst>
        </xdr:cNvPr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276475" y="155524200"/>
          <a:ext cx="5772150" cy="2638425"/>
        </a:xfrm>
        <a:prstGeom prst="rect"/>
      </xdr:spPr>
    </xdr:pic>
    <xdr:clientData/>
  </xdr:twoCellAnchor>
  <xdr:twoCellAnchor editAs="oneCell">
    <xdr:from>
      <xdr:col>1</xdr:col>
      <xdr:colOff>1203960</xdr:colOff>
      <xdr:row>354</xdr:row>
      <xdr:rowOff>13335</xdr:rowOff>
    </xdr:from>
    <xdr:to>
      <xdr:col>6</xdr:col>
      <xdr:colOff>541655</xdr:colOff>
      <xdr:row>354</xdr:row>
      <xdr:rowOff>2654300</xdr:rowOff>
    </xdr:to>
    <xdr:pic>
      <xdr:nvPicPr>
        <xdr:cNvPr id="11" name="ID_2EE609F50CC8462D9D8A2AEA69C73886" descr="钢丝">
          <a:extLst>
            <a:ext uri="{FF2B5EF4-FFF2-40B4-BE49-F238E27FC236}">
              <a16:creationId xmlns:a16="http://schemas.microsoft.com/office/drawing/2014/main" id="{6ec618c0-551c-4a23-8d19-c5c8f10308a5}"/>
            </a:ext>
          </a:extLst>
        </xdr:cNvPr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286000" y="141293850"/>
          <a:ext cx="5743575" cy="2638425"/>
        </a:xfrm>
        <a:prstGeom prst="rect"/>
      </xdr:spPr>
    </xdr:pic>
    <xdr:clientData/>
  </xdr:twoCellAnchor>
  <xdr:twoCellAnchor editAs="oneCell">
    <xdr:from>
      <xdr:col>1</xdr:col>
      <xdr:colOff>1190625</xdr:colOff>
      <xdr:row>318</xdr:row>
      <xdr:rowOff>13335</xdr:rowOff>
    </xdr:from>
    <xdr:to>
      <xdr:col>6</xdr:col>
      <xdr:colOff>554355</xdr:colOff>
      <xdr:row>318</xdr:row>
      <xdr:rowOff>2654300</xdr:rowOff>
    </xdr:to>
    <xdr:pic>
      <xdr:nvPicPr>
        <xdr:cNvPr id="10" name="ID_911D198B0D6649C8B3166686D282012A" descr="麻花双色">
          <a:extLst>
            <a:ext uri="{FF2B5EF4-FFF2-40B4-BE49-F238E27FC236}">
              <a16:creationId xmlns:a16="http://schemas.microsoft.com/office/drawing/2014/main" id="{49dcdf36-c9df-4392-9396-c89749acc5ac}"/>
            </a:ext>
          </a:extLst>
        </xdr:cNvPr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276475" y="127130175"/>
          <a:ext cx="5772150" cy="2638425"/>
        </a:xfrm>
        <a:prstGeom prst="rect"/>
      </xdr:spPr>
    </xdr:pic>
    <xdr:clientData/>
  </xdr:twoCellAnchor>
  <xdr:twoCellAnchor editAs="oneCell">
    <xdr:from>
      <xdr:col>1</xdr:col>
      <xdr:colOff>1206500</xdr:colOff>
      <xdr:row>282</xdr:row>
      <xdr:rowOff>13335</xdr:rowOff>
    </xdr:from>
    <xdr:to>
      <xdr:col>6</xdr:col>
      <xdr:colOff>539115</xdr:colOff>
      <xdr:row>282</xdr:row>
      <xdr:rowOff>2654300</xdr:rowOff>
    </xdr:to>
    <xdr:pic>
      <xdr:nvPicPr>
        <xdr:cNvPr id="9" name="ID_448731C2E7AA451DBD42B828DF35A378" descr="左右双色麻花">
          <a:extLst>
            <a:ext uri="{FF2B5EF4-FFF2-40B4-BE49-F238E27FC236}">
              <a16:creationId xmlns:a16="http://schemas.microsoft.com/office/drawing/2014/main" id="{a863872b-5819-45bc-8dbd-65153e136fb4}"/>
            </a:ext>
          </a:extLst>
        </xdr:cNvPr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295525" y="112966500"/>
          <a:ext cx="5743575" cy="2638425"/>
        </a:xfrm>
        <a:prstGeom prst="rect"/>
      </xdr:spPr>
    </xdr:pic>
    <xdr:clientData/>
  </xdr:twoCellAnchor>
  <xdr:twoCellAnchor editAs="oneCell">
    <xdr:from>
      <xdr:col>1</xdr:col>
      <xdr:colOff>1052830</xdr:colOff>
      <xdr:row>247</xdr:row>
      <xdr:rowOff>156883</xdr:rowOff>
    </xdr:from>
    <xdr:to>
      <xdr:col>6</xdr:col>
      <xdr:colOff>418465</xdr:colOff>
      <xdr:row>247</xdr:row>
      <xdr:rowOff>2632075</xdr:rowOff>
    </xdr:to>
    <xdr:pic>
      <xdr:nvPicPr>
        <xdr:cNvPr id="8" name="ID_FAAD9D0308974C32BB72980CCC45C137" descr="左右双色">
          <a:extLst>
            <a:ext uri="{FF2B5EF4-FFF2-40B4-BE49-F238E27FC236}">
              <a16:creationId xmlns:a16="http://schemas.microsoft.com/office/drawing/2014/main" id="{49d089b8-b12c-46b5-bc77-fc9815de603e}"/>
            </a:ext>
          </a:extLst>
        </xdr:cNvPr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2143125" y="99202875"/>
          <a:ext cx="5772150" cy="2476500"/>
        </a:xfrm>
        <a:prstGeom prst="rect"/>
      </xdr:spPr>
    </xdr:pic>
    <xdr:clientData/>
  </xdr:twoCellAnchor>
  <xdr:twoCellAnchor editAs="oneCell">
    <xdr:from>
      <xdr:col>1</xdr:col>
      <xdr:colOff>1188720</xdr:colOff>
      <xdr:row>213</xdr:row>
      <xdr:rowOff>13970</xdr:rowOff>
    </xdr:from>
    <xdr:to>
      <xdr:col>6</xdr:col>
      <xdr:colOff>556895</xdr:colOff>
      <xdr:row>213</xdr:row>
      <xdr:rowOff>2654935</xdr:rowOff>
    </xdr:to>
    <xdr:pic>
      <xdr:nvPicPr>
        <xdr:cNvPr id="7" name="ID_C77F61FF289A4D5496E56AD61495042D" descr="方形双色">
          <a:extLst>
            <a:ext uri="{FF2B5EF4-FFF2-40B4-BE49-F238E27FC236}">
              <a16:creationId xmlns:a16="http://schemas.microsoft.com/office/drawing/2014/main" id="{a7182e8b-e33b-4c8e-b037-2ca2e9cda168}"/>
            </a:ext>
          </a:extLst>
        </xdr:cNvPr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2276475" y="86420325"/>
          <a:ext cx="5781675" cy="2638425"/>
        </a:xfrm>
        <a:prstGeom prst="rect"/>
      </xdr:spPr>
    </xdr:pic>
    <xdr:clientData/>
  </xdr:twoCellAnchor>
  <xdr:twoCellAnchor editAs="oneCell">
    <xdr:from>
      <xdr:col>1</xdr:col>
      <xdr:colOff>1189990</xdr:colOff>
      <xdr:row>178</xdr:row>
      <xdr:rowOff>13335</xdr:rowOff>
    </xdr:from>
    <xdr:to>
      <xdr:col>6</xdr:col>
      <xdr:colOff>555625</xdr:colOff>
      <xdr:row>178</xdr:row>
      <xdr:rowOff>2654300</xdr:rowOff>
    </xdr:to>
    <xdr:pic>
      <xdr:nvPicPr>
        <xdr:cNvPr id="6" name="ID_B157D87AB4E44123BBCCCA9D11CA0C86" descr="圆双">
          <a:extLst>
            <a:ext uri="{FF2B5EF4-FFF2-40B4-BE49-F238E27FC236}">
              <a16:creationId xmlns:a16="http://schemas.microsoft.com/office/drawing/2014/main" id="{141f0595-2eec-4a43-988a-4e8882579219}"/>
            </a:ext>
          </a:extLst>
        </xdr:cNvPr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2276475" y="72132825"/>
          <a:ext cx="5772150" cy="2638425"/>
        </a:xfrm>
        <a:prstGeom prst="rect"/>
      </xdr:spPr>
    </xdr:pic>
    <xdr:clientData/>
  </xdr:twoCellAnchor>
  <xdr:twoCellAnchor editAs="oneCell">
    <xdr:from>
      <xdr:col>1</xdr:col>
      <xdr:colOff>1179830</xdr:colOff>
      <xdr:row>142</xdr:row>
      <xdr:rowOff>13335</xdr:rowOff>
    </xdr:from>
    <xdr:to>
      <xdr:col>6</xdr:col>
      <xdr:colOff>565150</xdr:colOff>
      <xdr:row>142</xdr:row>
      <xdr:rowOff>2654300</xdr:rowOff>
    </xdr:to>
    <xdr:pic>
      <xdr:nvPicPr>
        <xdr:cNvPr id="20" name="ID_E345ECFC69D94EADB7E084C3DF539592">
          <a:extLst>
            <a:ext uri="{FF2B5EF4-FFF2-40B4-BE49-F238E27FC236}">
              <a16:creationId xmlns:a16="http://schemas.microsoft.com/office/drawing/2014/main" id="{b29b4591-e47b-423d-9baa-f933d1e9dd46}"/>
            </a:ext>
          </a:extLst>
        </xdr:cNvPr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2266950" y="57692925"/>
          <a:ext cx="5791200" cy="26384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1178560</xdr:colOff>
      <xdr:row>107</xdr:row>
      <xdr:rowOff>13335</xdr:rowOff>
    </xdr:from>
    <xdr:to>
      <xdr:col>6</xdr:col>
      <xdr:colOff>566420</xdr:colOff>
      <xdr:row>107</xdr:row>
      <xdr:rowOff>2654300</xdr:rowOff>
    </xdr:to>
    <xdr:pic>
      <xdr:nvPicPr>
        <xdr:cNvPr id="5" name="ID_2F7F5D64550B44B497DD7AE783D47985" descr="红七角">
          <a:extLst>
            <a:ext uri="{FF2B5EF4-FFF2-40B4-BE49-F238E27FC236}">
              <a16:creationId xmlns:a16="http://schemas.microsoft.com/office/drawing/2014/main" id="{661281d2-3d53-4e9d-bd87-7e0d9cf33ae3}"/>
            </a:ext>
          </a:extLst>
        </xdr:cNvPr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2266950" y="43519725"/>
          <a:ext cx="5800725" cy="2638425"/>
        </a:xfrm>
        <a:prstGeom prst="rect"/>
      </xdr:spPr>
    </xdr:pic>
    <xdr:clientData/>
  </xdr:twoCellAnchor>
  <xdr:twoCellAnchor editAs="oneCell">
    <xdr:from>
      <xdr:col>1</xdr:col>
      <xdr:colOff>1179830</xdr:colOff>
      <xdr:row>72</xdr:row>
      <xdr:rowOff>13335</xdr:rowOff>
    </xdr:from>
    <xdr:to>
      <xdr:col>6</xdr:col>
      <xdr:colOff>565785</xdr:colOff>
      <xdr:row>72</xdr:row>
      <xdr:rowOff>2654300</xdr:rowOff>
    </xdr:to>
    <xdr:pic>
      <xdr:nvPicPr>
        <xdr:cNvPr id="4" name="ID_B8B2C2B4D30E46EDBC55FCB6A219FC9F" descr="星形">
          <a:extLst>
            <a:ext uri="{FF2B5EF4-FFF2-40B4-BE49-F238E27FC236}">
              <a16:creationId xmlns:a16="http://schemas.microsoft.com/office/drawing/2014/main" id="{6d2d3c05-06d4-4f84-97f8-9a64e0fa6446}"/>
            </a:ext>
          </a:extLst>
        </xdr:cNvPr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2266950" y="29346525"/>
          <a:ext cx="5800725" cy="2638425"/>
        </a:xfrm>
        <a:prstGeom prst="rect"/>
      </xdr:spPr>
    </xdr:pic>
    <xdr:clientData/>
  </xdr:twoCellAnchor>
  <xdr:twoCellAnchor editAs="oneCell">
    <xdr:from>
      <xdr:col>1</xdr:col>
      <xdr:colOff>1188720</xdr:colOff>
      <xdr:row>37</xdr:row>
      <xdr:rowOff>13335</xdr:rowOff>
    </xdr:from>
    <xdr:to>
      <xdr:col>6</xdr:col>
      <xdr:colOff>556895</xdr:colOff>
      <xdr:row>37</xdr:row>
      <xdr:rowOff>2654300</xdr:rowOff>
    </xdr:to>
    <xdr:pic>
      <xdr:nvPicPr>
        <xdr:cNvPr id="3" name="ID_47BFDFB8216F4356BAF9313FB0DD3451" descr="红方">
          <a:extLst>
            <a:ext uri="{FF2B5EF4-FFF2-40B4-BE49-F238E27FC236}">
              <a16:creationId xmlns:a16="http://schemas.microsoft.com/office/drawing/2014/main" id="{85b8e38b-5c0c-42c4-adba-4834e25ddece}"/>
            </a:ext>
          </a:extLst>
        </xdr:cNvPr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2276475" y="15440025"/>
          <a:ext cx="5781675" cy="2638425"/>
        </a:xfrm>
        <a:prstGeom prst="rect"/>
      </xdr:spPr>
    </xdr:pic>
    <xdr:clientData/>
  </xdr:twoCellAnchor>
  <xdr:twoCellAnchor editAs="oneCell">
    <xdr:from>
      <xdr:col>1</xdr:col>
      <xdr:colOff>1399540</xdr:colOff>
      <xdr:row>1</xdr:row>
      <xdr:rowOff>280147</xdr:rowOff>
    </xdr:from>
    <xdr:to>
      <xdr:col>7</xdr:col>
      <xdr:colOff>145415</xdr:colOff>
      <xdr:row>1</xdr:row>
      <xdr:rowOff>2640965</xdr:rowOff>
    </xdr:to>
    <xdr:pic>
      <xdr:nvPicPr>
        <xdr:cNvPr id="14" name="ID_263BE639DE6E474FB40ABB655333FC9D" descr="红圆">
          <a:extLst>
            <a:ext uri="{FF2B5EF4-FFF2-40B4-BE49-F238E27FC236}">
              <a16:creationId xmlns:a16="http://schemas.microsoft.com/office/drawing/2014/main" id="{8dbc314d-415c-4d8c-8e9c-ed140167d9c8}"/>
            </a:ext>
          </a:extLst>
        </xdr:cNvPr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2486025" y="1543050"/>
          <a:ext cx="5753100" cy="2362200"/>
        </a:xfrm>
        <a:prstGeom prst="rect"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1</xdr:col>
      <xdr:colOff>126365</xdr:colOff>
      <xdr:row>17</xdr:row>
      <xdr:rowOff>171450</xdr:rowOff>
    </xdr:from>
    <xdr:to>
      <xdr:col>1</xdr:col>
      <xdr:colOff>1170305</xdr:colOff>
      <xdr:row>17</xdr:row>
      <xdr:rowOff>1215390</xdr:rowOff>
    </xdr:to>
    <xdr:pic>
      <xdr:nvPicPr>
        <xdr:cNvPr id="495" name="ID_7B74AE3324E94223B135923586EA54B8" descr="YSOT-001">
          <a:extLst>
            <a:ext uri="{FF2B5EF4-FFF2-40B4-BE49-F238E27FC236}">
              <a16:creationId xmlns:a16="http://schemas.microsoft.com/office/drawing/2014/main" id="{4a553225-1c56-48cf-9da7-370f36985edc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13716000"/>
          <a:ext cx="1047750" cy="1047750"/>
        </a:xfrm>
        <a:prstGeom prst="rect"/>
      </xdr:spPr>
    </xdr:pic>
    <xdr:clientData/>
  </xdr:twoCellAnchor>
  <xdr:twoCellAnchor editAs="oneCell">
    <xdr:from>
      <xdr:col>1</xdr:col>
      <xdr:colOff>126365</xdr:colOff>
      <xdr:row>18</xdr:row>
      <xdr:rowOff>171450</xdr:rowOff>
    </xdr:from>
    <xdr:to>
      <xdr:col>1</xdr:col>
      <xdr:colOff>1170305</xdr:colOff>
      <xdr:row>18</xdr:row>
      <xdr:rowOff>1215390</xdr:rowOff>
    </xdr:to>
    <xdr:pic>
      <xdr:nvPicPr>
        <xdr:cNvPr id="504" name="ID_3CBF2ED0322A4AE8943D41C661AD75DF" descr="YSOT-002">
          <a:extLst>
            <a:ext uri="{FF2B5EF4-FFF2-40B4-BE49-F238E27FC236}">
              <a16:creationId xmlns:a16="http://schemas.microsoft.com/office/drawing/2014/main" id="{f78f5e9a-3bc6-4dad-8f43-767100001f3e}"/>
            </a:ext>
          </a:extLst>
        </xdr:cNvPr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28675" y="15097125"/>
          <a:ext cx="1047750" cy="1047750"/>
        </a:xfrm>
        <a:prstGeom prst="rect"/>
      </xdr:spPr>
    </xdr:pic>
    <xdr:clientData/>
  </xdr:twoCellAnchor>
  <xdr:twoCellAnchor editAs="oneCell">
    <xdr:from>
      <xdr:col>1</xdr:col>
      <xdr:colOff>126365</xdr:colOff>
      <xdr:row>19</xdr:row>
      <xdr:rowOff>171450</xdr:rowOff>
    </xdr:from>
    <xdr:to>
      <xdr:col>1</xdr:col>
      <xdr:colOff>1170305</xdr:colOff>
      <xdr:row>19</xdr:row>
      <xdr:rowOff>1215390</xdr:rowOff>
    </xdr:to>
    <xdr:pic>
      <xdr:nvPicPr>
        <xdr:cNvPr id="487" name="ID_03911E0AF57C4381882B31249789F364" descr="YSOT-003">
          <a:extLst>
            <a:ext uri="{FF2B5EF4-FFF2-40B4-BE49-F238E27FC236}">
              <a16:creationId xmlns:a16="http://schemas.microsoft.com/office/drawing/2014/main" id="{30ecc155-ec06-4876-a4e2-1d141d96f520}"/>
            </a:ext>
          </a:extLst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28675" y="16478250"/>
          <a:ext cx="1047750" cy="1047750"/>
        </a:xfrm>
        <a:prstGeom prst="rect"/>
      </xdr:spPr>
    </xdr:pic>
    <xdr:clientData/>
  </xdr:twoCellAnchor>
  <xdr:twoCellAnchor editAs="oneCell">
    <xdr:from>
      <xdr:col>1</xdr:col>
      <xdr:colOff>126365</xdr:colOff>
      <xdr:row>20</xdr:row>
      <xdr:rowOff>171450</xdr:rowOff>
    </xdr:from>
    <xdr:to>
      <xdr:col>1</xdr:col>
      <xdr:colOff>1170305</xdr:colOff>
      <xdr:row>20</xdr:row>
      <xdr:rowOff>1215390</xdr:rowOff>
    </xdr:to>
    <xdr:pic>
      <xdr:nvPicPr>
        <xdr:cNvPr id="505" name="ID_6271F6D8C14445DF88FFA91ADC7524F1" descr="YSOT-004">
          <a:extLst>
            <a:ext uri="{FF2B5EF4-FFF2-40B4-BE49-F238E27FC236}">
              <a16:creationId xmlns:a16="http://schemas.microsoft.com/office/drawing/2014/main" id="{e6d50bb9-455f-4652-ab6e-8f4046952e23}"/>
            </a:ext>
          </a:extLst>
        </xdr:cNvPr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28675" y="17859375"/>
          <a:ext cx="1047750" cy="1047750"/>
        </a:xfrm>
        <a:prstGeom prst="rect"/>
      </xdr:spPr>
    </xdr:pic>
    <xdr:clientData/>
  </xdr:twoCellAnchor>
  <xdr:twoCellAnchor editAs="oneCell">
    <xdr:from>
      <xdr:col>1</xdr:col>
      <xdr:colOff>126365</xdr:colOff>
      <xdr:row>21</xdr:row>
      <xdr:rowOff>171450</xdr:rowOff>
    </xdr:from>
    <xdr:to>
      <xdr:col>1</xdr:col>
      <xdr:colOff>1170305</xdr:colOff>
      <xdr:row>21</xdr:row>
      <xdr:rowOff>1215390</xdr:rowOff>
    </xdr:to>
    <xdr:pic>
      <xdr:nvPicPr>
        <xdr:cNvPr id="508" name="ID_7F0809D671B349B28BC78B84831082F0" descr="YSOT-005">
          <a:extLst>
            <a:ext uri="{FF2B5EF4-FFF2-40B4-BE49-F238E27FC236}">
              <a16:creationId xmlns:a16="http://schemas.microsoft.com/office/drawing/2014/main" id="{731d67af-920f-456d-a4ec-917b2d3a3f35}"/>
            </a:ext>
          </a:extLst>
        </xdr:cNvPr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28675" y="19240500"/>
          <a:ext cx="1047750" cy="1047750"/>
        </a:xfrm>
        <a:prstGeom prst="rect"/>
      </xdr:spPr>
    </xdr:pic>
    <xdr:clientData/>
  </xdr:twoCellAnchor>
  <xdr:twoCellAnchor editAs="oneCell">
    <xdr:from>
      <xdr:col>1</xdr:col>
      <xdr:colOff>126365</xdr:colOff>
      <xdr:row>22</xdr:row>
      <xdr:rowOff>171450</xdr:rowOff>
    </xdr:from>
    <xdr:to>
      <xdr:col>1</xdr:col>
      <xdr:colOff>1170305</xdr:colOff>
      <xdr:row>22</xdr:row>
      <xdr:rowOff>1215390</xdr:rowOff>
    </xdr:to>
    <xdr:pic>
      <xdr:nvPicPr>
        <xdr:cNvPr id="509" name="ID_D1C7BF0E29AA421ABDA970752BCE5CE1" descr="YSOT-006">
          <a:extLst>
            <a:ext uri="{FF2B5EF4-FFF2-40B4-BE49-F238E27FC236}">
              <a16:creationId xmlns:a16="http://schemas.microsoft.com/office/drawing/2014/main" id="{13be4ee8-0c9b-42b1-af43-430ec40b48c2}"/>
            </a:ext>
          </a:extLst>
        </xdr:cNvPr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28675" y="20621625"/>
          <a:ext cx="1047750" cy="1047750"/>
        </a:xfrm>
        <a:prstGeom prst="rect"/>
      </xdr:spPr>
    </xdr:pic>
    <xdr:clientData/>
  </xdr:twoCellAnchor>
  <xdr:twoCellAnchor editAs="oneCell">
    <xdr:from>
      <xdr:col>6</xdr:col>
      <xdr:colOff>130175</xdr:colOff>
      <xdr:row>17</xdr:row>
      <xdr:rowOff>171450</xdr:rowOff>
    </xdr:from>
    <xdr:to>
      <xdr:col>6</xdr:col>
      <xdr:colOff>1174115</xdr:colOff>
      <xdr:row>17</xdr:row>
      <xdr:rowOff>1215390</xdr:rowOff>
    </xdr:to>
    <xdr:pic>
      <xdr:nvPicPr>
        <xdr:cNvPr id="503" name="ID_3BEA9E20F8824B90AF7EFF03EC7827EC" descr="YSOT-007">
          <a:extLst>
            <a:ext uri="{FF2B5EF4-FFF2-40B4-BE49-F238E27FC236}">
              <a16:creationId xmlns:a16="http://schemas.microsoft.com/office/drawing/2014/main" id="{1d82d90f-c185-4d8e-b900-526eec938b73}"/>
            </a:ext>
          </a:extLst>
        </xdr:cNvPr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057775" y="13716000"/>
          <a:ext cx="1047750" cy="1047750"/>
        </a:xfrm>
        <a:prstGeom prst="rect"/>
      </xdr:spPr>
    </xdr:pic>
    <xdr:clientData/>
  </xdr:twoCellAnchor>
  <xdr:twoCellAnchor editAs="oneCell">
    <xdr:from>
      <xdr:col>6</xdr:col>
      <xdr:colOff>130175</xdr:colOff>
      <xdr:row>18</xdr:row>
      <xdr:rowOff>171450</xdr:rowOff>
    </xdr:from>
    <xdr:to>
      <xdr:col>6</xdr:col>
      <xdr:colOff>1174115</xdr:colOff>
      <xdr:row>18</xdr:row>
      <xdr:rowOff>1215390</xdr:rowOff>
    </xdr:to>
    <xdr:pic>
      <xdr:nvPicPr>
        <xdr:cNvPr id="502" name="ID_9ED753CAEF534C69ACE5B92654EF47DC" descr="YSOT-008">
          <a:extLst>
            <a:ext uri="{FF2B5EF4-FFF2-40B4-BE49-F238E27FC236}">
              <a16:creationId xmlns:a16="http://schemas.microsoft.com/office/drawing/2014/main" id="{772ef5eb-0719-43b9-abb2-18013495a3ad}"/>
            </a:ext>
          </a:extLst>
        </xdr:cNvPr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057775" y="15097125"/>
          <a:ext cx="1047750" cy="1047750"/>
        </a:xfrm>
        <a:prstGeom prst="rect"/>
      </xdr:spPr>
    </xdr:pic>
    <xdr:clientData/>
  </xdr:twoCellAnchor>
  <xdr:twoCellAnchor editAs="oneCell">
    <xdr:from>
      <xdr:col>6</xdr:col>
      <xdr:colOff>130175</xdr:colOff>
      <xdr:row>19</xdr:row>
      <xdr:rowOff>171450</xdr:rowOff>
    </xdr:from>
    <xdr:to>
      <xdr:col>6</xdr:col>
      <xdr:colOff>1174115</xdr:colOff>
      <xdr:row>19</xdr:row>
      <xdr:rowOff>1215390</xdr:rowOff>
    </xdr:to>
    <xdr:pic>
      <xdr:nvPicPr>
        <xdr:cNvPr id="501" name="ID_5ABF8B55085E4377B8D33F0DD453BAE2" descr="YSOT-009">
          <a:extLst>
            <a:ext uri="{FF2B5EF4-FFF2-40B4-BE49-F238E27FC236}">
              <a16:creationId xmlns:a16="http://schemas.microsoft.com/office/drawing/2014/main" id="{dde2d21a-932a-4b09-bd2d-3696146d37ed}"/>
            </a:ext>
          </a:extLst>
        </xdr:cNvPr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5057775" y="16478250"/>
          <a:ext cx="1047750" cy="1047750"/>
        </a:xfrm>
        <a:prstGeom prst="rect"/>
      </xdr:spPr>
    </xdr:pic>
    <xdr:clientData/>
  </xdr:twoCellAnchor>
  <xdr:twoCellAnchor editAs="oneCell">
    <xdr:from>
      <xdr:col>6</xdr:col>
      <xdr:colOff>130175</xdr:colOff>
      <xdr:row>20</xdr:row>
      <xdr:rowOff>171450</xdr:rowOff>
    </xdr:from>
    <xdr:to>
      <xdr:col>6</xdr:col>
      <xdr:colOff>1174115</xdr:colOff>
      <xdr:row>20</xdr:row>
      <xdr:rowOff>1215390</xdr:rowOff>
    </xdr:to>
    <xdr:pic>
      <xdr:nvPicPr>
        <xdr:cNvPr id="506" name="ID_C56D265DAF3445F3AF5964262B1D1434" descr="YSOT-010">
          <a:extLst>
            <a:ext uri="{FF2B5EF4-FFF2-40B4-BE49-F238E27FC236}">
              <a16:creationId xmlns:a16="http://schemas.microsoft.com/office/drawing/2014/main" id="{cb0b285e-1dec-4609-8acb-924dd92d5e3b}"/>
            </a:ext>
          </a:extLst>
        </xdr:cNvPr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057775" y="17859375"/>
          <a:ext cx="1047750" cy="1047750"/>
        </a:xfrm>
        <a:prstGeom prst="rect"/>
      </xdr:spPr>
    </xdr:pic>
    <xdr:clientData/>
  </xdr:twoCellAnchor>
  <xdr:twoCellAnchor editAs="oneCell">
    <xdr:from>
      <xdr:col>6</xdr:col>
      <xdr:colOff>130175</xdr:colOff>
      <xdr:row>21</xdr:row>
      <xdr:rowOff>171450</xdr:rowOff>
    </xdr:from>
    <xdr:to>
      <xdr:col>6</xdr:col>
      <xdr:colOff>1174115</xdr:colOff>
      <xdr:row>21</xdr:row>
      <xdr:rowOff>1215390</xdr:rowOff>
    </xdr:to>
    <xdr:pic>
      <xdr:nvPicPr>
        <xdr:cNvPr id="507" name="ID_AD3FCC5943874F42BD796AD67CC5E073" descr="YSOT-011">
          <a:extLst>
            <a:ext uri="{FF2B5EF4-FFF2-40B4-BE49-F238E27FC236}">
              <a16:creationId xmlns:a16="http://schemas.microsoft.com/office/drawing/2014/main" id="{5516aabf-552c-4e6a-9733-3f5a8b1672b6}"/>
            </a:ext>
          </a:extLst>
        </xdr:cNvPr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5057775" y="19240500"/>
          <a:ext cx="1047750" cy="1047750"/>
        </a:xfrm>
        <a:prstGeom prst="rect"/>
      </xdr:spPr>
    </xdr:pic>
    <xdr:clientData/>
  </xdr:twoCellAnchor>
  <xdr:twoCellAnchor editAs="oneCell">
    <xdr:from>
      <xdr:col>6</xdr:col>
      <xdr:colOff>133350</xdr:colOff>
      <xdr:row>22</xdr:row>
      <xdr:rowOff>171450</xdr:rowOff>
    </xdr:from>
    <xdr:to>
      <xdr:col>6</xdr:col>
      <xdr:colOff>1171575</xdr:colOff>
      <xdr:row>22</xdr:row>
      <xdr:rowOff>1215390</xdr:rowOff>
    </xdr:to>
    <xdr:pic>
      <xdr:nvPicPr>
        <xdr:cNvPr id="477" name="ID_4E3C0EB2FD8C41F79E722F590A8C355C" descr="YSOT-012">
          <a:extLst>
            <a:ext uri="{FF2B5EF4-FFF2-40B4-BE49-F238E27FC236}">
              <a16:creationId xmlns:a16="http://schemas.microsoft.com/office/drawing/2014/main" id="{51157cc8-b1da-4d8f-9277-2c1b1233d20c}"/>
            </a:ext>
          </a:extLst>
        </xdr:cNvPr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5057775" y="20621625"/>
          <a:ext cx="1038225" cy="1047750"/>
        </a:xfrm>
        <a:prstGeom prst="rect"/>
      </xdr:spPr>
    </xdr:pic>
    <xdr:clientData/>
  </xdr:twoCellAnchor>
  <xdr:twoCellAnchor editAs="oneCell">
    <xdr:from>
      <xdr:col>6</xdr:col>
      <xdr:colOff>190500</xdr:colOff>
      <xdr:row>3</xdr:row>
      <xdr:rowOff>10160</xdr:rowOff>
    </xdr:from>
    <xdr:to>
      <xdr:col>6</xdr:col>
      <xdr:colOff>1114425</xdr:colOff>
      <xdr:row>4</xdr:row>
      <xdr:rowOff>635</xdr:rowOff>
    </xdr:to>
    <xdr:pic>
      <xdr:nvPicPr>
        <xdr:cNvPr id="480" name="ID_13AFF4DA7C9F4525B48905D8D43043F1" descr="YSOF-013">
          <a:extLst>
            <a:ext uri="{FF2B5EF4-FFF2-40B4-BE49-F238E27FC236}">
              <a16:creationId xmlns:a16="http://schemas.microsoft.com/office/drawing/2014/main" id="{827c4591-18d2-4cea-8d81-900d27dfd87e}"/>
            </a:ext>
          </a:extLst>
        </xdr:cNvPr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5114925" y="1000125"/>
          <a:ext cx="923925" cy="923925"/>
        </a:xfrm>
        <a:prstGeom prst="rect"/>
      </xdr:spPr>
    </xdr:pic>
    <xdr:clientData/>
  </xdr:twoCellAnchor>
  <xdr:twoCellAnchor editAs="oneCell">
    <xdr:from>
      <xdr:col>6</xdr:col>
      <xdr:colOff>190500</xdr:colOff>
      <xdr:row>4</xdr:row>
      <xdr:rowOff>9525</xdr:rowOff>
    </xdr:from>
    <xdr:to>
      <xdr:col>6</xdr:col>
      <xdr:colOff>1114425</xdr:colOff>
      <xdr:row>5</xdr:row>
      <xdr:rowOff>0</xdr:rowOff>
    </xdr:to>
    <xdr:pic>
      <xdr:nvPicPr>
        <xdr:cNvPr id="476" name="ID_FCFB67A66AD842B3A4F28CC39D90606A" descr="YSOF-014">
          <a:extLst>
            <a:ext uri="{FF2B5EF4-FFF2-40B4-BE49-F238E27FC236}">
              <a16:creationId xmlns:a16="http://schemas.microsoft.com/office/drawing/2014/main" id="{a826bb6b-5fe5-47d7-9770-eacae68fea9e}"/>
            </a:ext>
          </a:extLst>
        </xdr:cNvPr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5114925" y="1933575"/>
          <a:ext cx="923925" cy="923925"/>
        </a:xfrm>
        <a:prstGeom prst="rect"/>
      </xdr:spPr>
    </xdr:pic>
    <xdr:clientData/>
  </xdr:twoCellAnchor>
  <xdr:twoCellAnchor editAs="oneCell">
    <xdr:from>
      <xdr:col>6</xdr:col>
      <xdr:colOff>190500</xdr:colOff>
      <xdr:row>5</xdr:row>
      <xdr:rowOff>10160</xdr:rowOff>
    </xdr:from>
    <xdr:to>
      <xdr:col>6</xdr:col>
      <xdr:colOff>1114425</xdr:colOff>
      <xdr:row>6</xdr:row>
      <xdr:rowOff>635</xdr:rowOff>
    </xdr:to>
    <xdr:pic>
      <xdr:nvPicPr>
        <xdr:cNvPr id="483" name="ID_1E7A4A3890EE43DC87CA08549C0D6B4D" descr="YSOF-015">
          <a:extLst>
            <a:ext uri="{FF2B5EF4-FFF2-40B4-BE49-F238E27FC236}">
              <a16:creationId xmlns:a16="http://schemas.microsoft.com/office/drawing/2014/main" id="{f111a21c-72a3-4932-978f-d5e52cfc5ed6}"/>
            </a:ext>
          </a:extLst>
        </xdr:cNvPr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5114925" y="2867025"/>
          <a:ext cx="923925" cy="923925"/>
        </a:xfrm>
        <a:prstGeom prst="rect"/>
      </xdr:spPr>
    </xdr:pic>
    <xdr:clientData/>
  </xdr:twoCellAnchor>
  <xdr:twoCellAnchor editAs="oneCell">
    <xdr:from>
      <xdr:col>6</xdr:col>
      <xdr:colOff>190500</xdr:colOff>
      <xdr:row>6</xdr:row>
      <xdr:rowOff>9525</xdr:rowOff>
    </xdr:from>
    <xdr:to>
      <xdr:col>6</xdr:col>
      <xdr:colOff>1114425</xdr:colOff>
      <xdr:row>7</xdr:row>
      <xdr:rowOff>0</xdr:rowOff>
    </xdr:to>
    <xdr:pic>
      <xdr:nvPicPr>
        <xdr:cNvPr id="484" name="ID_1E577D255A2D499CBF0F408C29C0C741" descr="YSOF-016">
          <a:extLst>
            <a:ext uri="{FF2B5EF4-FFF2-40B4-BE49-F238E27FC236}">
              <a16:creationId xmlns:a16="http://schemas.microsoft.com/office/drawing/2014/main" id="{c53edcd2-c8a3-40de-94d7-ca7df4866899}"/>
            </a:ext>
          </a:extLst>
        </xdr:cNvPr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5114925" y="3800475"/>
          <a:ext cx="923925" cy="923925"/>
        </a:xfrm>
        <a:prstGeom prst="rect"/>
      </xdr:spPr>
    </xdr:pic>
    <xdr:clientData/>
  </xdr:twoCellAnchor>
  <xdr:twoCellAnchor editAs="oneCell">
    <xdr:from>
      <xdr:col>6</xdr:col>
      <xdr:colOff>190500</xdr:colOff>
      <xdr:row>7</xdr:row>
      <xdr:rowOff>10160</xdr:rowOff>
    </xdr:from>
    <xdr:to>
      <xdr:col>6</xdr:col>
      <xdr:colOff>1114425</xdr:colOff>
      <xdr:row>8</xdr:row>
      <xdr:rowOff>635</xdr:rowOff>
    </xdr:to>
    <xdr:pic>
      <xdr:nvPicPr>
        <xdr:cNvPr id="482" name="ID_82EFFB5116ED4F04A6A0F1D6D76C8395" descr="YSOF-017">
          <a:extLst>
            <a:ext uri="{FF2B5EF4-FFF2-40B4-BE49-F238E27FC236}">
              <a16:creationId xmlns:a16="http://schemas.microsoft.com/office/drawing/2014/main" id="{33493b1e-5ca4-43ca-916e-f185c9384908}"/>
            </a:ext>
          </a:extLst>
        </xdr:cNvPr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5114925" y="4733925"/>
          <a:ext cx="923925" cy="923925"/>
        </a:xfrm>
        <a:prstGeom prst="rect"/>
      </xdr:spPr>
    </xdr:pic>
    <xdr:clientData/>
  </xdr:twoCellAnchor>
  <xdr:twoCellAnchor editAs="oneCell">
    <xdr:from>
      <xdr:col>6</xdr:col>
      <xdr:colOff>190500</xdr:colOff>
      <xdr:row>8</xdr:row>
      <xdr:rowOff>9525</xdr:rowOff>
    </xdr:from>
    <xdr:to>
      <xdr:col>6</xdr:col>
      <xdr:colOff>1114425</xdr:colOff>
      <xdr:row>9</xdr:row>
      <xdr:rowOff>0</xdr:rowOff>
    </xdr:to>
    <xdr:pic>
      <xdr:nvPicPr>
        <xdr:cNvPr id="491" name="ID_272A0BD23458484FBF1E9CD797AD0043" descr="YSOF-018">
          <a:extLst>
            <a:ext uri="{FF2B5EF4-FFF2-40B4-BE49-F238E27FC236}">
              <a16:creationId xmlns:a16="http://schemas.microsoft.com/office/drawing/2014/main" id="{ab413ef9-23a7-40f7-a2da-7a2df2a247ad}"/>
            </a:ext>
          </a:extLst>
        </xdr:cNvPr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5114925" y="5667375"/>
          <a:ext cx="923925" cy="923925"/>
        </a:xfrm>
        <a:prstGeom prst="rect"/>
      </xdr:spPr>
    </xdr:pic>
    <xdr:clientData/>
  </xdr:twoCellAnchor>
  <xdr:twoCellAnchor editAs="oneCell">
    <xdr:from>
      <xdr:col>6</xdr:col>
      <xdr:colOff>190500</xdr:colOff>
      <xdr:row>9</xdr:row>
      <xdr:rowOff>10160</xdr:rowOff>
    </xdr:from>
    <xdr:to>
      <xdr:col>6</xdr:col>
      <xdr:colOff>1114425</xdr:colOff>
      <xdr:row>10</xdr:row>
      <xdr:rowOff>635</xdr:rowOff>
    </xdr:to>
    <xdr:pic>
      <xdr:nvPicPr>
        <xdr:cNvPr id="493" name="ID_88F834CDB0B6463BBA1D6AE18F29E12A" descr="YSOF-019">
          <a:extLst>
            <a:ext uri="{FF2B5EF4-FFF2-40B4-BE49-F238E27FC236}">
              <a16:creationId xmlns:a16="http://schemas.microsoft.com/office/drawing/2014/main" id="{16f4f543-04a5-46cc-8584-29db6a748ea4}"/>
            </a:ext>
          </a:extLst>
        </xdr:cNvPr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5114925" y="6600825"/>
          <a:ext cx="923925" cy="923925"/>
        </a:xfrm>
        <a:prstGeom prst="rect"/>
      </xdr:spPr>
    </xdr:pic>
    <xdr:clientData/>
  </xdr:twoCellAnchor>
  <xdr:twoCellAnchor editAs="oneCell">
    <xdr:from>
      <xdr:col>6</xdr:col>
      <xdr:colOff>190500</xdr:colOff>
      <xdr:row>10</xdr:row>
      <xdr:rowOff>9525</xdr:rowOff>
    </xdr:from>
    <xdr:to>
      <xdr:col>6</xdr:col>
      <xdr:colOff>1114425</xdr:colOff>
      <xdr:row>11</xdr:row>
      <xdr:rowOff>0</xdr:rowOff>
    </xdr:to>
    <xdr:pic>
      <xdr:nvPicPr>
        <xdr:cNvPr id="494" name="ID_61F9A14336C149E1BB1063849A06EF43" descr="YSOF-020">
          <a:extLst>
            <a:ext uri="{FF2B5EF4-FFF2-40B4-BE49-F238E27FC236}">
              <a16:creationId xmlns:a16="http://schemas.microsoft.com/office/drawing/2014/main" id="{cda3283f-f3c4-40c2-b988-552732a7418d}"/>
            </a:ext>
          </a:extLst>
        </xdr:cNvPr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5114925" y="7534275"/>
          <a:ext cx="923925" cy="923925"/>
        </a:xfrm>
        <a:prstGeom prst="rect"/>
      </xdr:spPr>
    </xdr:pic>
    <xdr:clientData/>
  </xdr:twoCellAnchor>
  <xdr:twoCellAnchor editAs="oneCell">
    <xdr:from>
      <xdr:col>6</xdr:col>
      <xdr:colOff>190500</xdr:colOff>
      <xdr:row>11</xdr:row>
      <xdr:rowOff>10160</xdr:rowOff>
    </xdr:from>
    <xdr:to>
      <xdr:col>6</xdr:col>
      <xdr:colOff>1114425</xdr:colOff>
      <xdr:row>12</xdr:row>
      <xdr:rowOff>635</xdr:rowOff>
    </xdr:to>
    <xdr:pic>
      <xdr:nvPicPr>
        <xdr:cNvPr id="496" name="ID_27CDBFF6327C462FB69B59388437F5EE" descr="YSOF-021">
          <a:extLst>
            <a:ext uri="{FF2B5EF4-FFF2-40B4-BE49-F238E27FC236}">
              <a16:creationId xmlns:a16="http://schemas.microsoft.com/office/drawing/2014/main" id="{d16327d5-f508-4931-a3da-512e4fb528c4}"/>
            </a:ext>
          </a:extLst>
        </xdr:cNvPr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5114925" y="8467725"/>
          <a:ext cx="923925" cy="923925"/>
        </a:xfrm>
        <a:prstGeom prst="rect"/>
      </xdr:spPr>
    </xdr:pic>
    <xdr:clientData/>
  </xdr:twoCellAnchor>
  <xdr:twoCellAnchor editAs="oneCell">
    <xdr:from>
      <xdr:col>6</xdr:col>
      <xdr:colOff>190500</xdr:colOff>
      <xdr:row>12</xdr:row>
      <xdr:rowOff>9525</xdr:rowOff>
    </xdr:from>
    <xdr:to>
      <xdr:col>6</xdr:col>
      <xdr:colOff>1114425</xdr:colOff>
      <xdr:row>13</xdr:row>
      <xdr:rowOff>0</xdr:rowOff>
    </xdr:to>
    <xdr:pic>
      <xdr:nvPicPr>
        <xdr:cNvPr id="488" name="ID_33F094FCEB5D439380E704C7CD25C259" descr="YSOF-022">
          <a:extLst>
            <a:ext uri="{FF2B5EF4-FFF2-40B4-BE49-F238E27FC236}">
              <a16:creationId xmlns:a16="http://schemas.microsoft.com/office/drawing/2014/main" id="{5a19549e-f9d6-481e-8f78-186d0c7379ce}"/>
            </a:ext>
          </a:extLst>
        </xdr:cNvPr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5114925" y="9401175"/>
          <a:ext cx="923925" cy="923925"/>
        </a:xfrm>
        <a:prstGeom prst="rect"/>
      </xdr:spPr>
    </xdr:pic>
    <xdr:clientData/>
  </xdr:twoCellAnchor>
  <xdr:twoCellAnchor editAs="oneCell">
    <xdr:from>
      <xdr:col>6</xdr:col>
      <xdr:colOff>190500</xdr:colOff>
      <xdr:row>13</xdr:row>
      <xdr:rowOff>10160</xdr:rowOff>
    </xdr:from>
    <xdr:to>
      <xdr:col>6</xdr:col>
      <xdr:colOff>1114425</xdr:colOff>
      <xdr:row>14</xdr:row>
      <xdr:rowOff>635</xdr:rowOff>
    </xdr:to>
    <xdr:pic>
      <xdr:nvPicPr>
        <xdr:cNvPr id="499" name="ID_44691D5E07FF4649BC4717CB7C4A0AF5" descr="YSOF-023">
          <a:extLst>
            <a:ext uri="{FF2B5EF4-FFF2-40B4-BE49-F238E27FC236}">
              <a16:creationId xmlns:a16="http://schemas.microsoft.com/office/drawing/2014/main" id="{0f19d6e0-b45d-4c2b-b898-3b962bf26801}"/>
            </a:ext>
          </a:extLst>
        </xdr:cNvPr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5114925" y="10334625"/>
          <a:ext cx="923925" cy="923925"/>
        </a:xfrm>
        <a:prstGeom prst="rect"/>
      </xdr:spPr>
    </xdr:pic>
    <xdr:clientData/>
  </xdr:twoCellAnchor>
  <xdr:twoCellAnchor editAs="oneCell">
    <xdr:from>
      <xdr:col>6</xdr:col>
      <xdr:colOff>130175</xdr:colOff>
      <xdr:row>14</xdr:row>
      <xdr:rowOff>82550</xdr:rowOff>
    </xdr:from>
    <xdr:to>
      <xdr:col>6</xdr:col>
      <xdr:colOff>1174115</xdr:colOff>
      <xdr:row>14</xdr:row>
      <xdr:rowOff>1126490</xdr:rowOff>
    </xdr:to>
    <xdr:pic>
      <xdr:nvPicPr>
        <xdr:cNvPr id="478" name="ID_DBD0E2D7A5424F6A885029B5DDD0F6D6" descr="YSOF-024">
          <a:extLst>
            <a:ext uri="{FF2B5EF4-FFF2-40B4-BE49-F238E27FC236}">
              <a16:creationId xmlns:a16="http://schemas.microsoft.com/office/drawing/2014/main" id="{910196da-cb1b-42d8-8e6d-5f0b32897325}"/>
            </a:ext>
          </a:extLst>
        </xdr:cNvPr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5057775" y="11344275"/>
          <a:ext cx="1047750" cy="1047750"/>
        </a:xfrm>
        <a:prstGeom prst="rect"/>
      </xdr:spPr>
    </xdr:pic>
    <xdr:clientData/>
  </xdr:twoCellAnchor>
  <xdr:twoCellAnchor editAs="oneCell">
    <xdr:from>
      <xdr:col>1</xdr:col>
      <xdr:colOff>186055</xdr:colOff>
      <xdr:row>3</xdr:row>
      <xdr:rowOff>10160</xdr:rowOff>
    </xdr:from>
    <xdr:to>
      <xdr:col>1</xdr:col>
      <xdr:colOff>1109980</xdr:colOff>
      <xdr:row>4</xdr:row>
      <xdr:rowOff>635</xdr:rowOff>
    </xdr:to>
    <xdr:pic>
      <xdr:nvPicPr>
        <xdr:cNvPr id="475" name="ID_F963DC1FCCD14556934B842BEE92FC7C" descr="YSOF-001">
          <a:extLst>
            <a:ext uri="{FF2B5EF4-FFF2-40B4-BE49-F238E27FC236}">
              <a16:creationId xmlns:a16="http://schemas.microsoft.com/office/drawing/2014/main" id="{e82b8b32-5cc4-4cce-b372-c2a24e51daa1}"/>
            </a:ext>
          </a:extLst>
        </xdr:cNvPr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895350" y="1000125"/>
          <a:ext cx="923925" cy="923925"/>
        </a:xfrm>
        <a:prstGeom prst="rect"/>
      </xdr:spPr>
    </xdr:pic>
    <xdr:clientData/>
  </xdr:twoCellAnchor>
  <xdr:twoCellAnchor editAs="oneCell">
    <xdr:from>
      <xdr:col>1</xdr:col>
      <xdr:colOff>186055</xdr:colOff>
      <xdr:row>4</xdr:row>
      <xdr:rowOff>9525</xdr:rowOff>
    </xdr:from>
    <xdr:to>
      <xdr:col>1</xdr:col>
      <xdr:colOff>1109980</xdr:colOff>
      <xdr:row>5</xdr:row>
      <xdr:rowOff>0</xdr:rowOff>
    </xdr:to>
    <xdr:pic>
      <xdr:nvPicPr>
        <xdr:cNvPr id="481" name="ID_F6E8463484FE4F33B498B3C52B83BCF3" descr="YSOF-002">
          <a:extLst>
            <a:ext uri="{FF2B5EF4-FFF2-40B4-BE49-F238E27FC236}">
              <a16:creationId xmlns:a16="http://schemas.microsoft.com/office/drawing/2014/main" id="{8eeccff6-46f9-4904-8733-ca5899a0e7ab}"/>
            </a:ext>
          </a:extLst>
        </xdr:cNvPr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895350" y="1933575"/>
          <a:ext cx="923925" cy="923925"/>
        </a:xfrm>
        <a:prstGeom prst="rect"/>
      </xdr:spPr>
    </xdr:pic>
    <xdr:clientData/>
  </xdr:twoCellAnchor>
  <xdr:twoCellAnchor editAs="oneCell">
    <xdr:from>
      <xdr:col>1</xdr:col>
      <xdr:colOff>186055</xdr:colOff>
      <xdr:row>5</xdr:row>
      <xdr:rowOff>10160</xdr:rowOff>
    </xdr:from>
    <xdr:to>
      <xdr:col>1</xdr:col>
      <xdr:colOff>1109980</xdr:colOff>
      <xdr:row>6</xdr:row>
      <xdr:rowOff>635</xdr:rowOff>
    </xdr:to>
    <xdr:pic>
      <xdr:nvPicPr>
        <xdr:cNvPr id="485" name="ID_843B34B353A5439EAB0B84AF548CD8C7" descr="YSOF-003">
          <a:extLst>
            <a:ext uri="{FF2B5EF4-FFF2-40B4-BE49-F238E27FC236}">
              <a16:creationId xmlns:a16="http://schemas.microsoft.com/office/drawing/2014/main" id="{b62ca736-2780-4aa0-be26-3fc102190480}"/>
            </a:ext>
          </a:extLst>
        </xdr:cNvPr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895350" y="2867025"/>
          <a:ext cx="923925" cy="923925"/>
        </a:xfrm>
        <a:prstGeom prst="rect"/>
      </xdr:spPr>
    </xdr:pic>
    <xdr:clientData/>
  </xdr:twoCellAnchor>
  <xdr:twoCellAnchor editAs="oneCell">
    <xdr:from>
      <xdr:col>1</xdr:col>
      <xdr:colOff>186055</xdr:colOff>
      <xdr:row>6</xdr:row>
      <xdr:rowOff>9525</xdr:rowOff>
    </xdr:from>
    <xdr:to>
      <xdr:col>1</xdr:col>
      <xdr:colOff>1109980</xdr:colOff>
      <xdr:row>7</xdr:row>
      <xdr:rowOff>0</xdr:rowOff>
    </xdr:to>
    <xdr:pic>
      <xdr:nvPicPr>
        <xdr:cNvPr id="486" name="ID_A686DFCF86C54B38BE0FB20C6BCFD9B0" descr="YSOF-004">
          <a:extLst>
            <a:ext uri="{FF2B5EF4-FFF2-40B4-BE49-F238E27FC236}">
              <a16:creationId xmlns:a16="http://schemas.microsoft.com/office/drawing/2014/main" id="{182a539c-0586-4f4e-8d00-e1ede82b3801}"/>
            </a:ext>
          </a:extLst>
        </xdr:cNvPr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895350" y="3800475"/>
          <a:ext cx="923925" cy="923925"/>
        </a:xfrm>
        <a:prstGeom prst="rect"/>
      </xdr:spPr>
    </xdr:pic>
    <xdr:clientData/>
  </xdr:twoCellAnchor>
  <xdr:twoCellAnchor editAs="oneCell">
    <xdr:from>
      <xdr:col>1</xdr:col>
      <xdr:colOff>186055</xdr:colOff>
      <xdr:row>7</xdr:row>
      <xdr:rowOff>10160</xdr:rowOff>
    </xdr:from>
    <xdr:to>
      <xdr:col>1</xdr:col>
      <xdr:colOff>1109980</xdr:colOff>
      <xdr:row>8</xdr:row>
      <xdr:rowOff>635</xdr:rowOff>
    </xdr:to>
    <xdr:pic>
      <xdr:nvPicPr>
        <xdr:cNvPr id="489" name="ID_1D34DE4752C347A984D8896C8AE5AAC0" descr="YSOF-005">
          <a:extLst>
            <a:ext uri="{FF2B5EF4-FFF2-40B4-BE49-F238E27FC236}">
              <a16:creationId xmlns:a16="http://schemas.microsoft.com/office/drawing/2014/main" id="{9ae6c5c9-22bb-42c1-8ce0-524d61ae293b}"/>
            </a:ext>
          </a:extLst>
        </xdr:cNvPr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895350" y="4733925"/>
          <a:ext cx="923925" cy="923925"/>
        </a:xfrm>
        <a:prstGeom prst="rect"/>
      </xdr:spPr>
    </xdr:pic>
    <xdr:clientData/>
  </xdr:twoCellAnchor>
  <xdr:twoCellAnchor editAs="oneCell">
    <xdr:from>
      <xdr:col>1</xdr:col>
      <xdr:colOff>186055</xdr:colOff>
      <xdr:row>8</xdr:row>
      <xdr:rowOff>9525</xdr:rowOff>
    </xdr:from>
    <xdr:to>
      <xdr:col>1</xdr:col>
      <xdr:colOff>1109980</xdr:colOff>
      <xdr:row>9</xdr:row>
      <xdr:rowOff>0</xdr:rowOff>
    </xdr:to>
    <xdr:pic>
      <xdr:nvPicPr>
        <xdr:cNvPr id="490" name="ID_3B7CEB68DFA248298918ADA9808F3A82" descr="YSOF-006">
          <a:extLst>
            <a:ext uri="{FF2B5EF4-FFF2-40B4-BE49-F238E27FC236}">
              <a16:creationId xmlns:a16="http://schemas.microsoft.com/office/drawing/2014/main" id="{fcb3ab3c-c7ac-4840-9d94-7eeb6dcb5e38}"/>
            </a:ext>
          </a:extLst>
        </xdr:cNvPr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895350" y="5667375"/>
          <a:ext cx="923925" cy="923925"/>
        </a:xfrm>
        <a:prstGeom prst="rect"/>
      </xdr:spPr>
    </xdr:pic>
    <xdr:clientData/>
  </xdr:twoCellAnchor>
  <xdr:twoCellAnchor editAs="oneCell">
    <xdr:from>
      <xdr:col>1</xdr:col>
      <xdr:colOff>186055</xdr:colOff>
      <xdr:row>9</xdr:row>
      <xdr:rowOff>10160</xdr:rowOff>
    </xdr:from>
    <xdr:to>
      <xdr:col>1</xdr:col>
      <xdr:colOff>1109980</xdr:colOff>
      <xdr:row>10</xdr:row>
      <xdr:rowOff>635</xdr:rowOff>
    </xdr:to>
    <xdr:pic>
      <xdr:nvPicPr>
        <xdr:cNvPr id="492" name="ID_8A32F15208E849A597C0DBC1DE3EF7E2" descr="YSOF-007">
          <a:extLst>
            <a:ext uri="{FF2B5EF4-FFF2-40B4-BE49-F238E27FC236}">
              <a16:creationId xmlns:a16="http://schemas.microsoft.com/office/drawing/2014/main" id="{a7602b9a-df98-4851-84c9-ceef4af5898d}"/>
            </a:ext>
          </a:extLst>
        </xdr:cNvPr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895350" y="6600825"/>
          <a:ext cx="923925" cy="923925"/>
        </a:xfrm>
        <a:prstGeom prst="rect"/>
      </xdr:spPr>
    </xdr:pic>
    <xdr:clientData/>
  </xdr:twoCellAnchor>
  <xdr:twoCellAnchor editAs="oneCell">
    <xdr:from>
      <xdr:col>1</xdr:col>
      <xdr:colOff>186055</xdr:colOff>
      <xdr:row>10</xdr:row>
      <xdr:rowOff>9525</xdr:rowOff>
    </xdr:from>
    <xdr:to>
      <xdr:col>1</xdr:col>
      <xdr:colOff>1109980</xdr:colOff>
      <xdr:row>11</xdr:row>
      <xdr:rowOff>0</xdr:rowOff>
    </xdr:to>
    <xdr:pic>
      <xdr:nvPicPr>
        <xdr:cNvPr id="479" name="ID_572A49B4A8B14A40AC32A406B2AF1921" descr="YSOF-008">
          <a:extLst>
            <a:ext uri="{FF2B5EF4-FFF2-40B4-BE49-F238E27FC236}">
              <a16:creationId xmlns:a16="http://schemas.microsoft.com/office/drawing/2014/main" id="{0849127f-a389-41e2-95ef-cb51437916b4}"/>
            </a:ext>
          </a:extLst>
        </xdr:cNvPr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895350" y="7534275"/>
          <a:ext cx="923925" cy="923925"/>
        </a:xfrm>
        <a:prstGeom prst="rect"/>
      </xdr:spPr>
    </xdr:pic>
    <xdr:clientData/>
  </xdr:twoCellAnchor>
  <xdr:twoCellAnchor editAs="oneCell">
    <xdr:from>
      <xdr:col>1</xdr:col>
      <xdr:colOff>186055</xdr:colOff>
      <xdr:row>11</xdr:row>
      <xdr:rowOff>10160</xdr:rowOff>
    </xdr:from>
    <xdr:to>
      <xdr:col>1</xdr:col>
      <xdr:colOff>1109980</xdr:colOff>
      <xdr:row>12</xdr:row>
      <xdr:rowOff>635</xdr:rowOff>
    </xdr:to>
    <xdr:pic>
      <xdr:nvPicPr>
        <xdr:cNvPr id="474" name="ID_73F37845AC1349DFB0CCE62CAE1214B7" descr="YSOF-009">
          <a:extLst>
            <a:ext uri="{FF2B5EF4-FFF2-40B4-BE49-F238E27FC236}">
              <a16:creationId xmlns:a16="http://schemas.microsoft.com/office/drawing/2014/main" id="{cd51627e-1cf1-42a6-99b4-fd1d33f3b1fd}"/>
            </a:ext>
          </a:extLst>
        </xdr:cNvPr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895350" y="8467725"/>
          <a:ext cx="923925" cy="923925"/>
        </a:xfrm>
        <a:prstGeom prst="rect"/>
      </xdr:spPr>
    </xdr:pic>
    <xdr:clientData/>
  </xdr:twoCellAnchor>
  <xdr:twoCellAnchor editAs="oneCell">
    <xdr:from>
      <xdr:col>1</xdr:col>
      <xdr:colOff>186055</xdr:colOff>
      <xdr:row>12</xdr:row>
      <xdr:rowOff>9525</xdr:rowOff>
    </xdr:from>
    <xdr:to>
      <xdr:col>1</xdr:col>
      <xdr:colOff>1109980</xdr:colOff>
      <xdr:row>13</xdr:row>
      <xdr:rowOff>0</xdr:rowOff>
    </xdr:to>
    <xdr:pic>
      <xdr:nvPicPr>
        <xdr:cNvPr id="497" name="ID_9AA92C3B6AA247D6979DB3BE62C1A3F3" descr="YSOF-010">
          <a:extLst>
            <a:ext uri="{FF2B5EF4-FFF2-40B4-BE49-F238E27FC236}">
              <a16:creationId xmlns:a16="http://schemas.microsoft.com/office/drawing/2014/main" id="{79335b0d-e713-4cca-a8ad-7b9152412438}"/>
            </a:ext>
          </a:extLst>
        </xdr:cNvPr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895350" y="9401175"/>
          <a:ext cx="923925" cy="923925"/>
        </a:xfrm>
        <a:prstGeom prst="rect"/>
      </xdr:spPr>
    </xdr:pic>
    <xdr:clientData/>
  </xdr:twoCellAnchor>
  <xdr:twoCellAnchor editAs="oneCell">
    <xdr:from>
      <xdr:col>1</xdr:col>
      <xdr:colOff>186055</xdr:colOff>
      <xdr:row>13</xdr:row>
      <xdr:rowOff>10160</xdr:rowOff>
    </xdr:from>
    <xdr:to>
      <xdr:col>1</xdr:col>
      <xdr:colOff>1109980</xdr:colOff>
      <xdr:row>14</xdr:row>
      <xdr:rowOff>635</xdr:rowOff>
    </xdr:to>
    <xdr:pic>
      <xdr:nvPicPr>
        <xdr:cNvPr id="498" name="ID_9FAE1124E2EB443D8D75CBC727997F7B" descr="YSOF-011">
          <a:extLst>
            <a:ext uri="{FF2B5EF4-FFF2-40B4-BE49-F238E27FC236}">
              <a16:creationId xmlns:a16="http://schemas.microsoft.com/office/drawing/2014/main" id="{96a013cf-aaf1-42d2-b459-9cfca660ac8b}"/>
            </a:ext>
          </a:extLst>
        </xdr:cNvPr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895350" y="10334625"/>
          <a:ext cx="923925" cy="923925"/>
        </a:xfrm>
        <a:prstGeom prst="rect"/>
      </xdr:spPr>
    </xdr:pic>
    <xdr:clientData/>
  </xdr:twoCellAnchor>
  <xdr:twoCellAnchor editAs="oneCell">
    <xdr:from>
      <xdr:col>1</xdr:col>
      <xdr:colOff>126365</xdr:colOff>
      <xdr:row>14</xdr:row>
      <xdr:rowOff>82550</xdr:rowOff>
    </xdr:from>
    <xdr:to>
      <xdr:col>1</xdr:col>
      <xdr:colOff>1170305</xdr:colOff>
      <xdr:row>14</xdr:row>
      <xdr:rowOff>1126490</xdr:rowOff>
    </xdr:to>
    <xdr:pic>
      <xdr:nvPicPr>
        <xdr:cNvPr id="500" name="ID_187126EAF6D64CA3AB5924524571EAC4" descr="YSOF-012">
          <a:extLst>
            <a:ext uri="{FF2B5EF4-FFF2-40B4-BE49-F238E27FC236}">
              <a16:creationId xmlns:a16="http://schemas.microsoft.com/office/drawing/2014/main" id="{5b260860-812c-4d55-b34c-b4c9f64658d6}"/>
            </a:ext>
          </a:extLst>
        </xdr:cNvPr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828675" y="11344275"/>
          <a:ext cx="1047750" cy="1047750"/>
        </a:xfrm>
        <a:prstGeom prst="rect"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1</xdr:col>
      <xdr:colOff>22225</xdr:colOff>
      <xdr:row>1</xdr:row>
      <xdr:rowOff>26670</xdr:rowOff>
    </xdr:from>
    <xdr:to>
      <xdr:col>5</xdr:col>
      <xdr:colOff>167640</xdr:colOff>
      <xdr:row>4</xdr:row>
      <xdr:rowOff>993140</xdr:rowOff>
    </xdr:to>
    <xdr:pic>
      <xdr:nvPicPr>
        <xdr:cNvPr id="539" name="ID_91D2D34BB98046A5AE491D3BB24DF78A" descr="BES430A01(1)">
          <a:extLst>
            <a:ext uri="{FF2B5EF4-FFF2-40B4-BE49-F238E27FC236}">
              <a16:creationId xmlns:a16="http://schemas.microsoft.com/office/drawing/2014/main" id="{ab4a94a9-83c1-4da9-8e7e-b1c3a2a7b1d0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0100" y="619125"/>
          <a:ext cx="3762375" cy="3990975"/>
        </a:xfrm>
        <a:prstGeom prst="rect"/>
      </xdr:spPr>
    </xdr:pic>
    <xdr:clientData/>
  </xdr:twoCellAnchor>
  <xdr:twoCellAnchor editAs="oneCell">
    <xdr:from>
      <xdr:col>5</xdr:col>
      <xdr:colOff>60325</xdr:colOff>
      <xdr:row>1</xdr:row>
      <xdr:rowOff>9525</xdr:rowOff>
    </xdr:from>
    <xdr:to>
      <xdr:col>9</xdr:col>
      <xdr:colOff>196215</xdr:colOff>
      <xdr:row>5</xdr:row>
      <xdr:rowOff>635</xdr:rowOff>
    </xdr:to>
    <xdr:pic>
      <xdr:nvPicPr>
        <xdr:cNvPr id="538" name="ID_ACBA28F32E87481C8BA51FC29C732918" descr="BES430A02(1)">
          <a:extLst>
            <a:ext uri="{FF2B5EF4-FFF2-40B4-BE49-F238E27FC236}">
              <a16:creationId xmlns:a16="http://schemas.microsoft.com/office/drawing/2014/main" id="{b884761e-4978-4507-806b-fa1b727b4210}"/>
            </a:ext>
          </a:extLst>
        </xdr:cNvPr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57700" y="600075"/>
          <a:ext cx="3781425" cy="4029075"/>
        </a:xfrm>
        <a:prstGeom prst="rect"/>
      </xdr:spPr>
    </xdr:pic>
    <xdr:clientData/>
  </xdr:twoCellAnchor>
  <xdr:twoCellAnchor editAs="oneCell">
    <xdr:from>
      <xdr:col>1</xdr:col>
      <xdr:colOff>23495</xdr:colOff>
      <xdr:row>6</xdr:row>
      <xdr:rowOff>68580</xdr:rowOff>
    </xdr:from>
    <xdr:to>
      <xdr:col>2</xdr:col>
      <xdr:colOff>1905</xdr:colOff>
      <xdr:row>6</xdr:row>
      <xdr:rowOff>1040765</xdr:rowOff>
    </xdr:to>
    <xdr:pic>
      <xdr:nvPicPr>
        <xdr:cNvPr id="541" name="ID_2B8C7E2E2A0B40F79E46046894FB5A34" descr="BES430A01(1)">
          <a:extLst>
            <a:ext uri="{FF2B5EF4-FFF2-40B4-BE49-F238E27FC236}">
              <a16:creationId xmlns:a16="http://schemas.microsoft.com/office/drawing/2014/main" id="{c1d0c8c2-b606-4508-96e4-b93c1c66e2b8}"/>
            </a:ext>
          </a:extLst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00100" y="5305425"/>
          <a:ext cx="923925" cy="971550"/>
        </a:xfrm>
        <a:prstGeom prst="rect"/>
      </xdr:spPr>
    </xdr:pic>
    <xdr:clientData/>
  </xdr:twoCellAnchor>
  <xdr:twoCellAnchor editAs="oneCell">
    <xdr:from>
      <xdr:col>1</xdr:col>
      <xdr:colOff>23495</xdr:colOff>
      <xdr:row>7</xdr:row>
      <xdr:rowOff>68580</xdr:rowOff>
    </xdr:from>
    <xdr:to>
      <xdr:col>2</xdr:col>
      <xdr:colOff>1905</xdr:colOff>
      <xdr:row>7</xdr:row>
      <xdr:rowOff>1040765</xdr:rowOff>
    </xdr:to>
    <xdr:pic>
      <xdr:nvPicPr>
        <xdr:cNvPr id="540" name="ID_634E882BFCBE4E59BD09D4B1745145FF" descr="BES430A02(1)">
          <a:extLst>
            <a:ext uri="{FF2B5EF4-FFF2-40B4-BE49-F238E27FC236}">
              <a16:creationId xmlns:a16="http://schemas.microsoft.com/office/drawing/2014/main" id="{ed8dec74-6129-40d4-b326-ca8967450440}"/>
            </a:ext>
          </a:extLst>
        </xdr:cNvPr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00100" y="6410325"/>
          <a:ext cx="923925" cy="971550"/>
        </a:xfrm>
        <a:prstGeom prst="rect"/>
      </xdr:spPr>
    </xdr:pic>
    <xdr:clientData/>
  </xdr:twoCellAnchor>
  <xdr:twoCellAnchor editAs="oneCell">
    <xdr:from>
      <xdr:col>1</xdr:col>
      <xdr:colOff>23495</xdr:colOff>
      <xdr:row>8</xdr:row>
      <xdr:rowOff>68580</xdr:rowOff>
    </xdr:from>
    <xdr:to>
      <xdr:col>2</xdr:col>
      <xdr:colOff>1905</xdr:colOff>
      <xdr:row>8</xdr:row>
      <xdr:rowOff>1040765</xdr:rowOff>
    </xdr:to>
    <xdr:pic>
      <xdr:nvPicPr>
        <xdr:cNvPr id="550" name="ID_906E78AD37C2440AA66D0D2F5F68FF6B" descr="BES430-001(1)">
          <a:extLst>
            <a:ext uri="{FF2B5EF4-FFF2-40B4-BE49-F238E27FC236}">
              <a16:creationId xmlns:a16="http://schemas.microsoft.com/office/drawing/2014/main" id="{114ba617-b762-4d4a-9fea-4118c7112a8f}"/>
            </a:ext>
          </a:extLst>
        </xdr:cNvPr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00100" y="7515225"/>
          <a:ext cx="923925" cy="971550"/>
        </a:xfrm>
        <a:prstGeom prst="rect"/>
      </xdr:spPr>
    </xdr:pic>
    <xdr:clientData/>
  </xdr:twoCellAnchor>
  <xdr:twoCellAnchor editAs="oneCell">
    <xdr:from>
      <xdr:col>1</xdr:col>
      <xdr:colOff>23495</xdr:colOff>
      <xdr:row>9</xdr:row>
      <xdr:rowOff>68580</xdr:rowOff>
    </xdr:from>
    <xdr:to>
      <xdr:col>2</xdr:col>
      <xdr:colOff>1905</xdr:colOff>
      <xdr:row>9</xdr:row>
      <xdr:rowOff>1040765</xdr:rowOff>
    </xdr:to>
    <xdr:pic>
      <xdr:nvPicPr>
        <xdr:cNvPr id="548" name="ID_A51D0CF60C4D4D6198D7AE1979D1DAC9" descr="BES430-002(1) - 副本">
          <a:extLst>
            <a:ext uri="{FF2B5EF4-FFF2-40B4-BE49-F238E27FC236}">
              <a16:creationId xmlns:a16="http://schemas.microsoft.com/office/drawing/2014/main" id="{d773df5b-bd89-4a0f-9e3c-c49387c8430e}"/>
            </a:ext>
          </a:extLst>
        </xdr:cNvPr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00100" y="8620125"/>
          <a:ext cx="923925" cy="971550"/>
        </a:xfrm>
        <a:prstGeom prst="rect"/>
      </xdr:spPr>
    </xdr:pic>
    <xdr:clientData/>
  </xdr:twoCellAnchor>
  <xdr:twoCellAnchor editAs="oneCell">
    <xdr:from>
      <xdr:col>1</xdr:col>
      <xdr:colOff>23495</xdr:colOff>
      <xdr:row>10</xdr:row>
      <xdr:rowOff>68580</xdr:rowOff>
    </xdr:from>
    <xdr:to>
      <xdr:col>2</xdr:col>
      <xdr:colOff>1905</xdr:colOff>
      <xdr:row>10</xdr:row>
      <xdr:rowOff>1040765</xdr:rowOff>
    </xdr:to>
    <xdr:pic>
      <xdr:nvPicPr>
        <xdr:cNvPr id="555" name="ID_19EA7C2920624375966D09E7C464764B" descr="BES430-003">
          <a:extLst>
            <a:ext uri="{FF2B5EF4-FFF2-40B4-BE49-F238E27FC236}">
              <a16:creationId xmlns:a16="http://schemas.microsoft.com/office/drawing/2014/main" id="{f7d932ad-9146-47c5-9a98-0124b892e671}"/>
            </a:ext>
          </a:extLst>
        </xdr:cNvPr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00100" y="9725025"/>
          <a:ext cx="923925" cy="971550"/>
        </a:xfrm>
        <a:prstGeom prst="rect"/>
      </xdr:spPr>
    </xdr:pic>
    <xdr:clientData/>
  </xdr:twoCellAnchor>
  <xdr:twoCellAnchor editAs="oneCell">
    <xdr:from>
      <xdr:col>1</xdr:col>
      <xdr:colOff>23495</xdr:colOff>
      <xdr:row>11</xdr:row>
      <xdr:rowOff>68580</xdr:rowOff>
    </xdr:from>
    <xdr:to>
      <xdr:col>2</xdr:col>
      <xdr:colOff>1905</xdr:colOff>
      <xdr:row>11</xdr:row>
      <xdr:rowOff>1040765</xdr:rowOff>
    </xdr:to>
    <xdr:pic>
      <xdr:nvPicPr>
        <xdr:cNvPr id="556" name="ID_7E42CF03E4D84488A4ADD8B2D2FEF913" descr="BES430-004">
          <a:extLst>
            <a:ext uri="{FF2B5EF4-FFF2-40B4-BE49-F238E27FC236}">
              <a16:creationId xmlns:a16="http://schemas.microsoft.com/office/drawing/2014/main" id="{0810f455-1fee-4141-9226-91868a97a5d5}"/>
            </a:ext>
          </a:extLst>
        </xdr:cNvPr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00100" y="10829925"/>
          <a:ext cx="923925" cy="971550"/>
        </a:xfrm>
        <a:prstGeom prst="rect"/>
      </xdr:spPr>
    </xdr:pic>
    <xdr:clientData/>
  </xdr:twoCellAnchor>
  <xdr:twoCellAnchor editAs="oneCell">
    <xdr:from>
      <xdr:col>1</xdr:col>
      <xdr:colOff>23495</xdr:colOff>
      <xdr:row>12</xdr:row>
      <xdr:rowOff>68580</xdr:rowOff>
    </xdr:from>
    <xdr:to>
      <xdr:col>2</xdr:col>
      <xdr:colOff>1905</xdr:colOff>
      <xdr:row>12</xdr:row>
      <xdr:rowOff>1040765</xdr:rowOff>
    </xdr:to>
    <xdr:pic>
      <xdr:nvPicPr>
        <xdr:cNvPr id="559" name="ID_59378F20F0614E1E8AE78B8C44004D88" descr="BES430-005">
          <a:extLst>
            <a:ext uri="{FF2B5EF4-FFF2-40B4-BE49-F238E27FC236}">
              <a16:creationId xmlns:a16="http://schemas.microsoft.com/office/drawing/2014/main" id="{1bcd1f74-979a-44d2-99a0-7a9038632a59}"/>
            </a:ext>
          </a:extLst>
        </xdr:cNvPr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800100" y="11934825"/>
          <a:ext cx="923925" cy="971550"/>
        </a:xfrm>
        <a:prstGeom prst="rect"/>
      </xdr:spPr>
    </xdr:pic>
    <xdr:clientData/>
  </xdr:twoCellAnchor>
  <xdr:twoCellAnchor editAs="oneCell">
    <xdr:from>
      <xdr:col>1</xdr:col>
      <xdr:colOff>23495</xdr:colOff>
      <xdr:row>14</xdr:row>
      <xdr:rowOff>68580</xdr:rowOff>
    </xdr:from>
    <xdr:to>
      <xdr:col>2</xdr:col>
      <xdr:colOff>1905</xdr:colOff>
      <xdr:row>14</xdr:row>
      <xdr:rowOff>1040765</xdr:rowOff>
    </xdr:to>
    <xdr:pic>
      <xdr:nvPicPr>
        <xdr:cNvPr id="562" name="ID_BDCC122C9E0347F6B15B4C030439DB6E" descr="BES430-013">
          <a:extLst>
            <a:ext uri="{FF2B5EF4-FFF2-40B4-BE49-F238E27FC236}">
              <a16:creationId xmlns:a16="http://schemas.microsoft.com/office/drawing/2014/main" id="{0236e320-863a-4da0-9c0a-55561f7fb97f}"/>
            </a:ext>
          </a:extLst>
        </xdr:cNvPr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800100" y="13649325"/>
          <a:ext cx="923925" cy="971550"/>
        </a:xfrm>
        <a:prstGeom prst="rect"/>
      </xdr:spPr>
    </xdr:pic>
    <xdr:clientData/>
  </xdr:twoCellAnchor>
  <xdr:twoCellAnchor editAs="oneCell">
    <xdr:from>
      <xdr:col>1</xdr:col>
      <xdr:colOff>23495</xdr:colOff>
      <xdr:row>15</xdr:row>
      <xdr:rowOff>69215</xdr:rowOff>
    </xdr:from>
    <xdr:to>
      <xdr:col>2</xdr:col>
      <xdr:colOff>1905</xdr:colOff>
      <xdr:row>15</xdr:row>
      <xdr:rowOff>1040765</xdr:rowOff>
    </xdr:to>
    <xdr:pic>
      <xdr:nvPicPr>
        <xdr:cNvPr id="567" name="ID_837B0A78DF994CCB99D8A61C37DAE5FB" descr="BES430-014(1)">
          <a:extLst>
            <a:ext uri="{FF2B5EF4-FFF2-40B4-BE49-F238E27FC236}">
              <a16:creationId xmlns:a16="http://schemas.microsoft.com/office/drawing/2014/main" id="{bcf8f447-6959-4a44-aa12-4b1740e0f60d}"/>
            </a:ext>
          </a:extLst>
        </xdr:cNvPr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800100" y="14754225"/>
          <a:ext cx="923925" cy="971550"/>
        </a:xfrm>
        <a:prstGeom prst="rect"/>
      </xdr:spPr>
    </xdr:pic>
    <xdr:clientData/>
  </xdr:twoCellAnchor>
  <xdr:twoCellAnchor editAs="oneCell">
    <xdr:from>
      <xdr:col>1</xdr:col>
      <xdr:colOff>23495</xdr:colOff>
      <xdr:row>16</xdr:row>
      <xdr:rowOff>68580</xdr:rowOff>
    </xdr:from>
    <xdr:to>
      <xdr:col>2</xdr:col>
      <xdr:colOff>1905</xdr:colOff>
      <xdr:row>16</xdr:row>
      <xdr:rowOff>1040765</xdr:rowOff>
    </xdr:to>
    <xdr:pic>
      <xdr:nvPicPr>
        <xdr:cNvPr id="569" name="ID_AA2C9B444D774032AB9710D0AE499015" descr="BES430-015">
          <a:extLst>
            <a:ext uri="{FF2B5EF4-FFF2-40B4-BE49-F238E27FC236}">
              <a16:creationId xmlns:a16="http://schemas.microsoft.com/office/drawing/2014/main" id="{0ae3a3fb-cdaf-4db8-a722-ffb775f8ed1b}"/>
            </a:ext>
          </a:extLst>
        </xdr:cNvPr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800100" y="15859125"/>
          <a:ext cx="923925" cy="971550"/>
        </a:xfrm>
        <a:prstGeom prst="rect"/>
      </xdr:spPr>
    </xdr:pic>
    <xdr:clientData/>
  </xdr:twoCellAnchor>
  <xdr:twoCellAnchor editAs="oneCell">
    <xdr:from>
      <xdr:col>1</xdr:col>
      <xdr:colOff>23495</xdr:colOff>
      <xdr:row>17</xdr:row>
      <xdr:rowOff>68580</xdr:rowOff>
    </xdr:from>
    <xdr:to>
      <xdr:col>2</xdr:col>
      <xdr:colOff>1905</xdr:colOff>
      <xdr:row>17</xdr:row>
      <xdr:rowOff>1040765</xdr:rowOff>
    </xdr:to>
    <xdr:pic>
      <xdr:nvPicPr>
        <xdr:cNvPr id="551" name="ID_7A1FF6734519477380DB6628F71BC35F" descr="BES430-016">
          <a:extLst>
            <a:ext uri="{FF2B5EF4-FFF2-40B4-BE49-F238E27FC236}">
              <a16:creationId xmlns:a16="http://schemas.microsoft.com/office/drawing/2014/main" id="{abc2f27e-626c-4627-9a96-ed8c06e9c0aa}"/>
            </a:ext>
          </a:extLst>
        </xdr:cNvPr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800100" y="16964025"/>
          <a:ext cx="923925" cy="971550"/>
        </a:xfrm>
        <a:prstGeom prst="rect"/>
      </xdr:spPr>
    </xdr:pic>
    <xdr:clientData/>
  </xdr:twoCellAnchor>
  <xdr:twoCellAnchor editAs="oneCell">
    <xdr:from>
      <xdr:col>1</xdr:col>
      <xdr:colOff>23495</xdr:colOff>
      <xdr:row>18</xdr:row>
      <xdr:rowOff>68580</xdr:rowOff>
    </xdr:from>
    <xdr:to>
      <xdr:col>2</xdr:col>
      <xdr:colOff>1905</xdr:colOff>
      <xdr:row>18</xdr:row>
      <xdr:rowOff>1040765</xdr:rowOff>
    </xdr:to>
    <xdr:pic>
      <xdr:nvPicPr>
        <xdr:cNvPr id="570" name="ID_0B205BBC81914431852EB54CC5FA396F" descr="BES430-017(1) - 副本">
          <a:extLst>
            <a:ext uri="{FF2B5EF4-FFF2-40B4-BE49-F238E27FC236}">
              <a16:creationId xmlns:a16="http://schemas.microsoft.com/office/drawing/2014/main" id="{b395d34e-0d23-4489-b2ee-fd585ef38f79}"/>
            </a:ext>
          </a:extLst>
        </xdr:cNvPr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800100" y="18068925"/>
          <a:ext cx="923925" cy="971550"/>
        </a:xfrm>
        <a:prstGeom prst="rect"/>
      </xdr:spPr>
    </xdr:pic>
    <xdr:clientData/>
  </xdr:twoCellAnchor>
  <xdr:twoCellAnchor editAs="oneCell">
    <xdr:from>
      <xdr:col>1</xdr:col>
      <xdr:colOff>23495</xdr:colOff>
      <xdr:row>19</xdr:row>
      <xdr:rowOff>68580</xdr:rowOff>
    </xdr:from>
    <xdr:to>
      <xdr:col>2</xdr:col>
      <xdr:colOff>1905</xdr:colOff>
      <xdr:row>19</xdr:row>
      <xdr:rowOff>1040765</xdr:rowOff>
    </xdr:to>
    <xdr:pic>
      <xdr:nvPicPr>
        <xdr:cNvPr id="575" name="ID_A41E90A810AB40FA95E7EE9827B27574" descr="BES430-018)">
          <a:extLst>
            <a:ext uri="{FF2B5EF4-FFF2-40B4-BE49-F238E27FC236}">
              <a16:creationId xmlns:a16="http://schemas.microsoft.com/office/drawing/2014/main" id="{de08d9f1-f68a-4569-9b8a-46f1b03cbda7}"/>
            </a:ext>
          </a:extLst>
        </xdr:cNvPr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800100" y="19173825"/>
          <a:ext cx="923925" cy="971550"/>
        </a:xfrm>
        <a:prstGeom prst="rect"/>
      </xdr:spPr>
    </xdr:pic>
    <xdr:clientData/>
  </xdr:twoCellAnchor>
  <xdr:twoCellAnchor editAs="oneCell">
    <xdr:from>
      <xdr:col>1</xdr:col>
      <xdr:colOff>23495</xdr:colOff>
      <xdr:row>20</xdr:row>
      <xdr:rowOff>68580</xdr:rowOff>
    </xdr:from>
    <xdr:to>
      <xdr:col>2</xdr:col>
      <xdr:colOff>1905</xdr:colOff>
      <xdr:row>20</xdr:row>
      <xdr:rowOff>1040765</xdr:rowOff>
    </xdr:to>
    <xdr:pic>
      <xdr:nvPicPr>
        <xdr:cNvPr id="576" name="ID_B1A7251C458242C780B1C4D933B790CB" descr="BES430-019">
          <a:extLst>
            <a:ext uri="{FF2B5EF4-FFF2-40B4-BE49-F238E27FC236}">
              <a16:creationId xmlns:a16="http://schemas.microsoft.com/office/drawing/2014/main" id="{a5ff161c-c09f-4703-9e85-ccababba9eb2}"/>
            </a:ext>
          </a:extLst>
        </xdr:cNvPr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800100" y="20278725"/>
          <a:ext cx="923925" cy="971550"/>
        </a:xfrm>
        <a:prstGeom prst="rect"/>
      </xdr:spPr>
    </xdr:pic>
    <xdr:clientData/>
  </xdr:twoCellAnchor>
  <xdr:twoCellAnchor editAs="oneCell">
    <xdr:from>
      <xdr:col>1</xdr:col>
      <xdr:colOff>23495</xdr:colOff>
      <xdr:row>21</xdr:row>
      <xdr:rowOff>68580</xdr:rowOff>
    </xdr:from>
    <xdr:to>
      <xdr:col>2</xdr:col>
      <xdr:colOff>1905</xdr:colOff>
      <xdr:row>21</xdr:row>
      <xdr:rowOff>1040765</xdr:rowOff>
    </xdr:to>
    <xdr:pic>
      <xdr:nvPicPr>
        <xdr:cNvPr id="577" name="ID_ADFD5C1312824BF6A62A4269193B78B4" descr="BES430-020(1)">
          <a:extLst>
            <a:ext uri="{FF2B5EF4-FFF2-40B4-BE49-F238E27FC236}">
              <a16:creationId xmlns:a16="http://schemas.microsoft.com/office/drawing/2014/main" id="{11dc2437-a395-485d-9604-bf6fd03a652f}"/>
            </a:ext>
          </a:extLst>
        </xdr:cNvPr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800100" y="21383625"/>
          <a:ext cx="923925" cy="971550"/>
        </a:xfrm>
        <a:prstGeom prst="rect"/>
      </xdr:spPr>
    </xdr:pic>
    <xdr:clientData/>
  </xdr:twoCellAnchor>
  <xdr:twoCellAnchor editAs="oneCell">
    <xdr:from>
      <xdr:col>1</xdr:col>
      <xdr:colOff>23495</xdr:colOff>
      <xdr:row>22</xdr:row>
      <xdr:rowOff>68580</xdr:rowOff>
    </xdr:from>
    <xdr:to>
      <xdr:col>2</xdr:col>
      <xdr:colOff>1905</xdr:colOff>
      <xdr:row>22</xdr:row>
      <xdr:rowOff>1040765</xdr:rowOff>
    </xdr:to>
    <xdr:pic>
      <xdr:nvPicPr>
        <xdr:cNvPr id="578" name="ID_F0DF9E8820FD4462845AD5CF095F0800" descr="BES430-021">
          <a:extLst>
            <a:ext uri="{FF2B5EF4-FFF2-40B4-BE49-F238E27FC236}">
              <a16:creationId xmlns:a16="http://schemas.microsoft.com/office/drawing/2014/main" id="{0f96ccf7-385d-49ed-bd3e-25d61b11b750}"/>
            </a:ext>
          </a:extLst>
        </xdr:cNvPr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800100" y="22488525"/>
          <a:ext cx="923925" cy="971550"/>
        </a:xfrm>
        <a:prstGeom prst="rect"/>
      </xdr:spPr>
    </xdr:pic>
    <xdr:clientData/>
  </xdr:twoCellAnchor>
  <xdr:twoCellAnchor editAs="oneCell">
    <xdr:from>
      <xdr:col>1</xdr:col>
      <xdr:colOff>23495</xdr:colOff>
      <xdr:row>23</xdr:row>
      <xdr:rowOff>68580</xdr:rowOff>
    </xdr:from>
    <xdr:to>
      <xdr:col>2</xdr:col>
      <xdr:colOff>1905</xdr:colOff>
      <xdr:row>23</xdr:row>
      <xdr:rowOff>1040765</xdr:rowOff>
    </xdr:to>
    <xdr:pic>
      <xdr:nvPicPr>
        <xdr:cNvPr id="583" name="ID_29D5883577284F2483C4B3BDD0209F09" descr="BES430-022">
          <a:extLst>
            <a:ext uri="{FF2B5EF4-FFF2-40B4-BE49-F238E27FC236}">
              <a16:creationId xmlns:a16="http://schemas.microsoft.com/office/drawing/2014/main" id="{1659ca46-b5be-4e9d-a34d-120de87caeca}"/>
            </a:ext>
          </a:extLst>
        </xdr:cNvPr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800100" y="23593425"/>
          <a:ext cx="923925" cy="971550"/>
        </a:xfrm>
        <a:prstGeom prst="rect"/>
      </xdr:spPr>
    </xdr:pic>
    <xdr:clientData/>
  </xdr:twoCellAnchor>
  <xdr:twoCellAnchor editAs="oneCell">
    <xdr:from>
      <xdr:col>1</xdr:col>
      <xdr:colOff>23495</xdr:colOff>
      <xdr:row>24</xdr:row>
      <xdr:rowOff>68580</xdr:rowOff>
    </xdr:from>
    <xdr:to>
      <xdr:col>2</xdr:col>
      <xdr:colOff>1905</xdr:colOff>
      <xdr:row>24</xdr:row>
      <xdr:rowOff>1040765</xdr:rowOff>
    </xdr:to>
    <xdr:pic>
      <xdr:nvPicPr>
        <xdr:cNvPr id="584" name="ID_B5DBEE0F267A40968293B75CA02E6B22" descr="BES430-023">
          <a:extLst>
            <a:ext uri="{FF2B5EF4-FFF2-40B4-BE49-F238E27FC236}">
              <a16:creationId xmlns:a16="http://schemas.microsoft.com/office/drawing/2014/main" id="{492c4a99-9a47-4a55-899c-ddfd2872a953}"/>
            </a:ext>
          </a:extLst>
        </xdr:cNvPr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800100" y="24698325"/>
          <a:ext cx="923925" cy="971550"/>
        </a:xfrm>
        <a:prstGeom prst="rect"/>
      </xdr:spPr>
    </xdr:pic>
    <xdr:clientData/>
  </xdr:twoCellAnchor>
  <xdr:twoCellAnchor editAs="oneCell">
    <xdr:from>
      <xdr:col>1</xdr:col>
      <xdr:colOff>23495</xdr:colOff>
      <xdr:row>26</xdr:row>
      <xdr:rowOff>68580</xdr:rowOff>
    </xdr:from>
    <xdr:to>
      <xdr:col>2</xdr:col>
      <xdr:colOff>1905</xdr:colOff>
      <xdr:row>26</xdr:row>
      <xdr:rowOff>1040765</xdr:rowOff>
    </xdr:to>
    <xdr:pic>
      <xdr:nvPicPr>
        <xdr:cNvPr id="585" name="ID_831515B772D74D8196DD64F907E5C9E6" descr="BES430-024">
          <a:extLst>
            <a:ext uri="{FF2B5EF4-FFF2-40B4-BE49-F238E27FC236}">
              <a16:creationId xmlns:a16="http://schemas.microsoft.com/office/drawing/2014/main" id="{1b727a14-eb5d-43a9-89b9-09f0d019ff73}"/>
            </a:ext>
          </a:extLst>
        </xdr:cNvPr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800100" y="26412825"/>
          <a:ext cx="923925" cy="971550"/>
        </a:xfrm>
        <a:prstGeom prst="rect"/>
      </xdr:spPr>
    </xdr:pic>
    <xdr:clientData/>
  </xdr:twoCellAnchor>
  <xdr:twoCellAnchor editAs="oneCell">
    <xdr:from>
      <xdr:col>1</xdr:col>
      <xdr:colOff>23495</xdr:colOff>
      <xdr:row>27</xdr:row>
      <xdr:rowOff>68580</xdr:rowOff>
    </xdr:from>
    <xdr:to>
      <xdr:col>2</xdr:col>
      <xdr:colOff>1905</xdr:colOff>
      <xdr:row>27</xdr:row>
      <xdr:rowOff>1040765</xdr:rowOff>
    </xdr:to>
    <xdr:pic>
      <xdr:nvPicPr>
        <xdr:cNvPr id="553" name="ID_61DECE58D339431DA31F95E3AFB4F3BA" descr="BES430-037(1)">
          <a:extLst>
            <a:ext uri="{FF2B5EF4-FFF2-40B4-BE49-F238E27FC236}">
              <a16:creationId xmlns:a16="http://schemas.microsoft.com/office/drawing/2014/main" id="{ba7ebad4-8c49-41eb-8691-fcc19bee6646}"/>
            </a:ext>
          </a:extLst>
        </xdr:cNvPr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800100" y="27517725"/>
          <a:ext cx="923925" cy="971550"/>
        </a:xfrm>
        <a:prstGeom prst="rect"/>
      </xdr:spPr>
    </xdr:pic>
    <xdr:clientData/>
  </xdr:twoCellAnchor>
  <xdr:twoCellAnchor editAs="oneCell">
    <xdr:from>
      <xdr:col>1</xdr:col>
      <xdr:colOff>23495</xdr:colOff>
      <xdr:row>28</xdr:row>
      <xdr:rowOff>65405</xdr:rowOff>
    </xdr:from>
    <xdr:to>
      <xdr:col>2</xdr:col>
      <xdr:colOff>1905</xdr:colOff>
      <xdr:row>28</xdr:row>
      <xdr:rowOff>1043940</xdr:rowOff>
    </xdr:to>
    <xdr:pic>
      <xdr:nvPicPr>
        <xdr:cNvPr id="594" name="ID_AE53D6B3D7DF4906AF4801C44C787E42" descr="BES430-038(1)">
          <a:extLst>
            <a:ext uri="{FF2B5EF4-FFF2-40B4-BE49-F238E27FC236}">
              <a16:creationId xmlns:a16="http://schemas.microsoft.com/office/drawing/2014/main" id="{8f5c43de-2c59-4316-85df-f4d804ccf0f2}"/>
            </a:ext>
          </a:extLst>
        </xdr:cNvPr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800100" y="28622625"/>
          <a:ext cx="923925" cy="981075"/>
        </a:xfrm>
        <a:prstGeom prst="rect"/>
      </xdr:spPr>
    </xdr:pic>
    <xdr:clientData/>
  </xdr:twoCellAnchor>
  <xdr:twoCellAnchor editAs="oneCell">
    <xdr:from>
      <xdr:col>1</xdr:col>
      <xdr:colOff>23495</xdr:colOff>
      <xdr:row>29</xdr:row>
      <xdr:rowOff>67310</xdr:rowOff>
    </xdr:from>
    <xdr:to>
      <xdr:col>2</xdr:col>
      <xdr:colOff>1905</xdr:colOff>
      <xdr:row>29</xdr:row>
      <xdr:rowOff>1042670</xdr:rowOff>
    </xdr:to>
    <xdr:pic>
      <xdr:nvPicPr>
        <xdr:cNvPr id="596" name="ID_75B80380CB0D440BA8445456A9EABC50" descr="BES430-039(1)">
          <a:extLst>
            <a:ext uri="{FF2B5EF4-FFF2-40B4-BE49-F238E27FC236}">
              <a16:creationId xmlns:a16="http://schemas.microsoft.com/office/drawing/2014/main" id="{877a1f99-defe-4340-aa9e-a8fa9adb2e04}"/>
            </a:ext>
          </a:extLst>
        </xdr:cNvPr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800100" y="29727525"/>
          <a:ext cx="923925" cy="971550"/>
        </a:xfrm>
        <a:prstGeom prst="rect"/>
      </xdr:spPr>
    </xdr:pic>
    <xdr:clientData/>
  </xdr:twoCellAnchor>
  <xdr:twoCellAnchor editAs="oneCell">
    <xdr:from>
      <xdr:col>1</xdr:col>
      <xdr:colOff>23495</xdr:colOff>
      <xdr:row>30</xdr:row>
      <xdr:rowOff>68580</xdr:rowOff>
    </xdr:from>
    <xdr:to>
      <xdr:col>2</xdr:col>
      <xdr:colOff>1905</xdr:colOff>
      <xdr:row>30</xdr:row>
      <xdr:rowOff>1040765</xdr:rowOff>
    </xdr:to>
    <xdr:pic>
      <xdr:nvPicPr>
        <xdr:cNvPr id="590" name="ID_7A8D95F610244324931FC909EA3FAF4F" descr="BES430-040(1)">
          <a:extLst>
            <a:ext uri="{FF2B5EF4-FFF2-40B4-BE49-F238E27FC236}">
              <a16:creationId xmlns:a16="http://schemas.microsoft.com/office/drawing/2014/main" id="{268ab194-1b8b-4b2d-852f-88e723cb9d18}"/>
            </a:ext>
          </a:extLst>
        </xdr:cNvPr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800100" y="30832425"/>
          <a:ext cx="923925" cy="971550"/>
        </a:xfrm>
        <a:prstGeom prst="rect"/>
      </xdr:spPr>
    </xdr:pic>
    <xdr:clientData/>
  </xdr:twoCellAnchor>
  <xdr:twoCellAnchor editAs="oneCell">
    <xdr:from>
      <xdr:col>1</xdr:col>
      <xdr:colOff>23495</xdr:colOff>
      <xdr:row>31</xdr:row>
      <xdr:rowOff>67310</xdr:rowOff>
    </xdr:from>
    <xdr:to>
      <xdr:col>2</xdr:col>
      <xdr:colOff>1905</xdr:colOff>
      <xdr:row>31</xdr:row>
      <xdr:rowOff>1042670</xdr:rowOff>
    </xdr:to>
    <xdr:pic>
      <xdr:nvPicPr>
        <xdr:cNvPr id="589" name="ID_747D7DD102504859A05EA159FE0288A9" descr="BES430-041(1)">
          <a:extLst>
            <a:ext uri="{FF2B5EF4-FFF2-40B4-BE49-F238E27FC236}">
              <a16:creationId xmlns:a16="http://schemas.microsoft.com/office/drawing/2014/main" id="{34527832-bf22-466c-9de9-006f7ef8feb3}"/>
            </a:ext>
          </a:extLst>
        </xdr:cNvPr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800100" y="31937325"/>
          <a:ext cx="923925" cy="971550"/>
        </a:xfrm>
        <a:prstGeom prst="rect"/>
      </xdr:spPr>
    </xdr:pic>
    <xdr:clientData/>
  </xdr:twoCellAnchor>
  <xdr:twoCellAnchor editAs="oneCell">
    <xdr:from>
      <xdr:col>1</xdr:col>
      <xdr:colOff>23495</xdr:colOff>
      <xdr:row>32</xdr:row>
      <xdr:rowOff>67310</xdr:rowOff>
    </xdr:from>
    <xdr:to>
      <xdr:col>2</xdr:col>
      <xdr:colOff>1905</xdr:colOff>
      <xdr:row>32</xdr:row>
      <xdr:rowOff>1042670</xdr:rowOff>
    </xdr:to>
    <xdr:pic>
      <xdr:nvPicPr>
        <xdr:cNvPr id="597" name="ID_44486F0B8C52425BACD7BF3D0DDF0F00" descr="BES430-042(1)">
          <a:extLst>
            <a:ext uri="{FF2B5EF4-FFF2-40B4-BE49-F238E27FC236}">
              <a16:creationId xmlns:a16="http://schemas.microsoft.com/office/drawing/2014/main" id="{e5a5a5ff-e5e0-44ba-b81a-b5bf0faa0c29}"/>
            </a:ext>
          </a:extLst>
        </xdr:cNvPr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800100" y="33042225"/>
          <a:ext cx="923925" cy="971550"/>
        </a:xfrm>
        <a:prstGeom prst="rect"/>
      </xdr:spPr>
    </xdr:pic>
    <xdr:clientData/>
  </xdr:twoCellAnchor>
  <xdr:twoCellAnchor editAs="oneCell">
    <xdr:from>
      <xdr:col>1</xdr:col>
      <xdr:colOff>23495</xdr:colOff>
      <xdr:row>33</xdr:row>
      <xdr:rowOff>68580</xdr:rowOff>
    </xdr:from>
    <xdr:to>
      <xdr:col>1</xdr:col>
      <xdr:colOff>939800</xdr:colOff>
      <xdr:row>33</xdr:row>
      <xdr:rowOff>1016316</xdr:rowOff>
    </xdr:to>
    <xdr:pic>
      <xdr:nvPicPr>
        <xdr:cNvPr id="582" name="ID_8E48BAC14C8542E4BDAA62CF6CF2E81E" descr="BES430-043(1)">
          <a:extLst>
            <a:ext uri="{FF2B5EF4-FFF2-40B4-BE49-F238E27FC236}">
              <a16:creationId xmlns:a16="http://schemas.microsoft.com/office/drawing/2014/main" id="{80164c2b-4e83-4417-98e5-1a11c9245700}"/>
            </a:ext>
          </a:extLst>
        </xdr:cNvPr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800100" y="34147125"/>
          <a:ext cx="914400" cy="942975"/>
        </a:xfrm>
        <a:prstGeom prst="rect"/>
      </xdr:spPr>
    </xdr:pic>
    <xdr:clientData/>
  </xdr:twoCellAnchor>
  <xdr:twoCellAnchor editAs="oneCell">
    <xdr:from>
      <xdr:col>1</xdr:col>
      <xdr:colOff>23495</xdr:colOff>
      <xdr:row>34</xdr:row>
      <xdr:rowOff>67309</xdr:rowOff>
    </xdr:from>
    <xdr:to>
      <xdr:col>2</xdr:col>
      <xdr:colOff>1277</xdr:colOff>
      <xdr:row>34</xdr:row>
      <xdr:rowOff>1003300</xdr:rowOff>
    </xdr:to>
    <xdr:pic>
      <xdr:nvPicPr>
        <xdr:cNvPr id="601" name="ID_E98FE18764D24303B03E65FB5295E588" descr="BES430-044(1)">
          <a:extLst>
            <a:ext uri="{FF2B5EF4-FFF2-40B4-BE49-F238E27FC236}">
              <a16:creationId xmlns:a16="http://schemas.microsoft.com/office/drawing/2014/main" id="{62643cc6-12a7-4d18-8c3b-ca1bf7e8eb09}"/>
            </a:ext>
          </a:extLst>
        </xdr:cNvPr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800100" y="35252025"/>
          <a:ext cx="923925" cy="933450"/>
        </a:xfrm>
        <a:prstGeom prst="rect"/>
      </xdr:spPr>
    </xdr:pic>
    <xdr:clientData/>
  </xdr:twoCellAnchor>
  <xdr:twoCellAnchor editAs="oneCell">
    <xdr:from>
      <xdr:col>1</xdr:col>
      <xdr:colOff>23495</xdr:colOff>
      <xdr:row>35</xdr:row>
      <xdr:rowOff>68580</xdr:rowOff>
    </xdr:from>
    <xdr:to>
      <xdr:col>2</xdr:col>
      <xdr:colOff>1905</xdr:colOff>
      <xdr:row>35</xdr:row>
      <xdr:rowOff>1040765</xdr:rowOff>
    </xdr:to>
    <xdr:pic>
      <xdr:nvPicPr>
        <xdr:cNvPr id="593" name="ID_1988E488154143E7A402745E603DDD85" descr="BES430-045(1)">
          <a:extLst>
            <a:ext uri="{FF2B5EF4-FFF2-40B4-BE49-F238E27FC236}">
              <a16:creationId xmlns:a16="http://schemas.microsoft.com/office/drawing/2014/main" id="{d05c2d14-db75-415b-91ae-aebe40f2cf00}"/>
            </a:ext>
          </a:extLst>
        </xdr:cNvPr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800100" y="36356925"/>
          <a:ext cx="923925" cy="971550"/>
        </a:xfrm>
        <a:prstGeom prst="rect"/>
      </xdr:spPr>
    </xdr:pic>
    <xdr:clientData/>
  </xdr:twoCellAnchor>
  <xdr:twoCellAnchor editAs="oneCell">
    <xdr:from>
      <xdr:col>1</xdr:col>
      <xdr:colOff>23495</xdr:colOff>
      <xdr:row>36</xdr:row>
      <xdr:rowOff>68580</xdr:rowOff>
    </xdr:from>
    <xdr:to>
      <xdr:col>1</xdr:col>
      <xdr:colOff>920936</xdr:colOff>
      <xdr:row>36</xdr:row>
      <xdr:rowOff>977900</xdr:rowOff>
    </xdr:to>
    <xdr:pic>
      <xdr:nvPicPr>
        <xdr:cNvPr id="543" name="ID_366FD4F804FC42A69F38DACFA796A3EA" descr="BES430-046(1)">
          <a:extLst>
            <a:ext uri="{FF2B5EF4-FFF2-40B4-BE49-F238E27FC236}">
              <a16:creationId xmlns:a16="http://schemas.microsoft.com/office/drawing/2014/main" id="{892b173e-dc54-4ea9-bcf4-2a086a4615e5}"/>
            </a:ext>
          </a:extLst>
        </xdr:cNvPr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800100" y="37461825"/>
          <a:ext cx="895350" cy="904875"/>
        </a:xfrm>
        <a:prstGeom prst="rect"/>
      </xdr:spPr>
    </xdr:pic>
    <xdr:clientData/>
  </xdr:twoCellAnchor>
  <xdr:twoCellAnchor editAs="oneCell">
    <xdr:from>
      <xdr:col>1</xdr:col>
      <xdr:colOff>23495</xdr:colOff>
      <xdr:row>38</xdr:row>
      <xdr:rowOff>68580</xdr:rowOff>
    </xdr:from>
    <xdr:to>
      <xdr:col>2</xdr:col>
      <xdr:colOff>1905</xdr:colOff>
      <xdr:row>38</xdr:row>
      <xdr:rowOff>1040765</xdr:rowOff>
    </xdr:to>
    <xdr:pic>
      <xdr:nvPicPr>
        <xdr:cNvPr id="544" name="ID_0D6A95B52B2E497EBA04E8DCAE41BB25" descr="BES430-047(1)">
          <a:extLst>
            <a:ext uri="{FF2B5EF4-FFF2-40B4-BE49-F238E27FC236}">
              <a16:creationId xmlns:a16="http://schemas.microsoft.com/office/drawing/2014/main" id="{5ef8f8c4-438c-4ad2-9662-d5a6991c2a04}"/>
            </a:ext>
          </a:extLst>
        </xdr:cNvPr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800100" y="39176325"/>
          <a:ext cx="923925" cy="971550"/>
        </a:xfrm>
        <a:prstGeom prst="rect"/>
      </xdr:spPr>
    </xdr:pic>
    <xdr:clientData/>
  </xdr:twoCellAnchor>
  <xdr:twoCellAnchor editAs="oneCell">
    <xdr:from>
      <xdr:col>1</xdr:col>
      <xdr:colOff>23495</xdr:colOff>
      <xdr:row>39</xdr:row>
      <xdr:rowOff>68580</xdr:rowOff>
    </xdr:from>
    <xdr:to>
      <xdr:col>2</xdr:col>
      <xdr:colOff>1905</xdr:colOff>
      <xdr:row>39</xdr:row>
      <xdr:rowOff>1040765</xdr:rowOff>
    </xdr:to>
    <xdr:pic>
      <xdr:nvPicPr>
        <xdr:cNvPr id="592" name="ID_954912C1FE4D489491BF67E55D7D7824" descr="BES430-048(1)">
          <a:extLst>
            <a:ext uri="{FF2B5EF4-FFF2-40B4-BE49-F238E27FC236}">
              <a16:creationId xmlns:a16="http://schemas.microsoft.com/office/drawing/2014/main" id="{acb418d2-e968-42bc-86a9-87a82e8740c6}"/>
            </a:ext>
          </a:extLst>
        </xdr:cNvPr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800100" y="40281225"/>
          <a:ext cx="923925" cy="971550"/>
        </a:xfrm>
        <a:prstGeom prst="rect"/>
      </xdr:spPr>
    </xdr:pic>
    <xdr:clientData/>
  </xdr:twoCellAnchor>
  <xdr:twoCellAnchor editAs="oneCell">
    <xdr:from>
      <xdr:col>1</xdr:col>
      <xdr:colOff>23495</xdr:colOff>
      <xdr:row>40</xdr:row>
      <xdr:rowOff>68580</xdr:rowOff>
    </xdr:from>
    <xdr:to>
      <xdr:col>2</xdr:col>
      <xdr:colOff>1905</xdr:colOff>
      <xdr:row>40</xdr:row>
      <xdr:rowOff>1040765</xdr:rowOff>
    </xdr:to>
    <xdr:pic>
      <xdr:nvPicPr>
        <xdr:cNvPr id="537" name="ID_38360544429E4A64B1583F61341BC58F" descr="BES430-061(1)">
          <a:extLst>
            <a:ext uri="{FF2B5EF4-FFF2-40B4-BE49-F238E27FC236}">
              <a16:creationId xmlns:a16="http://schemas.microsoft.com/office/drawing/2014/main" id="{f2a76910-4030-48c5-94c2-4e0d133ffbcc}"/>
            </a:ext>
          </a:extLst>
        </xdr:cNvPr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800100" y="41386125"/>
          <a:ext cx="923925" cy="971550"/>
        </a:xfrm>
        <a:prstGeom prst="rect"/>
      </xdr:spPr>
    </xdr:pic>
    <xdr:clientData/>
  </xdr:twoCellAnchor>
  <xdr:twoCellAnchor editAs="oneCell">
    <xdr:from>
      <xdr:col>1</xdr:col>
      <xdr:colOff>23495</xdr:colOff>
      <xdr:row>41</xdr:row>
      <xdr:rowOff>66675</xdr:rowOff>
    </xdr:from>
    <xdr:to>
      <xdr:col>2</xdr:col>
      <xdr:colOff>1905</xdr:colOff>
      <xdr:row>41</xdr:row>
      <xdr:rowOff>1042670</xdr:rowOff>
    </xdr:to>
    <xdr:pic>
      <xdr:nvPicPr>
        <xdr:cNvPr id="606" name="ID_2A432A602CFD409B82CAEDE86C798C0F" descr="BES430-062(1)">
          <a:extLst>
            <a:ext uri="{FF2B5EF4-FFF2-40B4-BE49-F238E27FC236}">
              <a16:creationId xmlns:a16="http://schemas.microsoft.com/office/drawing/2014/main" id="{79aa0fa3-8c98-4887-ae85-6c9de3f2e8af}"/>
            </a:ext>
          </a:extLst>
        </xdr:cNvPr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800100" y="42491025"/>
          <a:ext cx="923925" cy="971550"/>
        </a:xfrm>
        <a:prstGeom prst="rect"/>
      </xdr:spPr>
    </xdr:pic>
    <xdr:clientData/>
  </xdr:twoCellAnchor>
  <xdr:twoCellAnchor editAs="oneCell">
    <xdr:from>
      <xdr:col>1</xdr:col>
      <xdr:colOff>23495</xdr:colOff>
      <xdr:row>42</xdr:row>
      <xdr:rowOff>65405</xdr:rowOff>
    </xdr:from>
    <xdr:to>
      <xdr:col>2</xdr:col>
      <xdr:colOff>1905</xdr:colOff>
      <xdr:row>42</xdr:row>
      <xdr:rowOff>1043940</xdr:rowOff>
    </xdr:to>
    <xdr:pic>
      <xdr:nvPicPr>
        <xdr:cNvPr id="608" name="ID_DD8A1EF1CB6E4783BE85E3BA538949DD" descr="BES430-063(1)">
          <a:extLst>
            <a:ext uri="{FF2B5EF4-FFF2-40B4-BE49-F238E27FC236}">
              <a16:creationId xmlns:a16="http://schemas.microsoft.com/office/drawing/2014/main" id="{f687e6b2-6589-4231-9200-520066652c2e}"/>
            </a:ext>
          </a:extLst>
        </xdr:cNvPr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800100" y="43595925"/>
          <a:ext cx="923925" cy="981075"/>
        </a:xfrm>
        <a:prstGeom prst="rect"/>
      </xdr:spPr>
    </xdr:pic>
    <xdr:clientData/>
  </xdr:twoCellAnchor>
  <xdr:twoCellAnchor editAs="oneCell">
    <xdr:from>
      <xdr:col>1</xdr:col>
      <xdr:colOff>23495</xdr:colOff>
      <xdr:row>43</xdr:row>
      <xdr:rowOff>67310</xdr:rowOff>
    </xdr:from>
    <xdr:to>
      <xdr:col>1</xdr:col>
      <xdr:colOff>939800</xdr:colOff>
      <xdr:row>43</xdr:row>
      <xdr:rowOff>998776</xdr:rowOff>
    </xdr:to>
    <xdr:pic>
      <xdr:nvPicPr>
        <xdr:cNvPr id="605" name="ID_96DDCC56C6F342DC81916B63560EE1D0" descr="BES430-064(1)">
          <a:extLst>
            <a:ext uri="{FF2B5EF4-FFF2-40B4-BE49-F238E27FC236}">
              <a16:creationId xmlns:a16="http://schemas.microsoft.com/office/drawing/2014/main" id="{932382a7-4bc2-4cb5-a7bf-09c31e0ef273}"/>
            </a:ext>
          </a:extLst>
        </xdr:cNvPr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800100" y="44700825"/>
          <a:ext cx="914400" cy="933450"/>
        </a:xfrm>
        <a:prstGeom prst="rect"/>
      </xdr:spPr>
    </xdr:pic>
    <xdr:clientData/>
  </xdr:twoCellAnchor>
  <xdr:twoCellAnchor editAs="oneCell">
    <xdr:from>
      <xdr:col>1</xdr:col>
      <xdr:colOff>23495</xdr:colOff>
      <xdr:row>44</xdr:row>
      <xdr:rowOff>68580</xdr:rowOff>
    </xdr:from>
    <xdr:to>
      <xdr:col>2</xdr:col>
      <xdr:colOff>1905</xdr:colOff>
      <xdr:row>44</xdr:row>
      <xdr:rowOff>1040765</xdr:rowOff>
    </xdr:to>
    <xdr:pic>
      <xdr:nvPicPr>
        <xdr:cNvPr id="611" name="ID_B5168EB4AC034477A2D6BA3CD6A3CE0F" descr="BES430-065(1)">
          <a:extLst>
            <a:ext uri="{FF2B5EF4-FFF2-40B4-BE49-F238E27FC236}">
              <a16:creationId xmlns:a16="http://schemas.microsoft.com/office/drawing/2014/main" id="{b241a4cf-3aaf-482f-8ea7-42e220bd3143}"/>
            </a:ext>
          </a:extLst>
        </xdr:cNvPr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800100" y="45805725"/>
          <a:ext cx="923925" cy="971550"/>
        </a:xfrm>
        <a:prstGeom prst="rect"/>
      </xdr:spPr>
    </xdr:pic>
    <xdr:clientData/>
  </xdr:twoCellAnchor>
  <xdr:twoCellAnchor editAs="oneCell">
    <xdr:from>
      <xdr:col>1</xdr:col>
      <xdr:colOff>23495</xdr:colOff>
      <xdr:row>45</xdr:row>
      <xdr:rowOff>67310</xdr:rowOff>
    </xdr:from>
    <xdr:to>
      <xdr:col>2</xdr:col>
      <xdr:colOff>1905</xdr:colOff>
      <xdr:row>45</xdr:row>
      <xdr:rowOff>1042670</xdr:rowOff>
    </xdr:to>
    <xdr:pic>
      <xdr:nvPicPr>
        <xdr:cNvPr id="613" name="ID_36ACED410E66499D8B5056666FF2AEE0" descr="BES430-066(1)">
          <a:extLst>
            <a:ext uri="{FF2B5EF4-FFF2-40B4-BE49-F238E27FC236}">
              <a16:creationId xmlns:a16="http://schemas.microsoft.com/office/drawing/2014/main" id="{1a1a8dc0-61dd-41db-8798-aaba2ed35aa2}"/>
            </a:ext>
          </a:extLst>
        </xdr:cNvPr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800100" y="46910625"/>
          <a:ext cx="923925" cy="971550"/>
        </a:xfrm>
        <a:prstGeom prst="rect"/>
      </xdr:spPr>
    </xdr:pic>
    <xdr:clientData/>
  </xdr:twoCellAnchor>
  <xdr:twoCellAnchor editAs="oneCell">
    <xdr:from>
      <xdr:col>1</xdr:col>
      <xdr:colOff>23495</xdr:colOff>
      <xdr:row>46</xdr:row>
      <xdr:rowOff>67310</xdr:rowOff>
    </xdr:from>
    <xdr:to>
      <xdr:col>2</xdr:col>
      <xdr:colOff>1905</xdr:colOff>
      <xdr:row>46</xdr:row>
      <xdr:rowOff>1042670</xdr:rowOff>
    </xdr:to>
    <xdr:pic>
      <xdr:nvPicPr>
        <xdr:cNvPr id="615" name="ID_59DF85218B984208BFFE7EC0F3332A82" descr="BES430-067(1)">
          <a:extLst>
            <a:ext uri="{FF2B5EF4-FFF2-40B4-BE49-F238E27FC236}">
              <a16:creationId xmlns:a16="http://schemas.microsoft.com/office/drawing/2014/main" id="{c4d8161f-d6d1-4246-ab4a-24e552b4ca7a}"/>
            </a:ext>
          </a:extLst>
        </xdr:cNvPr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800100" y="48015525"/>
          <a:ext cx="923925" cy="971550"/>
        </a:xfrm>
        <a:prstGeom prst="rect"/>
      </xdr:spPr>
    </xdr:pic>
    <xdr:clientData/>
  </xdr:twoCellAnchor>
  <xdr:twoCellAnchor editAs="oneCell">
    <xdr:from>
      <xdr:col>1</xdr:col>
      <xdr:colOff>23495</xdr:colOff>
      <xdr:row>47</xdr:row>
      <xdr:rowOff>65405</xdr:rowOff>
    </xdr:from>
    <xdr:to>
      <xdr:col>2</xdr:col>
      <xdr:colOff>1905</xdr:colOff>
      <xdr:row>47</xdr:row>
      <xdr:rowOff>1043940</xdr:rowOff>
    </xdr:to>
    <xdr:pic>
      <xdr:nvPicPr>
        <xdr:cNvPr id="617" name="ID_CD0EBBB3B5264C99856D8F6D8A9CBC32" descr="BES430-068(1)">
          <a:extLst>
            <a:ext uri="{FF2B5EF4-FFF2-40B4-BE49-F238E27FC236}">
              <a16:creationId xmlns:a16="http://schemas.microsoft.com/office/drawing/2014/main" id="{6d51794c-2aa9-49f5-9f9d-70b2aa0273e1}"/>
            </a:ext>
          </a:extLst>
        </xdr:cNvPr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800100" y="49120425"/>
          <a:ext cx="923925" cy="981075"/>
        </a:xfrm>
        <a:prstGeom prst="rect"/>
      </xdr:spPr>
    </xdr:pic>
    <xdr:clientData/>
  </xdr:twoCellAnchor>
  <xdr:twoCellAnchor editAs="oneCell">
    <xdr:from>
      <xdr:col>1</xdr:col>
      <xdr:colOff>23495</xdr:colOff>
      <xdr:row>48</xdr:row>
      <xdr:rowOff>65405</xdr:rowOff>
    </xdr:from>
    <xdr:to>
      <xdr:col>2</xdr:col>
      <xdr:colOff>1905</xdr:colOff>
      <xdr:row>48</xdr:row>
      <xdr:rowOff>1043940</xdr:rowOff>
    </xdr:to>
    <xdr:pic>
      <xdr:nvPicPr>
        <xdr:cNvPr id="619" name="ID_0AE13F21BDB54E1995D559AF98D303D5" descr="BES430-069(1)">
          <a:extLst>
            <a:ext uri="{FF2B5EF4-FFF2-40B4-BE49-F238E27FC236}">
              <a16:creationId xmlns:a16="http://schemas.microsoft.com/office/drawing/2014/main" id="{22452a88-bede-4333-b390-c28156793af7}"/>
            </a:ext>
          </a:extLst>
        </xdr:cNvPr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800100" y="50225325"/>
          <a:ext cx="923925" cy="981075"/>
        </a:xfrm>
        <a:prstGeom prst="rect"/>
      </xdr:spPr>
    </xdr:pic>
    <xdr:clientData/>
  </xdr:twoCellAnchor>
  <xdr:twoCellAnchor editAs="oneCell">
    <xdr:from>
      <xdr:col>1</xdr:col>
      <xdr:colOff>23495</xdr:colOff>
      <xdr:row>50</xdr:row>
      <xdr:rowOff>68580</xdr:rowOff>
    </xdr:from>
    <xdr:to>
      <xdr:col>2</xdr:col>
      <xdr:colOff>1905</xdr:colOff>
      <xdr:row>50</xdr:row>
      <xdr:rowOff>1040765</xdr:rowOff>
    </xdr:to>
    <xdr:pic>
      <xdr:nvPicPr>
        <xdr:cNvPr id="621" name="ID_822E043445144F1585D89C3B8BF6BB8B" descr="BES430-070(1)">
          <a:extLst>
            <a:ext uri="{FF2B5EF4-FFF2-40B4-BE49-F238E27FC236}">
              <a16:creationId xmlns:a16="http://schemas.microsoft.com/office/drawing/2014/main" id="{9593b7cd-c4b0-4422-8fe4-fa068ebce835}"/>
            </a:ext>
          </a:extLst>
        </xdr:cNvPr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800100" y="51939825"/>
          <a:ext cx="923925" cy="971550"/>
        </a:xfrm>
        <a:prstGeom prst="rect"/>
      </xdr:spPr>
    </xdr:pic>
    <xdr:clientData/>
  </xdr:twoCellAnchor>
  <xdr:twoCellAnchor editAs="oneCell">
    <xdr:from>
      <xdr:col>1</xdr:col>
      <xdr:colOff>23495</xdr:colOff>
      <xdr:row>51</xdr:row>
      <xdr:rowOff>65405</xdr:rowOff>
    </xdr:from>
    <xdr:to>
      <xdr:col>1</xdr:col>
      <xdr:colOff>939833</xdr:colOff>
      <xdr:row>51</xdr:row>
      <xdr:rowOff>1009650</xdr:rowOff>
    </xdr:to>
    <xdr:pic>
      <xdr:nvPicPr>
        <xdr:cNvPr id="623" name="ID_2B4EF84AD3B54F17AC98B7381C43E275" descr="BES430-071(1)">
          <a:extLst>
            <a:ext uri="{FF2B5EF4-FFF2-40B4-BE49-F238E27FC236}">
              <a16:creationId xmlns:a16="http://schemas.microsoft.com/office/drawing/2014/main" id="{67524927-be3e-4f72-b92a-94b5d10e71b5}"/>
            </a:ext>
          </a:extLst>
        </xdr:cNvPr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800100" y="53044725"/>
          <a:ext cx="914400" cy="942975"/>
        </a:xfrm>
        <a:prstGeom prst="rect"/>
      </xdr:spPr>
    </xdr:pic>
    <xdr:clientData/>
  </xdr:twoCellAnchor>
  <xdr:twoCellAnchor editAs="oneCell">
    <xdr:from>
      <xdr:col>1</xdr:col>
      <xdr:colOff>23495</xdr:colOff>
      <xdr:row>52</xdr:row>
      <xdr:rowOff>68580</xdr:rowOff>
    </xdr:from>
    <xdr:to>
      <xdr:col>2</xdr:col>
      <xdr:colOff>1905</xdr:colOff>
      <xdr:row>52</xdr:row>
      <xdr:rowOff>1040765</xdr:rowOff>
    </xdr:to>
    <xdr:pic>
      <xdr:nvPicPr>
        <xdr:cNvPr id="625" name="ID_A650F25016E444D6876D47E4589F83B0" descr="BES430-072(1)">
          <a:extLst>
            <a:ext uri="{FF2B5EF4-FFF2-40B4-BE49-F238E27FC236}">
              <a16:creationId xmlns:a16="http://schemas.microsoft.com/office/drawing/2014/main" id="{195f9b5f-7585-4a77-b126-d82a432a62c9}"/>
            </a:ext>
          </a:extLst>
        </xdr:cNvPr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800100" y="54149625"/>
          <a:ext cx="923925" cy="971550"/>
        </a:xfrm>
        <a:prstGeom prst="rect"/>
      </xdr:spPr>
    </xdr:pic>
    <xdr:clientData/>
  </xdr:twoCellAnchor>
  <xdr:twoCellAnchor editAs="oneCell">
    <xdr:from>
      <xdr:col>1</xdr:col>
      <xdr:colOff>23495</xdr:colOff>
      <xdr:row>53</xdr:row>
      <xdr:rowOff>67310</xdr:rowOff>
    </xdr:from>
    <xdr:to>
      <xdr:col>2</xdr:col>
      <xdr:colOff>1905</xdr:colOff>
      <xdr:row>53</xdr:row>
      <xdr:rowOff>1042670</xdr:rowOff>
    </xdr:to>
    <xdr:pic>
      <xdr:nvPicPr>
        <xdr:cNvPr id="627" name="ID_165B75E4802C4D24831816788CF7F000" descr="BES430-085(1) - 副本">
          <a:extLst>
            <a:ext uri="{FF2B5EF4-FFF2-40B4-BE49-F238E27FC236}">
              <a16:creationId xmlns:a16="http://schemas.microsoft.com/office/drawing/2014/main" id="{510b31be-3a9e-4705-9c19-77f54cb59dbc}"/>
            </a:ext>
          </a:extLst>
        </xdr:cNvPr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800100" y="55254525"/>
          <a:ext cx="923925" cy="971550"/>
        </a:xfrm>
        <a:prstGeom prst="rect"/>
      </xdr:spPr>
    </xdr:pic>
    <xdr:clientData/>
  </xdr:twoCellAnchor>
  <xdr:twoCellAnchor editAs="oneCell">
    <xdr:from>
      <xdr:col>1</xdr:col>
      <xdr:colOff>23495</xdr:colOff>
      <xdr:row>54</xdr:row>
      <xdr:rowOff>65405</xdr:rowOff>
    </xdr:from>
    <xdr:to>
      <xdr:col>2</xdr:col>
      <xdr:colOff>1905</xdr:colOff>
      <xdr:row>54</xdr:row>
      <xdr:rowOff>1043940</xdr:rowOff>
    </xdr:to>
    <xdr:pic>
      <xdr:nvPicPr>
        <xdr:cNvPr id="629" name="ID_735E955E739549DF90A39CC4F4C23DA0" descr="BES430-085(1)">
          <a:extLst>
            <a:ext uri="{FF2B5EF4-FFF2-40B4-BE49-F238E27FC236}">
              <a16:creationId xmlns:a16="http://schemas.microsoft.com/office/drawing/2014/main" id="{b230689b-ad0f-4dd5-9b7d-5d6572dfc8ce}"/>
            </a:ext>
          </a:extLst>
        </xdr:cNvPr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800100" y="56359425"/>
          <a:ext cx="923925" cy="981075"/>
        </a:xfrm>
        <a:prstGeom prst="rect"/>
      </xdr:spPr>
    </xdr:pic>
    <xdr:clientData/>
  </xdr:twoCellAnchor>
  <xdr:twoCellAnchor editAs="oneCell">
    <xdr:from>
      <xdr:col>1</xdr:col>
      <xdr:colOff>23495</xdr:colOff>
      <xdr:row>55</xdr:row>
      <xdr:rowOff>65405</xdr:rowOff>
    </xdr:from>
    <xdr:to>
      <xdr:col>2</xdr:col>
      <xdr:colOff>1905</xdr:colOff>
      <xdr:row>55</xdr:row>
      <xdr:rowOff>1043940</xdr:rowOff>
    </xdr:to>
    <xdr:pic>
      <xdr:nvPicPr>
        <xdr:cNvPr id="631" name="ID_4F10F2CD086D4D758F4B314C6F64D737" descr="BES430-085(2) - 副本">
          <a:extLst>
            <a:ext uri="{FF2B5EF4-FFF2-40B4-BE49-F238E27FC236}">
              <a16:creationId xmlns:a16="http://schemas.microsoft.com/office/drawing/2014/main" id="{5edf2e71-4bf3-43ae-8832-85e0ffb6ff97}"/>
            </a:ext>
          </a:extLst>
        </xdr:cNvPr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800100" y="57464325"/>
          <a:ext cx="923925" cy="981075"/>
        </a:xfrm>
        <a:prstGeom prst="rect"/>
      </xdr:spPr>
    </xdr:pic>
    <xdr:clientData/>
  </xdr:twoCellAnchor>
  <xdr:twoCellAnchor editAs="oneCell">
    <xdr:from>
      <xdr:col>1</xdr:col>
      <xdr:colOff>23495</xdr:colOff>
      <xdr:row>56</xdr:row>
      <xdr:rowOff>65405</xdr:rowOff>
    </xdr:from>
    <xdr:to>
      <xdr:col>2</xdr:col>
      <xdr:colOff>1905</xdr:colOff>
      <xdr:row>56</xdr:row>
      <xdr:rowOff>1043940</xdr:rowOff>
    </xdr:to>
    <xdr:pic>
      <xdr:nvPicPr>
        <xdr:cNvPr id="633" name="ID_2CDCEB3779DB478EAC729DB50898F828" descr="BES430-085(3) - 副本">
          <a:extLst>
            <a:ext uri="{FF2B5EF4-FFF2-40B4-BE49-F238E27FC236}">
              <a16:creationId xmlns:a16="http://schemas.microsoft.com/office/drawing/2014/main" id="{141319c9-da57-43e1-b15d-c3fa8683bb6d}"/>
            </a:ext>
          </a:extLst>
        </xdr:cNvPr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800100" y="58569225"/>
          <a:ext cx="923925" cy="981075"/>
        </a:xfrm>
        <a:prstGeom prst="rect"/>
      </xdr:spPr>
    </xdr:pic>
    <xdr:clientData/>
  </xdr:twoCellAnchor>
  <xdr:twoCellAnchor editAs="oneCell">
    <xdr:from>
      <xdr:col>1</xdr:col>
      <xdr:colOff>23495</xdr:colOff>
      <xdr:row>57</xdr:row>
      <xdr:rowOff>65405</xdr:rowOff>
    </xdr:from>
    <xdr:to>
      <xdr:col>2</xdr:col>
      <xdr:colOff>1905</xdr:colOff>
      <xdr:row>57</xdr:row>
      <xdr:rowOff>1043940</xdr:rowOff>
    </xdr:to>
    <xdr:pic>
      <xdr:nvPicPr>
        <xdr:cNvPr id="635" name="ID_619E2DDE6DA540548926B6D14AE7D298" descr="BES430-085(4) - 副本">
          <a:extLst>
            <a:ext uri="{FF2B5EF4-FFF2-40B4-BE49-F238E27FC236}">
              <a16:creationId xmlns:a16="http://schemas.microsoft.com/office/drawing/2014/main" id="{27971039-0564-4f91-8c2e-cbb8e0858e88}"/>
            </a:ext>
          </a:extLst>
        </xdr:cNvPr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800100" y="59674125"/>
          <a:ext cx="923925" cy="981075"/>
        </a:xfrm>
        <a:prstGeom prst="rect"/>
      </xdr:spPr>
    </xdr:pic>
    <xdr:clientData/>
  </xdr:twoCellAnchor>
  <xdr:twoCellAnchor editAs="oneCell">
    <xdr:from>
      <xdr:col>1</xdr:col>
      <xdr:colOff>23495</xdr:colOff>
      <xdr:row>58</xdr:row>
      <xdr:rowOff>65405</xdr:rowOff>
    </xdr:from>
    <xdr:to>
      <xdr:col>2</xdr:col>
      <xdr:colOff>1905</xdr:colOff>
      <xdr:row>58</xdr:row>
      <xdr:rowOff>1043940</xdr:rowOff>
    </xdr:to>
    <xdr:pic>
      <xdr:nvPicPr>
        <xdr:cNvPr id="637" name="ID_E35AC180BDB14FE2954E91597FC59140" descr="BES430-085(5) - 副本">
          <a:extLst>
            <a:ext uri="{FF2B5EF4-FFF2-40B4-BE49-F238E27FC236}">
              <a16:creationId xmlns:a16="http://schemas.microsoft.com/office/drawing/2014/main" id="{83fa7888-64d7-4125-a042-9d591a1061cf}"/>
            </a:ext>
          </a:extLst>
        </xdr:cNvPr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800100" y="60779025"/>
          <a:ext cx="923925" cy="981075"/>
        </a:xfrm>
        <a:prstGeom prst="rect"/>
      </xdr:spPr>
    </xdr:pic>
    <xdr:clientData/>
  </xdr:twoCellAnchor>
  <xdr:twoCellAnchor editAs="oneCell">
    <xdr:from>
      <xdr:col>1</xdr:col>
      <xdr:colOff>66040</xdr:colOff>
      <xdr:row>59</xdr:row>
      <xdr:rowOff>108585</xdr:rowOff>
    </xdr:from>
    <xdr:to>
      <xdr:col>2</xdr:col>
      <xdr:colOff>0</xdr:colOff>
      <xdr:row>59</xdr:row>
      <xdr:rowOff>1001395</xdr:rowOff>
    </xdr:to>
    <xdr:pic>
      <xdr:nvPicPr>
        <xdr:cNvPr id="639" name="ID_458010A9F87246319A2E9C83F7EB7E83" descr="BES430-091(1)">
          <a:extLst>
            <a:ext uri="{FF2B5EF4-FFF2-40B4-BE49-F238E27FC236}">
              <a16:creationId xmlns:a16="http://schemas.microsoft.com/office/drawing/2014/main" id="{281fa34e-186d-496f-ae80-ad96295836c6}"/>
            </a:ext>
          </a:extLst>
        </xdr:cNvPr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847725" y="61922025"/>
          <a:ext cx="876300" cy="895350"/>
        </a:xfrm>
        <a:prstGeom prst="rect"/>
      </xdr:spPr>
    </xdr:pic>
    <xdr:clientData/>
  </xdr:twoCellAnchor>
  <xdr:twoCellAnchor editAs="oneCell">
    <xdr:from>
      <xdr:col>1</xdr:col>
      <xdr:colOff>46355</xdr:colOff>
      <xdr:row>60</xdr:row>
      <xdr:rowOff>92075</xdr:rowOff>
    </xdr:from>
    <xdr:to>
      <xdr:col>2</xdr:col>
      <xdr:colOff>1906</xdr:colOff>
      <xdr:row>60</xdr:row>
      <xdr:rowOff>1009651</xdr:rowOff>
    </xdr:to>
    <xdr:pic>
      <xdr:nvPicPr>
        <xdr:cNvPr id="640" name="ID_A00EB2D948CD46B69EA9098FD38D7722">
          <a:extLst>
            <a:ext uri="{FF2B5EF4-FFF2-40B4-BE49-F238E27FC236}">
              <a16:creationId xmlns:a16="http://schemas.microsoft.com/office/drawing/2014/main" id="{841d88de-6b3d-4f63-96b9-5b2b799273e6}"/>
            </a:ext>
          </a:extLst>
        </xdr:cNvPr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828675" y="63017400"/>
          <a:ext cx="895350" cy="91440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28575</xdr:colOff>
      <xdr:row>62</xdr:row>
      <xdr:rowOff>68580</xdr:rowOff>
    </xdr:from>
    <xdr:to>
      <xdr:col>2</xdr:col>
      <xdr:colOff>2540</xdr:colOff>
      <xdr:row>62</xdr:row>
      <xdr:rowOff>1040765</xdr:rowOff>
    </xdr:to>
    <xdr:pic>
      <xdr:nvPicPr>
        <xdr:cNvPr id="642" name="ID_00FBE81500864847A676268C1246CD6E">
          <a:extLst>
            <a:ext uri="{FF2B5EF4-FFF2-40B4-BE49-F238E27FC236}">
              <a16:creationId xmlns:a16="http://schemas.microsoft.com/office/drawing/2014/main" id="{3125033f-f324-4e24-b498-799c0f86026b}"/>
            </a:ext>
          </a:extLst>
        </xdr:cNvPr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809625" y="64703325"/>
          <a:ext cx="914400" cy="9715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41275</xdr:colOff>
      <xdr:row>63</xdr:row>
      <xdr:rowOff>86995</xdr:rowOff>
    </xdr:from>
    <xdr:to>
      <xdr:col>1</xdr:col>
      <xdr:colOff>939800</xdr:colOff>
      <xdr:row>63</xdr:row>
      <xdr:rowOff>1022350</xdr:rowOff>
    </xdr:to>
    <xdr:pic>
      <xdr:nvPicPr>
        <xdr:cNvPr id="644" name="ID_30F85237ABEC4230B34637BFDC2EA8C3">
          <a:extLst>
            <a:ext uri="{FF2B5EF4-FFF2-40B4-BE49-F238E27FC236}">
              <a16:creationId xmlns:a16="http://schemas.microsoft.com/office/drawing/2014/main" id="{6814f9f7-2320-4861-a922-c8619e62dc65}"/>
            </a:ext>
          </a:extLst>
        </xdr:cNvPr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819150" y="65827275"/>
          <a:ext cx="895350" cy="9334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23495</xdr:colOff>
      <xdr:row>64</xdr:row>
      <xdr:rowOff>68580</xdr:rowOff>
    </xdr:from>
    <xdr:to>
      <xdr:col>1</xdr:col>
      <xdr:colOff>914400</xdr:colOff>
      <xdr:row>64</xdr:row>
      <xdr:rowOff>971277</xdr:rowOff>
    </xdr:to>
    <xdr:pic>
      <xdr:nvPicPr>
        <xdr:cNvPr id="646" name="ID_8B60C06B04F14A80A6F72E97EE5E46CA" descr="BES430-095(1) - 副本">
          <a:extLst>
            <a:ext uri="{FF2B5EF4-FFF2-40B4-BE49-F238E27FC236}">
              <a16:creationId xmlns:a16="http://schemas.microsoft.com/office/drawing/2014/main" id="{e6672d23-b09e-46a8-ad16-35a40f716e11}"/>
            </a:ext>
          </a:extLst>
        </xdr:cNvPr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800100" y="66913125"/>
          <a:ext cx="895350" cy="904875"/>
        </a:xfrm>
        <a:prstGeom prst="rect"/>
      </xdr:spPr>
    </xdr:pic>
    <xdr:clientData/>
  </xdr:twoCellAnchor>
  <xdr:twoCellAnchor editAs="oneCell">
    <xdr:from>
      <xdr:col>1</xdr:col>
      <xdr:colOff>23495</xdr:colOff>
      <xdr:row>65</xdr:row>
      <xdr:rowOff>68580</xdr:rowOff>
    </xdr:from>
    <xdr:to>
      <xdr:col>2</xdr:col>
      <xdr:colOff>1905</xdr:colOff>
      <xdr:row>65</xdr:row>
      <xdr:rowOff>1040765</xdr:rowOff>
    </xdr:to>
    <xdr:pic>
      <xdr:nvPicPr>
        <xdr:cNvPr id="647" name="ID_18DB883EF8B34A1897669730BAAB59CA" descr="BES430-095(1)">
          <a:extLst>
            <a:ext uri="{FF2B5EF4-FFF2-40B4-BE49-F238E27FC236}">
              <a16:creationId xmlns:a16="http://schemas.microsoft.com/office/drawing/2014/main" id="{96690702-a269-415d-b968-30177e1cbf1b}"/>
            </a:ext>
          </a:extLst>
        </xdr:cNvPr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800100" y="68018025"/>
          <a:ext cx="923925" cy="971550"/>
        </a:xfrm>
        <a:prstGeom prst="rect"/>
      </xdr:spPr>
    </xdr:pic>
    <xdr:clientData/>
  </xdr:twoCellAnchor>
  <xdr:twoCellAnchor editAs="oneCell">
    <xdr:from>
      <xdr:col>1</xdr:col>
      <xdr:colOff>36830</xdr:colOff>
      <xdr:row>66</xdr:row>
      <xdr:rowOff>81915</xdr:rowOff>
    </xdr:from>
    <xdr:to>
      <xdr:col>2</xdr:col>
      <xdr:colOff>1270</xdr:colOff>
      <xdr:row>66</xdr:row>
      <xdr:rowOff>1027430</xdr:rowOff>
    </xdr:to>
    <xdr:pic>
      <xdr:nvPicPr>
        <xdr:cNvPr id="649" name="ID_87FC2650C7494D42ADCAF1DEF09AEEEE" descr="850x850图片1-22">
          <a:extLst>
            <a:ext uri="{FF2B5EF4-FFF2-40B4-BE49-F238E27FC236}">
              <a16:creationId xmlns:a16="http://schemas.microsoft.com/office/drawing/2014/main" id="{ae02c243-bbd0-41ab-89a0-1018d190b7af}"/>
            </a:ext>
          </a:extLst>
        </xdr:cNvPr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819150" y="69141975"/>
          <a:ext cx="904875" cy="942975"/>
        </a:xfrm>
        <a:prstGeom prst="rect"/>
      </xdr:spPr>
    </xdr:pic>
    <xdr:clientData/>
  </xdr:twoCellAnchor>
  <xdr:twoCellAnchor editAs="oneCell">
    <xdr:from>
      <xdr:col>1</xdr:col>
      <xdr:colOff>9525</xdr:colOff>
      <xdr:row>67</xdr:row>
      <xdr:rowOff>54610</xdr:rowOff>
    </xdr:from>
    <xdr:to>
      <xdr:col>2</xdr:col>
      <xdr:colOff>0</xdr:colOff>
      <xdr:row>67</xdr:row>
      <xdr:rowOff>1054735</xdr:rowOff>
    </xdr:to>
    <xdr:pic>
      <xdr:nvPicPr>
        <xdr:cNvPr id="651" name="ID_ED9AAFF9691D472494789738625783CF" descr="850x850图片1-23">
          <a:extLst>
            <a:ext uri="{FF2B5EF4-FFF2-40B4-BE49-F238E27FC236}">
              <a16:creationId xmlns:a16="http://schemas.microsoft.com/office/drawing/2014/main" id="{c50c3157-d276-4423-af88-7a6019856b22}"/>
            </a:ext>
          </a:extLst>
        </xdr:cNvPr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>
          <a:off x="790575" y="70218300"/>
          <a:ext cx="933450" cy="1000125"/>
        </a:xfrm>
        <a:prstGeom prst="rect"/>
      </xdr:spPr>
    </xdr:pic>
    <xdr:clientData/>
  </xdr:twoCellAnchor>
  <xdr:twoCellAnchor editAs="oneCell">
    <xdr:from>
      <xdr:col>1</xdr:col>
      <xdr:colOff>46355</xdr:colOff>
      <xdr:row>68</xdr:row>
      <xdr:rowOff>92075</xdr:rowOff>
    </xdr:from>
    <xdr:to>
      <xdr:col>2</xdr:col>
      <xdr:colOff>635</xdr:colOff>
      <xdr:row>68</xdr:row>
      <xdr:rowOff>1017905</xdr:rowOff>
    </xdr:to>
    <xdr:pic>
      <xdr:nvPicPr>
        <xdr:cNvPr id="653" name="ID_746853C5718C41C3BA464D3BCE32A1FA" descr="850x850图片1-24">
          <a:extLst>
            <a:ext uri="{FF2B5EF4-FFF2-40B4-BE49-F238E27FC236}">
              <a16:creationId xmlns:a16="http://schemas.microsoft.com/office/drawing/2014/main" id="{3aebd134-e615-4b4a-b4b5-839fba24e68e}"/>
            </a:ext>
          </a:extLst>
        </xdr:cNvPr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828675" y="71361300"/>
          <a:ext cx="895350" cy="923925"/>
        </a:xfrm>
        <a:prstGeom prst="rect"/>
      </xdr:spPr>
    </xdr:pic>
    <xdr:clientData/>
  </xdr:twoCellAnchor>
  <xdr:twoCellAnchor editAs="oneCell">
    <xdr:from>
      <xdr:col>1</xdr:col>
      <xdr:colOff>37465</xdr:colOff>
      <xdr:row>69</xdr:row>
      <xdr:rowOff>83185</xdr:rowOff>
    </xdr:from>
    <xdr:to>
      <xdr:col>2</xdr:col>
      <xdr:colOff>0</xdr:colOff>
      <xdr:row>69</xdr:row>
      <xdr:rowOff>1026795</xdr:rowOff>
    </xdr:to>
    <xdr:pic>
      <xdr:nvPicPr>
        <xdr:cNvPr id="655" name="ID_3428E52AB8034A84B39A9FACF5EB9C90" descr="850x850图片1-25">
          <a:extLst>
            <a:ext uri="{FF2B5EF4-FFF2-40B4-BE49-F238E27FC236}">
              <a16:creationId xmlns:a16="http://schemas.microsoft.com/office/drawing/2014/main" id="{c7399e60-ec42-4bef-b468-15521ac758ee}"/>
            </a:ext>
          </a:extLst>
        </xdr:cNvPr>
        <xdr:cNvPicPr>
          <a:picLocks noChangeAspect="1"/>
        </xdr:cNvPicPr>
      </xdr:nvPicPr>
      <xdr:blipFill>
        <a:blip r:embed="rId61"/>
        <a:stretch>
          <a:fillRect/>
        </a:stretch>
      </xdr:blipFill>
      <xdr:spPr>
        <a:xfrm>
          <a:off x="819150" y="72456675"/>
          <a:ext cx="904875" cy="942975"/>
        </a:xfrm>
        <a:prstGeom prst="rect"/>
      </xdr:spPr>
    </xdr:pic>
    <xdr:clientData/>
  </xdr:twoCellAnchor>
  <xdr:twoCellAnchor editAs="oneCell">
    <xdr:from>
      <xdr:col>1</xdr:col>
      <xdr:colOff>27940</xdr:colOff>
      <xdr:row>70</xdr:row>
      <xdr:rowOff>73025</xdr:rowOff>
    </xdr:from>
    <xdr:to>
      <xdr:col>2</xdr:col>
      <xdr:colOff>0</xdr:colOff>
      <xdr:row>70</xdr:row>
      <xdr:rowOff>1036320</xdr:rowOff>
    </xdr:to>
    <xdr:pic>
      <xdr:nvPicPr>
        <xdr:cNvPr id="657" name="ID_C0D4640F16F3438B89F88D31D75E57E8" descr="850x850图片1-26">
          <a:extLst>
            <a:ext uri="{FF2B5EF4-FFF2-40B4-BE49-F238E27FC236}">
              <a16:creationId xmlns:a16="http://schemas.microsoft.com/office/drawing/2014/main" id="{b0da56a8-4ed9-4a31-ad33-d2490574f128}"/>
            </a:ext>
          </a:extLst>
        </xdr:cNvPr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809625" y="73552050"/>
          <a:ext cx="914400" cy="962025"/>
        </a:xfrm>
        <a:prstGeom prst="rect"/>
      </xdr:spPr>
    </xdr:pic>
    <xdr:clientData/>
  </xdr:twoCellAnchor>
  <xdr:twoCellAnchor editAs="oneCell">
    <xdr:from>
      <xdr:col>1</xdr:col>
      <xdr:colOff>9525</xdr:colOff>
      <xdr:row>71</xdr:row>
      <xdr:rowOff>53975</xdr:rowOff>
    </xdr:from>
    <xdr:to>
      <xdr:col>2</xdr:col>
      <xdr:colOff>0</xdr:colOff>
      <xdr:row>71</xdr:row>
      <xdr:rowOff>1055370</xdr:rowOff>
    </xdr:to>
    <xdr:pic>
      <xdr:nvPicPr>
        <xdr:cNvPr id="659" name="ID_08DDFCAF1D3747A3A3A01460ECF78D25" descr="850x850图片1-32">
          <a:extLst>
            <a:ext uri="{FF2B5EF4-FFF2-40B4-BE49-F238E27FC236}">
              <a16:creationId xmlns:a16="http://schemas.microsoft.com/office/drawing/2014/main" id="{bbe497e4-4f6c-4b06-ba94-7a207c005b51}"/>
            </a:ext>
          </a:extLst>
        </xdr:cNvPr>
        <xdr:cNvPicPr>
          <a:picLocks noChangeAspect="1"/>
        </xdr:cNvPicPr>
      </xdr:nvPicPr>
      <xdr:blipFill>
        <a:blip r:embed="rId63"/>
        <a:stretch>
          <a:fillRect/>
        </a:stretch>
      </xdr:blipFill>
      <xdr:spPr>
        <a:xfrm>
          <a:off x="790575" y="74637900"/>
          <a:ext cx="933450" cy="1000125"/>
        </a:xfrm>
        <a:prstGeom prst="rect"/>
      </xdr:spPr>
    </xdr:pic>
    <xdr:clientData/>
  </xdr:twoCellAnchor>
  <xdr:twoCellAnchor editAs="oneCell">
    <xdr:from>
      <xdr:col>1</xdr:col>
      <xdr:colOff>9525</xdr:colOff>
      <xdr:row>72</xdr:row>
      <xdr:rowOff>53975</xdr:rowOff>
    </xdr:from>
    <xdr:to>
      <xdr:col>2</xdr:col>
      <xdr:colOff>0</xdr:colOff>
      <xdr:row>72</xdr:row>
      <xdr:rowOff>1055370</xdr:rowOff>
    </xdr:to>
    <xdr:pic>
      <xdr:nvPicPr>
        <xdr:cNvPr id="661" name="ID_AA99D99DEC7340968265974122C3500D" descr="850x850图片1-34">
          <a:extLst>
            <a:ext uri="{FF2B5EF4-FFF2-40B4-BE49-F238E27FC236}">
              <a16:creationId xmlns:a16="http://schemas.microsoft.com/office/drawing/2014/main" id="{636a7c75-cda3-4b83-b203-2b067409c5d1}"/>
            </a:ext>
          </a:extLst>
        </xdr:cNvPr>
        <xdr:cNvPicPr>
          <a:picLocks noChangeAspect="1"/>
        </xdr:cNvPicPr>
      </xdr:nvPicPr>
      <xdr:blipFill>
        <a:blip r:embed="rId64"/>
        <a:stretch>
          <a:fillRect/>
        </a:stretch>
      </xdr:blipFill>
      <xdr:spPr>
        <a:xfrm>
          <a:off x="790575" y="75742800"/>
          <a:ext cx="933450" cy="1000125"/>
        </a:xfrm>
        <a:prstGeom prst="rect"/>
      </xdr:spPr>
    </xdr:pic>
    <xdr:clientData/>
  </xdr:twoCellAnchor>
  <xdr:twoCellAnchor editAs="oneCell">
    <xdr:from>
      <xdr:col>1</xdr:col>
      <xdr:colOff>9525</xdr:colOff>
      <xdr:row>74</xdr:row>
      <xdr:rowOff>187325</xdr:rowOff>
    </xdr:from>
    <xdr:to>
      <xdr:col>2</xdr:col>
      <xdr:colOff>0</xdr:colOff>
      <xdr:row>75</xdr:row>
      <xdr:rowOff>502920</xdr:rowOff>
    </xdr:to>
    <xdr:pic>
      <xdr:nvPicPr>
        <xdr:cNvPr id="662" name="ID_236C4A66039A42A69D1D6C50A304F16C" descr="850x850图片1-36">
          <a:extLst>
            <a:ext uri="{FF2B5EF4-FFF2-40B4-BE49-F238E27FC236}">
              <a16:creationId xmlns:a16="http://schemas.microsoft.com/office/drawing/2014/main" id="{fbca1c51-5ea8-41a9-8c7d-8f976cca83cd}"/>
            </a:ext>
          </a:extLst>
        </xdr:cNvPr>
        <xdr:cNvPicPr>
          <a:picLocks noChangeAspect="1"/>
        </xdr:cNvPicPr>
      </xdr:nvPicPr>
      <xdr:blipFill>
        <a:blip r:embed="rId65"/>
        <a:stretch>
          <a:fillRect/>
        </a:stretch>
      </xdr:blipFill>
      <xdr:spPr>
        <a:xfrm>
          <a:off x="790575" y="77590650"/>
          <a:ext cx="933450" cy="1000125"/>
        </a:xfrm>
        <a:prstGeom prst="rect"/>
      </xdr:spPr>
    </xdr:pic>
    <xdr:clientData/>
  </xdr:twoCellAnchor>
  <xdr:twoCellAnchor editAs="oneCell">
    <xdr:from>
      <xdr:col>1</xdr:col>
      <xdr:colOff>9525</xdr:colOff>
      <xdr:row>76</xdr:row>
      <xdr:rowOff>187325</xdr:rowOff>
    </xdr:from>
    <xdr:to>
      <xdr:col>2</xdr:col>
      <xdr:colOff>0</xdr:colOff>
      <xdr:row>77</xdr:row>
      <xdr:rowOff>502920</xdr:rowOff>
    </xdr:to>
    <xdr:pic>
      <xdr:nvPicPr>
        <xdr:cNvPr id="665" name="ID_B459AC99048F4AE6BD11B8A683BD9F0B" descr="850x850图片1-37">
          <a:extLst>
            <a:ext uri="{FF2B5EF4-FFF2-40B4-BE49-F238E27FC236}">
              <a16:creationId xmlns:a16="http://schemas.microsoft.com/office/drawing/2014/main" id="{04bf6780-e290-495e-95bd-ea34bc8e2d0c}"/>
            </a:ext>
          </a:extLst>
        </xdr:cNvPr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790575" y="78962250"/>
          <a:ext cx="933450" cy="1000125"/>
        </a:xfrm>
        <a:prstGeom prst="rect"/>
      </xdr:spPr>
    </xdr:pic>
    <xdr:clientData/>
  </xdr:twoCellAnchor>
  <xdr:twoCellAnchor editAs="oneCell">
    <xdr:from>
      <xdr:col>1</xdr:col>
      <xdr:colOff>9525</xdr:colOff>
      <xdr:row>78</xdr:row>
      <xdr:rowOff>187960</xdr:rowOff>
    </xdr:from>
    <xdr:to>
      <xdr:col>2</xdr:col>
      <xdr:colOff>0</xdr:colOff>
      <xdr:row>79</xdr:row>
      <xdr:rowOff>502920</xdr:rowOff>
    </xdr:to>
    <xdr:pic>
      <xdr:nvPicPr>
        <xdr:cNvPr id="667" name="ID_2228B97FAAE14E35B799AEBC6FF2BD7B" descr="850x850图片1-38">
          <a:extLst>
            <a:ext uri="{FF2B5EF4-FFF2-40B4-BE49-F238E27FC236}">
              <a16:creationId xmlns:a16="http://schemas.microsoft.com/office/drawing/2014/main" id="{d3cfa148-490b-4616-bda3-179b24026893}"/>
            </a:ext>
          </a:extLst>
        </xdr:cNvPr>
        <xdr:cNvPicPr>
          <a:picLocks noChangeAspect="1"/>
        </xdr:cNvPicPr>
      </xdr:nvPicPr>
      <xdr:blipFill>
        <a:blip r:embed="rId67"/>
        <a:stretch>
          <a:fillRect/>
        </a:stretch>
      </xdr:blipFill>
      <xdr:spPr>
        <a:xfrm>
          <a:off x="790575" y="80333850"/>
          <a:ext cx="933450" cy="1000125"/>
        </a:xfrm>
        <a:prstGeom prst="rect"/>
      </xdr:spPr>
    </xdr:pic>
    <xdr:clientData/>
  </xdr:twoCellAnchor>
  <xdr:twoCellAnchor editAs="oneCell">
    <xdr:from>
      <xdr:col>6</xdr:col>
      <xdr:colOff>24130</xdr:colOff>
      <xdr:row>6</xdr:row>
      <xdr:rowOff>68580</xdr:rowOff>
    </xdr:from>
    <xdr:to>
      <xdr:col>7</xdr:col>
      <xdr:colOff>2540</xdr:colOff>
      <xdr:row>6</xdr:row>
      <xdr:rowOff>1040765</xdr:rowOff>
    </xdr:to>
    <xdr:pic>
      <xdr:nvPicPr>
        <xdr:cNvPr id="542" name="ID_8627EB5C16D64BBBA425A8D12D4E544C" descr="BES430-006">
          <a:extLst>
            <a:ext uri="{FF2B5EF4-FFF2-40B4-BE49-F238E27FC236}">
              <a16:creationId xmlns:a16="http://schemas.microsoft.com/office/drawing/2014/main" id="{c30ed80d-e10d-4b7f-a8e0-46828b462703}"/>
            </a:ext>
          </a:extLst>
        </xdr:cNvPr>
        <xdr:cNvPicPr>
          <a:picLocks noChangeAspect="1"/>
        </xdr:cNvPicPr>
      </xdr:nvPicPr>
      <xdr:blipFill>
        <a:blip r:embed="rId68"/>
        <a:stretch>
          <a:fillRect/>
        </a:stretch>
      </xdr:blipFill>
      <xdr:spPr>
        <a:xfrm>
          <a:off x="5210175" y="5305425"/>
          <a:ext cx="923925" cy="971550"/>
        </a:xfrm>
        <a:prstGeom prst="rect"/>
      </xdr:spPr>
    </xdr:pic>
    <xdr:clientData/>
  </xdr:twoCellAnchor>
  <xdr:twoCellAnchor editAs="oneCell">
    <xdr:from>
      <xdr:col>6</xdr:col>
      <xdr:colOff>24130</xdr:colOff>
      <xdr:row>7</xdr:row>
      <xdr:rowOff>68580</xdr:rowOff>
    </xdr:from>
    <xdr:to>
      <xdr:col>7</xdr:col>
      <xdr:colOff>2540</xdr:colOff>
      <xdr:row>7</xdr:row>
      <xdr:rowOff>1040765</xdr:rowOff>
    </xdr:to>
    <xdr:pic>
      <xdr:nvPicPr>
        <xdr:cNvPr id="546" name="ID_0524FAD001754D78ABBB441A6EFB7D10" descr="BES430-007">
          <a:extLst>
            <a:ext uri="{FF2B5EF4-FFF2-40B4-BE49-F238E27FC236}">
              <a16:creationId xmlns:a16="http://schemas.microsoft.com/office/drawing/2014/main" id="{5e73c5b2-a522-42c5-9abc-82152778c6d9}"/>
            </a:ext>
          </a:extLst>
        </xdr:cNvPr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5210175" y="6410325"/>
          <a:ext cx="923925" cy="971550"/>
        </a:xfrm>
        <a:prstGeom prst="rect"/>
      </xdr:spPr>
    </xdr:pic>
    <xdr:clientData/>
  </xdr:twoCellAnchor>
  <xdr:twoCellAnchor editAs="oneCell">
    <xdr:from>
      <xdr:col>6</xdr:col>
      <xdr:colOff>24130</xdr:colOff>
      <xdr:row>8</xdr:row>
      <xdr:rowOff>68580</xdr:rowOff>
    </xdr:from>
    <xdr:to>
      <xdr:col>7</xdr:col>
      <xdr:colOff>2540</xdr:colOff>
      <xdr:row>8</xdr:row>
      <xdr:rowOff>1040765</xdr:rowOff>
    </xdr:to>
    <xdr:pic>
      <xdr:nvPicPr>
        <xdr:cNvPr id="552" name="ID_FE60DAA183A34036B16D916812FC10B2" descr="BES430-008">
          <a:extLst>
            <a:ext uri="{FF2B5EF4-FFF2-40B4-BE49-F238E27FC236}">
              <a16:creationId xmlns:a16="http://schemas.microsoft.com/office/drawing/2014/main" id="{3d0b10b1-bde5-4c00-afa4-74ce2f48f0ff}"/>
            </a:ext>
          </a:extLst>
        </xdr:cNvPr>
        <xdr:cNvPicPr>
          <a:picLocks noChangeAspect="1"/>
        </xdr:cNvPicPr>
      </xdr:nvPicPr>
      <xdr:blipFill>
        <a:blip r:embed="rId70"/>
        <a:stretch>
          <a:fillRect/>
        </a:stretch>
      </xdr:blipFill>
      <xdr:spPr>
        <a:xfrm>
          <a:off x="5210175" y="7515225"/>
          <a:ext cx="923925" cy="971550"/>
        </a:xfrm>
        <a:prstGeom prst="rect"/>
      </xdr:spPr>
    </xdr:pic>
    <xdr:clientData/>
  </xdr:twoCellAnchor>
  <xdr:twoCellAnchor editAs="oneCell">
    <xdr:from>
      <xdr:col>6</xdr:col>
      <xdr:colOff>24130</xdr:colOff>
      <xdr:row>9</xdr:row>
      <xdr:rowOff>68580</xdr:rowOff>
    </xdr:from>
    <xdr:to>
      <xdr:col>7</xdr:col>
      <xdr:colOff>2540</xdr:colOff>
      <xdr:row>9</xdr:row>
      <xdr:rowOff>1040765</xdr:rowOff>
    </xdr:to>
    <xdr:pic>
      <xdr:nvPicPr>
        <xdr:cNvPr id="554" name="ID_D70678B8CD7745E1BBC6280E3FB8DF0C" descr="BES430-009(1)">
          <a:extLst>
            <a:ext uri="{FF2B5EF4-FFF2-40B4-BE49-F238E27FC236}">
              <a16:creationId xmlns:a16="http://schemas.microsoft.com/office/drawing/2014/main" id="{a5f8f46a-c608-4381-a7fd-6547857e0432}"/>
            </a:ext>
          </a:extLst>
        </xdr:cNvPr>
        <xdr:cNvPicPr>
          <a:picLocks noChangeAspect="1"/>
        </xdr:cNvPicPr>
      </xdr:nvPicPr>
      <xdr:blipFill>
        <a:blip r:embed="rId71"/>
        <a:stretch>
          <a:fillRect/>
        </a:stretch>
      </xdr:blipFill>
      <xdr:spPr>
        <a:xfrm>
          <a:off x="5210175" y="8620125"/>
          <a:ext cx="923925" cy="971550"/>
        </a:xfrm>
        <a:prstGeom prst="rect"/>
      </xdr:spPr>
    </xdr:pic>
    <xdr:clientData/>
  </xdr:twoCellAnchor>
  <xdr:twoCellAnchor editAs="oneCell">
    <xdr:from>
      <xdr:col>6</xdr:col>
      <xdr:colOff>24130</xdr:colOff>
      <xdr:row>10</xdr:row>
      <xdr:rowOff>68580</xdr:rowOff>
    </xdr:from>
    <xdr:to>
      <xdr:col>7</xdr:col>
      <xdr:colOff>2540</xdr:colOff>
      <xdr:row>10</xdr:row>
      <xdr:rowOff>1040765</xdr:rowOff>
    </xdr:to>
    <xdr:pic>
      <xdr:nvPicPr>
        <xdr:cNvPr id="557" name="ID_EAC1BAE59A1A4F17BCBD00002BBA46D9" descr="BES430-010">
          <a:extLst>
            <a:ext uri="{FF2B5EF4-FFF2-40B4-BE49-F238E27FC236}">
              <a16:creationId xmlns:a16="http://schemas.microsoft.com/office/drawing/2014/main" id="{4677bd95-7aae-4107-87ec-f918bc9cde3f}"/>
            </a:ext>
          </a:extLst>
        </xdr:cNvPr>
        <xdr:cNvPicPr>
          <a:picLocks noChangeAspect="1"/>
        </xdr:cNvPicPr>
      </xdr:nvPicPr>
      <xdr:blipFill>
        <a:blip r:embed="rId72"/>
        <a:stretch>
          <a:fillRect/>
        </a:stretch>
      </xdr:blipFill>
      <xdr:spPr>
        <a:xfrm>
          <a:off x="5210175" y="9725025"/>
          <a:ext cx="923925" cy="971550"/>
        </a:xfrm>
        <a:prstGeom prst="rect"/>
      </xdr:spPr>
    </xdr:pic>
    <xdr:clientData/>
  </xdr:twoCellAnchor>
  <xdr:twoCellAnchor editAs="oneCell">
    <xdr:from>
      <xdr:col>6</xdr:col>
      <xdr:colOff>24130</xdr:colOff>
      <xdr:row>11</xdr:row>
      <xdr:rowOff>68580</xdr:rowOff>
    </xdr:from>
    <xdr:to>
      <xdr:col>7</xdr:col>
      <xdr:colOff>2540</xdr:colOff>
      <xdr:row>11</xdr:row>
      <xdr:rowOff>1040765</xdr:rowOff>
    </xdr:to>
    <xdr:pic>
      <xdr:nvPicPr>
        <xdr:cNvPr id="558" name="ID_62ABFFA905174B99935C402498DCCB2A" descr="BES430-011">
          <a:extLst>
            <a:ext uri="{FF2B5EF4-FFF2-40B4-BE49-F238E27FC236}">
              <a16:creationId xmlns:a16="http://schemas.microsoft.com/office/drawing/2014/main" id="{927642b4-27f9-4b52-935e-c26ed62018ba}"/>
            </a:ext>
          </a:extLst>
        </xdr:cNvPr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>
          <a:off x="5210175" y="10829925"/>
          <a:ext cx="923925" cy="971550"/>
        </a:xfrm>
        <a:prstGeom prst="rect"/>
      </xdr:spPr>
    </xdr:pic>
    <xdr:clientData/>
  </xdr:twoCellAnchor>
  <xdr:twoCellAnchor editAs="oneCell">
    <xdr:from>
      <xdr:col>6</xdr:col>
      <xdr:colOff>24130</xdr:colOff>
      <xdr:row>12</xdr:row>
      <xdr:rowOff>68580</xdr:rowOff>
    </xdr:from>
    <xdr:to>
      <xdr:col>7</xdr:col>
      <xdr:colOff>2540</xdr:colOff>
      <xdr:row>12</xdr:row>
      <xdr:rowOff>1040765</xdr:rowOff>
    </xdr:to>
    <xdr:pic>
      <xdr:nvPicPr>
        <xdr:cNvPr id="560" name="ID_0BE40417D2144CCE9BCC42CE3E47F000" descr="BES430-012">
          <a:extLst>
            <a:ext uri="{FF2B5EF4-FFF2-40B4-BE49-F238E27FC236}">
              <a16:creationId xmlns:a16="http://schemas.microsoft.com/office/drawing/2014/main" id="{fb8394e9-9ee9-48e8-8417-67387c6af36c}"/>
            </a:ext>
          </a:extLst>
        </xdr:cNvPr>
        <xdr:cNvPicPr>
          <a:picLocks noChangeAspect="1"/>
        </xdr:cNvPicPr>
      </xdr:nvPicPr>
      <xdr:blipFill>
        <a:blip r:embed="rId74"/>
        <a:stretch>
          <a:fillRect/>
        </a:stretch>
      </xdr:blipFill>
      <xdr:spPr>
        <a:xfrm>
          <a:off x="5210175" y="11934825"/>
          <a:ext cx="923925" cy="971550"/>
        </a:xfrm>
        <a:prstGeom prst="rect"/>
      </xdr:spPr>
    </xdr:pic>
    <xdr:clientData/>
  </xdr:twoCellAnchor>
  <xdr:twoCellAnchor editAs="oneCell">
    <xdr:from>
      <xdr:col>6</xdr:col>
      <xdr:colOff>24130</xdr:colOff>
      <xdr:row>14</xdr:row>
      <xdr:rowOff>68580</xdr:rowOff>
    </xdr:from>
    <xdr:to>
      <xdr:col>7</xdr:col>
      <xdr:colOff>2540</xdr:colOff>
      <xdr:row>14</xdr:row>
      <xdr:rowOff>1040765</xdr:rowOff>
    </xdr:to>
    <xdr:pic>
      <xdr:nvPicPr>
        <xdr:cNvPr id="563" name="ID_1008FB1B43F64839ACA7DA1191EB9329" descr="BES430-025">
          <a:extLst>
            <a:ext uri="{FF2B5EF4-FFF2-40B4-BE49-F238E27FC236}">
              <a16:creationId xmlns:a16="http://schemas.microsoft.com/office/drawing/2014/main" id="{4d6f26c1-b714-43d4-a29a-31740eb57361}"/>
            </a:ext>
          </a:extLst>
        </xdr:cNvPr>
        <xdr:cNvPicPr>
          <a:picLocks noChangeAspect="1"/>
        </xdr:cNvPicPr>
      </xdr:nvPicPr>
      <xdr:blipFill>
        <a:blip r:embed="rId75"/>
        <a:stretch>
          <a:fillRect/>
        </a:stretch>
      </xdr:blipFill>
      <xdr:spPr>
        <a:xfrm>
          <a:off x="5210175" y="13649325"/>
          <a:ext cx="923925" cy="971550"/>
        </a:xfrm>
        <a:prstGeom prst="rect"/>
      </xdr:spPr>
    </xdr:pic>
    <xdr:clientData/>
  </xdr:twoCellAnchor>
  <xdr:twoCellAnchor editAs="oneCell">
    <xdr:from>
      <xdr:col>6</xdr:col>
      <xdr:colOff>24130</xdr:colOff>
      <xdr:row>15</xdr:row>
      <xdr:rowOff>68580</xdr:rowOff>
    </xdr:from>
    <xdr:to>
      <xdr:col>7</xdr:col>
      <xdr:colOff>2540</xdr:colOff>
      <xdr:row>15</xdr:row>
      <xdr:rowOff>1040765</xdr:rowOff>
    </xdr:to>
    <xdr:pic>
      <xdr:nvPicPr>
        <xdr:cNvPr id="564" name="ID_B7EB6328D2C14F879488F91B501DF372" descr="BES430-026)">
          <a:extLst>
            <a:ext uri="{FF2B5EF4-FFF2-40B4-BE49-F238E27FC236}">
              <a16:creationId xmlns:a16="http://schemas.microsoft.com/office/drawing/2014/main" id="{204f450e-2932-42fd-9b64-875d115126fd}"/>
            </a:ext>
          </a:extLst>
        </xdr:cNvPr>
        <xdr:cNvPicPr>
          <a:picLocks noChangeAspect="1"/>
        </xdr:cNvPicPr>
      </xdr:nvPicPr>
      <xdr:blipFill>
        <a:blip r:embed="rId76"/>
        <a:stretch>
          <a:fillRect/>
        </a:stretch>
      </xdr:blipFill>
      <xdr:spPr>
        <a:xfrm>
          <a:off x="5210175" y="14754225"/>
          <a:ext cx="923925" cy="971550"/>
        </a:xfrm>
        <a:prstGeom prst="rect"/>
      </xdr:spPr>
    </xdr:pic>
    <xdr:clientData/>
  </xdr:twoCellAnchor>
  <xdr:twoCellAnchor editAs="oneCell">
    <xdr:from>
      <xdr:col>6</xdr:col>
      <xdr:colOff>24130</xdr:colOff>
      <xdr:row>16</xdr:row>
      <xdr:rowOff>68580</xdr:rowOff>
    </xdr:from>
    <xdr:to>
      <xdr:col>7</xdr:col>
      <xdr:colOff>2540</xdr:colOff>
      <xdr:row>16</xdr:row>
      <xdr:rowOff>1040765</xdr:rowOff>
    </xdr:to>
    <xdr:pic>
      <xdr:nvPicPr>
        <xdr:cNvPr id="565" name="ID_9308C62B6B1A4DC4BF1CF3257AFF62EA" descr="BES430-027">
          <a:extLst>
            <a:ext uri="{FF2B5EF4-FFF2-40B4-BE49-F238E27FC236}">
              <a16:creationId xmlns:a16="http://schemas.microsoft.com/office/drawing/2014/main" id="{3ccb1f0e-6ac9-44a8-b875-539c7de3fc2e}"/>
            </a:ext>
          </a:extLst>
        </xdr:cNvPr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5210175" y="15859125"/>
          <a:ext cx="923925" cy="971550"/>
        </a:xfrm>
        <a:prstGeom prst="rect"/>
      </xdr:spPr>
    </xdr:pic>
    <xdr:clientData/>
  </xdr:twoCellAnchor>
  <xdr:twoCellAnchor editAs="oneCell">
    <xdr:from>
      <xdr:col>6</xdr:col>
      <xdr:colOff>24130</xdr:colOff>
      <xdr:row>17</xdr:row>
      <xdr:rowOff>68580</xdr:rowOff>
    </xdr:from>
    <xdr:to>
      <xdr:col>7</xdr:col>
      <xdr:colOff>2540</xdr:colOff>
      <xdr:row>17</xdr:row>
      <xdr:rowOff>1040765</xdr:rowOff>
    </xdr:to>
    <xdr:pic>
      <xdr:nvPicPr>
        <xdr:cNvPr id="566" name="ID_43265B5E66A046A1A02BCE3927D354CF" descr="BES430-028)">
          <a:extLst>
            <a:ext uri="{FF2B5EF4-FFF2-40B4-BE49-F238E27FC236}">
              <a16:creationId xmlns:a16="http://schemas.microsoft.com/office/drawing/2014/main" id="{b4e555c1-ae1a-492d-85c3-cb115db30415}"/>
            </a:ext>
          </a:extLst>
        </xdr:cNvPr>
        <xdr:cNvPicPr>
          <a:picLocks noChangeAspect="1"/>
        </xdr:cNvPicPr>
      </xdr:nvPicPr>
      <xdr:blipFill>
        <a:blip r:embed="rId78"/>
        <a:stretch>
          <a:fillRect/>
        </a:stretch>
      </xdr:blipFill>
      <xdr:spPr>
        <a:xfrm>
          <a:off x="5210175" y="16964025"/>
          <a:ext cx="923925" cy="971550"/>
        </a:xfrm>
        <a:prstGeom prst="rect"/>
      </xdr:spPr>
    </xdr:pic>
    <xdr:clientData/>
  </xdr:twoCellAnchor>
  <xdr:twoCellAnchor editAs="oneCell">
    <xdr:from>
      <xdr:col>6</xdr:col>
      <xdr:colOff>24130</xdr:colOff>
      <xdr:row>18</xdr:row>
      <xdr:rowOff>68580</xdr:rowOff>
    </xdr:from>
    <xdr:to>
      <xdr:col>7</xdr:col>
      <xdr:colOff>2540</xdr:colOff>
      <xdr:row>18</xdr:row>
      <xdr:rowOff>1040765</xdr:rowOff>
    </xdr:to>
    <xdr:pic>
      <xdr:nvPicPr>
        <xdr:cNvPr id="572" name="ID_BFC3AEDA2B7344B983B2CA42310D53FC" descr="BES430-029(1)">
          <a:extLst>
            <a:ext uri="{FF2B5EF4-FFF2-40B4-BE49-F238E27FC236}">
              <a16:creationId xmlns:a16="http://schemas.microsoft.com/office/drawing/2014/main" id="{e96a97ed-1d35-4ea8-af5a-d10a88d3064d}"/>
            </a:ext>
          </a:extLst>
        </xdr:cNvPr>
        <xdr:cNvPicPr>
          <a:picLocks noChangeAspect="1"/>
        </xdr:cNvPicPr>
      </xdr:nvPicPr>
      <xdr:blipFill>
        <a:blip r:embed="rId79"/>
        <a:stretch>
          <a:fillRect/>
        </a:stretch>
      </xdr:blipFill>
      <xdr:spPr>
        <a:xfrm>
          <a:off x="5210175" y="18068925"/>
          <a:ext cx="923925" cy="971550"/>
        </a:xfrm>
        <a:prstGeom prst="rect"/>
      </xdr:spPr>
    </xdr:pic>
    <xdr:clientData/>
  </xdr:twoCellAnchor>
  <xdr:twoCellAnchor editAs="oneCell">
    <xdr:from>
      <xdr:col>6</xdr:col>
      <xdr:colOff>24130</xdr:colOff>
      <xdr:row>19</xdr:row>
      <xdr:rowOff>68580</xdr:rowOff>
    </xdr:from>
    <xdr:to>
      <xdr:col>7</xdr:col>
      <xdr:colOff>2540</xdr:colOff>
      <xdr:row>19</xdr:row>
      <xdr:rowOff>1040765</xdr:rowOff>
    </xdr:to>
    <xdr:pic>
      <xdr:nvPicPr>
        <xdr:cNvPr id="573" name="ID_9A164AD9B46B4D30AE8E7ABBFFF1AC2E" descr="BES430-030(1)">
          <a:extLst>
            <a:ext uri="{FF2B5EF4-FFF2-40B4-BE49-F238E27FC236}">
              <a16:creationId xmlns:a16="http://schemas.microsoft.com/office/drawing/2014/main" id="{d3d78645-7315-4a7e-8959-507387046f5b}"/>
            </a:ext>
          </a:extLst>
        </xdr:cNvPr>
        <xdr:cNvPicPr>
          <a:picLocks noChangeAspect="1"/>
        </xdr:cNvPicPr>
      </xdr:nvPicPr>
      <xdr:blipFill>
        <a:blip r:embed="rId80"/>
        <a:stretch>
          <a:fillRect/>
        </a:stretch>
      </xdr:blipFill>
      <xdr:spPr>
        <a:xfrm>
          <a:off x="5210175" y="19173825"/>
          <a:ext cx="923925" cy="971550"/>
        </a:xfrm>
        <a:prstGeom prst="rect"/>
      </xdr:spPr>
    </xdr:pic>
    <xdr:clientData/>
  </xdr:twoCellAnchor>
  <xdr:twoCellAnchor editAs="oneCell">
    <xdr:from>
      <xdr:col>6</xdr:col>
      <xdr:colOff>24130</xdr:colOff>
      <xdr:row>20</xdr:row>
      <xdr:rowOff>68580</xdr:rowOff>
    </xdr:from>
    <xdr:to>
      <xdr:col>7</xdr:col>
      <xdr:colOff>2540</xdr:colOff>
      <xdr:row>20</xdr:row>
      <xdr:rowOff>1040765</xdr:rowOff>
    </xdr:to>
    <xdr:pic>
      <xdr:nvPicPr>
        <xdr:cNvPr id="574" name="ID_7F67BE931E7D4196A57683B2835A4195" descr="BES430-031(1)">
          <a:extLst>
            <a:ext uri="{FF2B5EF4-FFF2-40B4-BE49-F238E27FC236}">
              <a16:creationId xmlns:a16="http://schemas.microsoft.com/office/drawing/2014/main" id="{bbbde838-eb8a-4065-936e-53187d2d9a63}"/>
            </a:ext>
          </a:extLst>
        </xdr:cNvPr>
        <xdr:cNvPicPr>
          <a:picLocks noChangeAspect="1"/>
        </xdr:cNvPicPr>
      </xdr:nvPicPr>
      <xdr:blipFill>
        <a:blip r:embed="rId81"/>
        <a:stretch>
          <a:fillRect/>
        </a:stretch>
      </xdr:blipFill>
      <xdr:spPr>
        <a:xfrm>
          <a:off x="5210175" y="20278725"/>
          <a:ext cx="923925" cy="971550"/>
        </a:xfrm>
        <a:prstGeom prst="rect"/>
      </xdr:spPr>
    </xdr:pic>
    <xdr:clientData/>
  </xdr:twoCellAnchor>
  <xdr:twoCellAnchor editAs="oneCell">
    <xdr:from>
      <xdr:col>6</xdr:col>
      <xdr:colOff>24130</xdr:colOff>
      <xdr:row>21</xdr:row>
      <xdr:rowOff>68580</xdr:rowOff>
    </xdr:from>
    <xdr:to>
      <xdr:col>7</xdr:col>
      <xdr:colOff>2540</xdr:colOff>
      <xdr:row>21</xdr:row>
      <xdr:rowOff>1040765</xdr:rowOff>
    </xdr:to>
    <xdr:pic>
      <xdr:nvPicPr>
        <xdr:cNvPr id="580" name="ID_C0040035DEA84B3E9BC84FD3269C7474" descr="BES430-032(1)">
          <a:extLst>
            <a:ext uri="{FF2B5EF4-FFF2-40B4-BE49-F238E27FC236}">
              <a16:creationId xmlns:a16="http://schemas.microsoft.com/office/drawing/2014/main" id="{6785342e-a8af-45dc-8bc0-f0f36c7999ed}"/>
            </a:ext>
          </a:extLst>
        </xdr:cNvPr>
        <xdr:cNvPicPr>
          <a:picLocks noChangeAspect="1"/>
        </xdr:cNvPicPr>
      </xdr:nvPicPr>
      <xdr:blipFill>
        <a:blip r:embed="rId82"/>
        <a:stretch>
          <a:fillRect/>
        </a:stretch>
      </xdr:blipFill>
      <xdr:spPr>
        <a:xfrm>
          <a:off x="5210175" y="21383625"/>
          <a:ext cx="923925" cy="971550"/>
        </a:xfrm>
        <a:prstGeom prst="rect"/>
      </xdr:spPr>
    </xdr:pic>
    <xdr:clientData/>
  </xdr:twoCellAnchor>
  <xdr:twoCellAnchor editAs="oneCell">
    <xdr:from>
      <xdr:col>6</xdr:col>
      <xdr:colOff>24130</xdr:colOff>
      <xdr:row>22</xdr:row>
      <xdr:rowOff>68580</xdr:rowOff>
    </xdr:from>
    <xdr:to>
      <xdr:col>7</xdr:col>
      <xdr:colOff>2540</xdr:colOff>
      <xdr:row>22</xdr:row>
      <xdr:rowOff>1040765</xdr:rowOff>
    </xdr:to>
    <xdr:pic>
      <xdr:nvPicPr>
        <xdr:cNvPr id="581" name="ID_F60CB3C9F6A940178B5B8FFAA29F07A5" descr="BES430-033(1)">
          <a:extLst>
            <a:ext uri="{FF2B5EF4-FFF2-40B4-BE49-F238E27FC236}">
              <a16:creationId xmlns:a16="http://schemas.microsoft.com/office/drawing/2014/main" id="{9ad5c612-4398-4368-a6bb-3e115d111937}"/>
            </a:ext>
          </a:extLst>
        </xdr:cNvPr>
        <xdr:cNvPicPr>
          <a:picLocks noChangeAspect="1"/>
        </xdr:cNvPicPr>
      </xdr:nvPicPr>
      <xdr:blipFill>
        <a:blip r:embed="rId83"/>
        <a:stretch>
          <a:fillRect/>
        </a:stretch>
      </xdr:blipFill>
      <xdr:spPr>
        <a:xfrm>
          <a:off x="5210175" y="22488525"/>
          <a:ext cx="923925" cy="971550"/>
        </a:xfrm>
        <a:prstGeom prst="rect"/>
      </xdr:spPr>
    </xdr:pic>
    <xdr:clientData/>
  </xdr:twoCellAnchor>
  <xdr:twoCellAnchor editAs="oneCell">
    <xdr:from>
      <xdr:col>6</xdr:col>
      <xdr:colOff>24130</xdr:colOff>
      <xdr:row>23</xdr:row>
      <xdr:rowOff>68580</xdr:rowOff>
    </xdr:from>
    <xdr:to>
      <xdr:col>7</xdr:col>
      <xdr:colOff>2540</xdr:colOff>
      <xdr:row>23</xdr:row>
      <xdr:rowOff>1040765</xdr:rowOff>
    </xdr:to>
    <xdr:pic>
      <xdr:nvPicPr>
        <xdr:cNvPr id="587" name="ID_F6E598AAEDF2481692751215A48ADF66" descr="BES430-034(1)">
          <a:extLst>
            <a:ext uri="{FF2B5EF4-FFF2-40B4-BE49-F238E27FC236}">
              <a16:creationId xmlns:a16="http://schemas.microsoft.com/office/drawing/2014/main" id="{17f40abc-87ca-4a4a-a7ba-0e5878f469ac}"/>
            </a:ext>
          </a:extLst>
        </xdr:cNvPr>
        <xdr:cNvPicPr>
          <a:picLocks noChangeAspect="1"/>
        </xdr:cNvPicPr>
      </xdr:nvPicPr>
      <xdr:blipFill>
        <a:blip r:embed="rId84"/>
        <a:stretch>
          <a:fillRect/>
        </a:stretch>
      </xdr:blipFill>
      <xdr:spPr>
        <a:xfrm>
          <a:off x="5210175" y="23593425"/>
          <a:ext cx="923925" cy="971550"/>
        </a:xfrm>
        <a:prstGeom prst="rect"/>
      </xdr:spPr>
    </xdr:pic>
    <xdr:clientData/>
  </xdr:twoCellAnchor>
  <xdr:twoCellAnchor editAs="oneCell">
    <xdr:from>
      <xdr:col>6</xdr:col>
      <xdr:colOff>24130</xdr:colOff>
      <xdr:row>24</xdr:row>
      <xdr:rowOff>68580</xdr:rowOff>
    </xdr:from>
    <xdr:to>
      <xdr:col>7</xdr:col>
      <xdr:colOff>2540</xdr:colOff>
      <xdr:row>24</xdr:row>
      <xdr:rowOff>1040765</xdr:rowOff>
    </xdr:to>
    <xdr:pic>
      <xdr:nvPicPr>
        <xdr:cNvPr id="579" name="ID_FB0F5342DA604B7D835EEBACEDAE013B" descr="BES430-035(1)">
          <a:extLst>
            <a:ext uri="{FF2B5EF4-FFF2-40B4-BE49-F238E27FC236}">
              <a16:creationId xmlns:a16="http://schemas.microsoft.com/office/drawing/2014/main" id="{e09f8c31-e535-4d2a-87d3-eee4fae16477}"/>
            </a:ext>
          </a:extLst>
        </xdr:cNvPr>
        <xdr:cNvPicPr>
          <a:picLocks noChangeAspect="1"/>
        </xdr:cNvPicPr>
      </xdr:nvPicPr>
      <xdr:blipFill>
        <a:blip r:embed="rId85"/>
        <a:stretch>
          <a:fillRect/>
        </a:stretch>
      </xdr:blipFill>
      <xdr:spPr>
        <a:xfrm>
          <a:off x="5210175" y="24698325"/>
          <a:ext cx="923925" cy="971550"/>
        </a:xfrm>
        <a:prstGeom prst="rect"/>
      </xdr:spPr>
    </xdr:pic>
    <xdr:clientData/>
  </xdr:twoCellAnchor>
  <xdr:twoCellAnchor editAs="oneCell">
    <xdr:from>
      <xdr:col>6</xdr:col>
      <xdr:colOff>24130</xdr:colOff>
      <xdr:row>26</xdr:row>
      <xdr:rowOff>68580</xdr:rowOff>
    </xdr:from>
    <xdr:to>
      <xdr:col>7</xdr:col>
      <xdr:colOff>2540</xdr:colOff>
      <xdr:row>26</xdr:row>
      <xdr:rowOff>1040765</xdr:rowOff>
    </xdr:to>
    <xdr:pic>
      <xdr:nvPicPr>
        <xdr:cNvPr id="588" name="ID_116F937910AA4DA1A20D2FF4F54259F9" descr="BES430-036(1)">
          <a:extLst>
            <a:ext uri="{FF2B5EF4-FFF2-40B4-BE49-F238E27FC236}">
              <a16:creationId xmlns:a16="http://schemas.microsoft.com/office/drawing/2014/main" id="{21c57b1a-7e00-43f3-9117-83425d60dd12}"/>
            </a:ext>
          </a:extLst>
        </xdr:cNvPr>
        <xdr:cNvPicPr>
          <a:picLocks noChangeAspect="1"/>
        </xdr:cNvPicPr>
      </xdr:nvPicPr>
      <xdr:blipFill>
        <a:blip r:embed="rId86"/>
        <a:stretch>
          <a:fillRect/>
        </a:stretch>
      </xdr:blipFill>
      <xdr:spPr>
        <a:xfrm>
          <a:off x="5210175" y="26412825"/>
          <a:ext cx="923925" cy="971550"/>
        </a:xfrm>
        <a:prstGeom prst="rect"/>
      </xdr:spPr>
    </xdr:pic>
    <xdr:clientData/>
  </xdr:twoCellAnchor>
  <xdr:twoCellAnchor editAs="oneCell">
    <xdr:from>
      <xdr:col>6</xdr:col>
      <xdr:colOff>22225</xdr:colOff>
      <xdr:row>27</xdr:row>
      <xdr:rowOff>67310</xdr:rowOff>
    </xdr:from>
    <xdr:to>
      <xdr:col>7</xdr:col>
      <xdr:colOff>0</xdr:colOff>
      <xdr:row>27</xdr:row>
      <xdr:rowOff>1042670</xdr:rowOff>
    </xdr:to>
    <xdr:pic>
      <xdr:nvPicPr>
        <xdr:cNvPr id="591" name="ID_F70F0566040B416FB6658947308BF824" descr="BES430-049(1)">
          <a:extLst>
            <a:ext uri="{FF2B5EF4-FFF2-40B4-BE49-F238E27FC236}">
              <a16:creationId xmlns:a16="http://schemas.microsoft.com/office/drawing/2014/main" id="{273a08fe-1102-4dac-a371-d5432c9fe4d7}"/>
            </a:ext>
          </a:extLst>
        </xdr:cNvPr>
        <xdr:cNvPicPr>
          <a:picLocks noChangeAspect="1"/>
        </xdr:cNvPicPr>
      </xdr:nvPicPr>
      <xdr:blipFill>
        <a:blip r:embed="rId87"/>
        <a:stretch>
          <a:fillRect/>
        </a:stretch>
      </xdr:blipFill>
      <xdr:spPr>
        <a:xfrm>
          <a:off x="5200650" y="27517725"/>
          <a:ext cx="923925" cy="971550"/>
        </a:xfrm>
        <a:prstGeom prst="rect"/>
      </xdr:spPr>
    </xdr:pic>
    <xdr:clientData/>
  </xdr:twoCellAnchor>
  <xdr:twoCellAnchor editAs="oneCell">
    <xdr:from>
      <xdr:col>6</xdr:col>
      <xdr:colOff>24130</xdr:colOff>
      <xdr:row>28</xdr:row>
      <xdr:rowOff>68580</xdr:rowOff>
    </xdr:from>
    <xdr:to>
      <xdr:col>7</xdr:col>
      <xdr:colOff>2540</xdr:colOff>
      <xdr:row>28</xdr:row>
      <xdr:rowOff>1040765</xdr:rowOff>
    </xdr:to>
    <xdr:pic>
      <xdr:nvPicPr>
        <xdr:cNvPr id="595" name="ID_DDECBD662FB94510B03B474D5EE73A34" descr="BES430-050(1)">
          <a:extLst>
            <a:ext uri="{FF2B5EF4-FFF2-40B4-BE49-F238E27FC236}">
              <a16:creationId xmlns:a16="http://schemas.microsoft.com/office/drawing/2014/main" id="{b5d0a152-6813-4607-bfa7-6fd0ae78f800}"/>
            </a:ext>
          </a:extLst>
        </xdr:cNvPr>
        <xdr:cNvPicPr>
          <a:picLocks noChangeAspect="1"/>
        </xdr:cNvPicPr>
      </xdr:nvPicPr>
      <xdr:blipFill>
        <a:blip r:embed="rId88"/>
        <a:stretch>
          <a:fillRect/>
        </a:stretch>
      </xdr:blipFill>
      <xdr:spPr>
        <a:xfrm>
          <a:off x="5210175" y="28622625"/>
          <a:ext cx="923925" cy="971550"/>
        </a:xfrm>
        <a:prstGeom prst="rect"/>
      </xdr:spPr>
    </xdr:pic>
    <xdr:clientData/>
  </xdr:twoCellAnchor>
  <xdr:twoCellAnchor editAs="oneCell">
    <xdr:from>
      <xdr:col>6</xdr:col>
      <xdr:colOff>24130</xdr:colOff>
      <xdr:row>29</xdr:row>
      <xdr:rowOff>68580</xdr:rowOff>
    </xdr:from>
    <xdr:to>
      <xdr:col>7</xdr:col>
      <xdr:colOff>2540</xdr:colOff>
      <xdr:row>29</xdr:row>
      <xdr:rowOff>1040765</xdr:rowOff>
    </xdr:to>
    <xdr:pic>
      <xdr:nvPicPr>
        <xdr:cNvPr id="547" name="ID_BB070331E8EC447B9A20A6A13ABD42A7" descr="BES430-051(1)">
          <a:extLst>
            <a:ext uri="{FF2B5EF4-FFF2-40B4-BE49-F238E27FC236}">
              <a16:creationId xmlns:a16="http://schemas.microsoft.com/office/drawing/2014/main" id="{dda40bc5-e849-46e9-ad99-341407ec6a71}"/>
            </a:ext>
          </a:extLst>
        </xdr:cNvPr>
        <xdr:cNvPicPr>
          <a:picLocks noChangeAspect="1"/>
        </xdr:cNvPicPr>
      </xdr:nvPicPr>
      <xdr:blipFill>
        <a:blip r:embed="rId89"/>
        <a:stretch>
          <a:fillRect/>
        </a:stretch>
      </xdr:blipFill>
      <xdr:spPr>
        <a:xfrm>
          <a:off x="5210175" y="29727525"/>
          <a:ext cx="923925" cy="971550"/>
        </a:xfrm>
        <a:prstGeom prst="rect"/>
      </xdr:spPr>
    </xdr:pic>
    <xdr:clientData/>
  </xdr:twoCellAnchor>
  <xdr:twoCellAnchor editAs="oneCell">
    <xdr:from>
      <xdr:col>6</xdr:col>
      <xdr:colOff>24130</xdr:colOff>
      <xdr:row>30</xdr:row>
      <xdr:rowOff>68580</xdr:rowOff>
    </xdr:from>
    <xdr:to>
      <xdr:col>7</xdr:col>
      <xdr:colOff>1905</xdr:colOff>
      <xdr:row>30</xdr:row>
      <xdr:rowOff>1040765</xdr:rowOff>
    </xdr:to>
    <xdr:pic>
      <xdr:nvPicPr>
        <xdr:cNvPr id="571" name="ID_8DB7EB7D8964420FB53B67FF5385C228" descr="BES430-052(1)">
          <a:extLst>
            <a:ext uri="{FF2B5EF4-FFF2-40B4-BE49-F238E27FC236}">
              <a16:creationId xmlns:a16="http://schemas.microsoft.com/office/drawing/2014/main" id="{c8f9c04d-22ee-42f8-8424-36d39c69ac0b}"/>
            </a:ext>
          </a:extLst>
        </xdr:cNvPr>
        <xdr:cNvPicPr>
          <a:picLocks noChangeAspect="1"/>
        </xdr:cNvPicPr>
      </xdr:nvPicPr>
      <xdr:blipFill>
        <a:blip r:embed="rId90"/>
        <a:stretch>
          <a:fillRect/>
        </a:stretch>
      </xdr:blipFill>
      <xdr:spPr>
        <a:xfrm>
          <a:off x="5210175" y="30832425"/>
          <a:ext cx="923925" cy="971550"/>
        </a:xfrm>
        <a:prstGeom prst="rect"/>
      </xdr:spPr>
    </xdr:pic>
    <xdr:clientData/>
  </xdr:twoCellAnchor>
  <xdr:twoCellAnchor editAs="oneCell">
    <xdr:from>
      <xdr:col>6</xdr:col>
      <xdr:colOff>24130</xdr:colOff>
      <xdr:row>31</xdr:row>
      <xdr:rowOff>65405</xdr:rowOff>
    </xdr:from>
    <xdr:to>
      <xdr:col>7</xdr:col>
      <xdr:colOff>2540</xdr:colOff>
      <xdr:row>31</xdr:row>
      <xdr:rowOff>1043940</xdr:rowOff>
    </xdr:to>
    <xdr:pic>
      <xdr:nvPicPr>
        <xdr:cNvPr id="586" name="ID_BAE6734707F744898D6717C6FB570025" descr="BES430-053(1)">
          <a:extLst>
            <a:ext uri="{FF2B5EF4-FFF2-40B4-BE49-F238E27FC236}">
              <a16:creationId xmlns:a16="http://schemas.microsoft.com/office/drawing/2014/main" id="{694d62d9-4f5b-4ce2-8f79-aa8779eb4f03}"/>
            </a:ext>
          </a:extLst>
        </xdr:cNvPr>
        <xdr:cNvPicPr>
          <a:picLocks noChangeAspect="1"/>
        </xdr:cNvPicPr>
      </xdr:nvPicPr>
      <xdr:blipFill>
        <a:blip r:embed="rId91"/>
        <a:stretch>
          <a:fillRect/>
        </a:stretch>
      </xdr:blipFill>
      <xdr:spPr>
        <a:xfrm>
          <a:off x="5210175" y="31937325"/>
          <a:ext cx="923925" cy="981075"/>
        </a:xfrm>
        <a:prstGeom prst="rect"/>
      </xdr:spPr>
    </xdr:pic>
    <xdr:clientData/>
  </xdr:twoCellAnchor>
  <xdr:twoCellAnchor editAs="oneCell">
    <xdr:from>
      <xdr:col>6</xdr:col>
      <xdr:colOff>24130</xdr:colOff>
      <xdr:row>32</xdr:row>
      <xdr:rowOff>68580</xdr:rowOff>
    </xdr:from>
    <xdr:to>
      <xdr:col>7</xdr:col>
      <xdr:colOff>2540</xdr:colOff>
      <xdr:row>32</xdr:row>
      <xdr:rowOff>1040765</xdr:rowOff>
    </xdr:to>
    <xdr:pic>
      <xdr:nvPicPr>
        <xdr:cNvPr id="599" name="ID_D9E1A58D88564293B7CF7F6DED07C498" descr="BES430-054(1)">
          <a:extLst>
            <a:ext uri="{FF2B5EF4-FFF2-40B4-BE49-F238E27FC236}">
              <a16:creationId xmlns:a16="http://schemas.microsoft.com/office/drawing/2014/main" id="{2dd963d5-ac35-416f-9d6a-c93a34f78c1c}"/>
            </a:ext>
          </a:extLst>
        </xdr:cNvPr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5210175" y="33042225"/>
          <a:ext cx="923925" cy="971550"/>
        </a:xfrm>
        <a:prstGeom prst="rect"/>
      </xdr:spPr>
    </xdr:pic>
    <xdr:clientData/>
  </xdr:twoCellAnchor>
  <xdr:twoCellAnchor editAs="oneCell">
    <xdr:from>
      <xdr:col>6</xdr:col>
      <xdr:colOff>24130</xdr:colOff>
      <xdr:row>33</xdr:row>
      <xdr:rowOff>68580</xdr:rowOff>
    </xdr:from>
    <xdr:to>
      <xdr:col>7</xdr:col>
      <xdr:colOff>2540</xdr:colOff>
      <xdr:row>33</xdr:row>
      <xdr:rowOff>1040765</xdr:rowOff>
    </xdr:to>
    <xdr:pic>
      <xdr:nvPicPr>
        <xdr:cNvPr id="600" name="ID_EAB0CEE7C84445638E1FD10D952F84EB" descr="BES430-055(1)">
          <a:extLst>
            <a:ext uri="{FF2B5EF4-FFF2-40B4-BE49-F238E27FC236}">
              <a16:creationId xmlns:a16="http://schemas.microsoft.com/office/drawing/2014/main" id="{9922a99f-79cd-417a-b772-8180cdf46951}"/>
            </a:ext>
          </a:extLst>
        </xdr:cNvPr>
        <xdr:cNvPicPr>
          <a:picLocks noChangeAspect="1"/>
        </xdr:cNvPicPr>
      </xdr:nvPicPr>
      <xdr:blipFill>
        <a:blip r:embed="rId93"/>
        <a:stretch>
          <a:fillRect/>
        </a:stretch>
      </xdr:blipFill>
      <xdr:spPr>
        <a:xfrm>
          <a:off x="5210175" y="34147125"/>
          <a:ext cx="923925" cy="971550"/>
        </a:xfrm>
        <a:prstGeom prst="rect"/>
      </xdr:spPr>
    </xdr:pic>
    <xdr:clientData/>
  </xdr:twoCellAnchor>
  <xdr:twoCellAnchor editAs="oneCell">
    <xdr:from>
      <xdr:col>6</xdr:col>
      <xdr:colOff>24130</xdr:colOff>
      <xdr:row>34</xdr:row>
      <xdr:rowOff>65405</xdr:rowOff>
    </xdr:from>
    <xdr:to>
      <xdr:col>7</xdr:col>
      <xdr:colOff>2540</xdr:colOff>
      <xdr:row>34</xdr:row>
      <xdr:rowOff>1043940</xdr:rowOff>
    </xdr:to>
    <xdr:pic>
      <xdr:nvPicPr>
        <xdr:cNvPr id="568" name="ID_7EA9C8D254CF400E9043E3D27DCD25A2" descr="BES430-056(1)">
          <a:extLst>
            <a:ext uri="{FF2B5EF4-FFF2-40B4-BE49-F238E27FC236}">
              <a16:creationId xmlns:a16="http://schemas.microsoft.com/office/drawing/2014/main" id="{3590b758-316a-4192-a896-1d584b3c98c7}"/>
            </a:ext>
          </a:extLst>
        </xdr:cNvPr>
        <xdr:cNvPicPr>
          <a:picLocks noChangeAspect="1"/>
        </xdr:cNvPicPr>
      </xdr:nvPicPr>
      <xdr:blipFill>
        <a:blip r:embed="rId94"/>
        <a:stretch>
          <a:fillRect/>
        </a:stretch>
      </xdr:blipFill>
      <xdr:spPr>
        <a:xfrm>
          <a:off x="5210175" y="35252025"/>
          <a:ext cx="923925" cy="981075"/>
        </a:xfrm>
        <a:prstGeom prst="rect"/>
      </xdr:spPr>
    </xdr:pic>
    <xdr:clientData/>
  </xdr:twoCellAnchor>
  <xdr:twoCellAnchor editAs="oneCell">
    <xdr:from>
      <xdr:col>6</xdr:col>
      <xdr:colOff>24130</xdr:colOff>
      <xdr:row>35</xdr:row>
      <xdr:rowOff>68580</xdr:rowOff>
    </xdr:from>
    <xdr:to>
      <xdr:col>7</xdr:col>
      <xdr:colOff>2540</xdr:colOff>
      <xdr:row>35</xdr:row>
      <xdr:rowOff>1040765</xdr:rowOff>
    </xdr:to>
    <xdr:pic>
      <xdr:nvPicPr>
        <xdr:cNvPr id="561" name="ID_91E9BC91E03541269F1C57AA0D6CAECC" descr="BES430-057(1)">
          <a:extLst>
            <a:ext uri="{FF2B5EF4-FFF2-40B4-BE49-F238E27FC236}">
              <a16:creationId xmlns:a16="http://schemas.microsoft.com/office/drawing/2014/main" id="{73b4c905-3e82-43a0-a903-9fe2e1554dec}"/>
            </a:ext>
          </a:extLst>
        </xdr:cNvPr>
        <xdr:cNvPicPr>
          <a:picLocks noChangeAspect="1"/>
        </xdr:cNvPicPr>
      </xdr:nvPicPr>
      <xdr:blipFill>
        <a:blip r:embed="rId95"/>
        <a:stretch>
          <a:fillRect/>
        </a:stretch>
      </xdr:blipFill>
      <xdr:spPr>
        <a:xfrm>
          <a:off x="5210175" y="36356925"/>
          <a:ext cx="923925" cy="971550"/>
        </a:xfrm>
        <a:prstGeom prst="rect"/>
      </xdr:spPr>
    </xdr:pic>
    <xdr:clientData/>
  </xdr:twoCellAnchor>
  <xdr:twoCellAnchor editAs="oneCell">
    <xdr:from>
      <xdr:col>6</xdr:col>
      <xdr:colOff>24130</xdr:colOff>
      <xdr:row>36</xdr:row>
      <xdr:rowOff>68580</xdr:rowOff>
    </xdr:from>
    <xdr:to>
      <xdr:col>7</xdr:col>
      <xdr:colOff>2540</xdr:colOff>
      <xdr:row>36</xdr:row>
      <xdr:rowOff>1040765</xdr:rowOff>
    </xdr:to>
    <xdr:pic>
      <xdr:nvPicPr>
        <xdr:cNvPr id="602" name="ID_5020BEE4EA0147DB8FF678463A011949" descr="BES430-058(1)">
          <a:extLst>
            <a:ext uri="{FF2B5EF4-FFF2-40B4-BE49-F238E27FC236}">
              <a16:creationId xmlns:a16="http://schemas.microsoft.com/office/drawing/2014/main" id="{009af796-2ea3-4a17-9273-3cdbbc42c453}"/>
            </a:ext>
          </a:extLst>
        </xdr:cNvPr>
        <xdr:cNvPicPr>
          <a:picLocks noChangeAspect="1"/>
        </xdr:cNvPicPr>
      </xdr:nvPicPr>
      <xdr:blipFill>
        <a:blip r:embed="rId96"/>
        <a:stretch>
          <a:fillRect/>
        </a:stretch>
      </xdr:blipFill>
      <xdr:spPr>
        <a:xfrm>
          <a:off x="5210175" y="37461825"/>
          <a:ext cx="923925" cy="971550"/>
        </a:xfrm>
        <a:prstGeom prst="rect"/>
      </xdr:spPr>
    </xdr:pic>
    <xdr:clientData/>
  </xdr:twoCellAnchor>
  <xdr:twoCellAnchor editAs="oneCell">
    <xdr:from>
      <xdr:col>6</xdr:col>
      <xdr:colOff>24130</xdr:colOff>
      <xdr:row>38</xdr:row>
      <xdr:rowOff>68580</xdr:rowOff>
    </xdr:from>
    <xdr:to>
      <xdr:col>7</xdr:col>
      <xdr:colOff>2540</xdr:colOff>
      <xdr:row>38</xdr:row>
      <xdr:rowOff>1040765</xdr:rowOff>
    </xdr:to>
    <xdr:pic>
      <xdr:nvPicPr>
        <xdr:cNvPr id="603" name="ID_37B21CF40C824746A67C0881B27CF4E1" descr="BES430-059(1)">
          <a:extLst>
            <a:ext uri="{FF2B5EF4-FFF2-40B4-BE49-F238E27FC236}">
              <a16:creationId xmlns:a16="http://schemas.microsoft.com/office/drawing/2014/main" id="{5a71549d-5f9e-49db-8468-3e13e6c7439e}"/>
            </a:ext>
          </a:extLst>
        </xdr:cNvPr>
        <xdr:cNvPicPr>
          <a:picLocks noChangeAspect="1"/>
        </xdr:cNvPicPr>
      </xdr:nvPicPr>
      <xdr:blipFill>
        <a:blip r:embed="rId97"/>
        <a:stretch>
          <a:fillRect/>
        </a:stretch>
      </xdr:blipFill>
      <xdr:spPr>
        <a:xfrm>
          <a:off x="5210175" y="39176325"/>
          <a:ext cx="923925" cy="971550"/>
        </a:xfrm>
        <a:prstGeom prst="rect"/>
      </xdr:spPr>
    </xdr:pic>
    <xdr:clientData/>
  </xdr:twoCellAnchor>
  <xdr:twoCellAnchor editAs="oneCell">
    <xdr:from>
      <xdr:col>6</xdr:col>
      <xdr:colOff>24130</xdr:colOff>
      <xdr:row>39</xdr:row>
      <xdr:rowOff>68580</xdr:rowOff>
    </xdr:from>
    <xdr:to>
      <xdr:col>7</xdr:col>
      <xdr:colOff>2540</xdr:colOff>
      <xdr:row>39</xdr:row>
      <xdr:rowOff>1040765</xdr:rowOff>
    </xdr:to>
    <xdr:pic>
      <xdr:nvPicPr>
        <xdr:cNvPr id="598" name="ID_1036D2FCF98E4A98A2C9848D6265E5B2" descr="BES430-060(1)">
          <a:extLst>
            <a:ext uri="{FF2B5EF4-FFF2-40B4-BE49-F238E27FC236}">
              <a16:creationId xmlns:a16="http://schemas.microsoft.com/office/drawing/2014/main" id="{18e855c9-c2ce-4d28-ab82-b852b8e57ad1}"/>
            </a:ext>
          </a:extLst>
        </xdr:cNvPr>
        <xdr:cNvPicPr>
          <a:picLocks noChangeAspect="1"/>
        </xdr:cNvPicPr>
      </xdr:nvPicPr>
      <xdr:blipFill>
        <a:blip r:embed="rId98"/>
        <a:stretch>
          <a:fillRect/>
        </a:stretch>
      </xdr:blipFill>
      <xdr:spPr>
        <a:xfrm>
          <a:off x="5210175" y="40281225"/>
          <a:ext cx="923925" cy="971550"/>
        </a:xfrm>
        <a:prstGeom prst="rect"/>
      </xdr:spPr>
    </xdr:pic>
    <xdr:clientData/>
  </xdr:twoCellAnchor>
  <xdr:twoCellAnchor editAs="oneCell">
    <xdr:from>
      <xdr:col>6</xdr:col>
      <xdr:colOff>24130</xdr:colOff>
      <xdr:row>40</xdr:row>
      <xdr:rowOff>68580</xdr:rowOff>
    </xdr:from>
    <xdr:to>
      <xdr:col>7</xdr:col>
      <xdr:colOff>2540</xdr:colOff>
      <xdr:row>40</xdr:row>
      <xdr:rowOff>1040765</xdr:rowOff>
    </xdr:to>
    <xdr:pic>
      <xdr:nvPicPr>
        <xdr:cNvPr id="604" name="ID_9699ECEEB1354C89B68F184375906953" descr="BES430-073(1)">
          <a:extLst>
            <a:ext uri="{FF2B5EF4-FFF2-40B4-BE49-F238E27FC236}">
              <a16:creationId xmlns:a16="http://schemas.microsoft.com/office/drawing/2014/main" id="{30741bee-772a-49c0-a6eb-555ab87ecd77}"/>
            </a:ext>
          </a:extLst>
        </xdr:cNvPr>
        <xdr:cNvPicPr>
          <a:picLocks noChangeAspect="1"/>
        </xdr:cNvPicPr>
      </xdr:nvPicPr>
      <xdr:blipFill>
        <a:blip r:embed="rId99"/>
        <a:stretch>
          <a:fillRect/>
        </a:stretch>
      </xdr:blipFill>
      <xdr:spPr>
        <a:xfrm>
          <a:off x="5210175" y="41386125"/>
          <a:ext cx="923925" cy="971550"/>
        </a:xfrm>
        <a:prstGeom prst="rect"/>
      </xdr:spPr>
    </xdr:pic>
    <xdr:clientData/>
  </xdr:twoCellAnchor>
  <xdr:twoCellAnchor editAs="oneCell">
    <xdr:from>
      <xdr:col>6</xdr:col>
      <xdr:colOff>24130</xdr:colOff>
      <xdr:row>41</xdr:row>
      <xdr:rowOff>68580</xdr:rowOff>
    </xdr:from>
    <xdr:to>
      <xdr:col>7</xdr:col>
      <xdr:colOff>2540</xdr:colOff>
      <xdr:row>41</xdr:row>
      <xdr:rowOff>1040765</xdr:rowOff>
    </xdr:to>
    <xdr:pic>
      <xdr:nvPicPr>
        <xdr:cNvPr id="607" name="ID_9B23A6599222438FA98E7F7CCE324BDE" descr="BES430-074(1)">
          <a:extLst>
            <a:ext uri="{FF2B5EF4-FFF2-40B4-BE49-F238E27FC236}">
              <a16:creationId xmlns:a16="http://schemas.microsoft.com/office/drawing/2014/main" id="{51d06f07-8003-4d2a-bc3c-b7fe20fb16e8}"/>
            </a:ext>
          </a:extLst>
        </xdr:cNvPr>
        <xdr:cNvPicPr>
          <a:picLocks noChangeAspect="1"/>
        </xdr:cNvPicPr>
      </xdr:nvPicPr>
      <xdr:blipFill>
        <a:blip r:embed="rId100"/>
        <a:stretch>
          <a:fillRect/>
        </a:stretch>
      </xdr:blipFill>
      <xdr:spPr>
        <a:xfrm>
          <a:off x="5210175" y="42491025"/>
          <a:ext cx="923925" cy="971550"/>
        </a:xfrm>
        <a:prstGeom prst="rect"/>
      </xdr:spPr>
    </xdr:pic>
    <xdr:clientData/>
  </xdr:twoCellAnchor>
  <xdr:twoCellAnchor editAs="oneCell">
    <xdr:from>
      <xdr:col>6</xdr:col>
      <xdr:colOff>24130</xdr:colOff>
      <xdr:row>42</xdr:row>
      <xdr:rowOff>65405</xdr:rowOff>
    </xdr:from>
    <xdr:to>
      <xdr:col>6</xdr:col>
      <xdr:colOff>940097</xdr:colOff>
      <xdr:row>42</xdr:row>
      <xdr:rowOff>1028700</xdr:rowOff>
    </xdr:to>
    <xdr:pic>
      <xdr:nvPicPr>
        <xdr:cNvPr id="609" name="ID_C862B53D21244085BF96CC692A6A98B1" descr="BES430-075(1)">
          <a:extLst>
            <a:ext uri="{FF2B5EF4-FFF2-40B4-BE49-F238E27FC236}">
              <a16:creationId xmlns:a16="http://schemas.microsoft.com/office/drawing/2014/main" id="{b7960328-8295-4f16-9209-f93ce26e6cb1}"/>
            </a:ext>
          </a:extLst>
        </xdr:cNvPr>
        <xdr:cNvPicPr>
          <a:picLocks noChangeAspect="1"/>
        </xdr:cNvPicPr>
      </xdr:nvPicPr>
      <xdr:blipFill>
        <a:blip r:embed="rId101"/>
        <a:stretch>
          <a:fillRect/>
        </a:stretch>
      </xdr:blipFill>
      <xdr:spPr>
        <a:xfrm>
          <a:off x="5210175" y="43595925"/>
          <a:ext cx="914400" cy="962025"/>
        </a:xfrm>
        <a:prstGeom prst="rect"/>
      </xdr:spPr>
    </xdr:pic>
    <xdr:clientData/>
  </xdr:twoCellAnchor>
  <xdr:twoCellAnchor editAs="oneCell">
    <xdr:from>
      <xdr:col>6</xdr:col>
      <xdr:colOff>24130</xdr:colOff>
      <xdr:row>43</xdr:row>
      <xdr:rowOff>67310</xdr:rowOff>
    </xdr:from>
    <xdr:to>
      <xdr:col>7</xdr:col>
      <xdr:colOff>2540</xdr:colOff>
      <xdr:row>43</xdr:row>
      <xdr:rowOff>1042670</xdr:rowOff>
    </xdr:to>
    <xdr:pic>
      <xdr:nvPicPr>
        <xdr:cNvPr id="610" name="ID_9DDB062BCE9642BA98D241D42048ECD0" descr="BES430-076(1) - 副本">
          <a:extLst>
            <a:ext uri="{FF2B5EF4-FFF2-40B4-BE49-F238E27FC236}">
              <a16:creationId xmlns:a16="http://schemas.microsoft.com/office/drawing/2014/main" id="{ca98210c-14f4-4030-9db4-ceed00012a54}"/>
            </a:ext>
          </a:extLst>
        </xdr:cNvPr>
        <xdr:cNvPicPr>
          <a:picLocks noChangeAspect="1"/>
        </xdr:cNvPicPr>
      </xdr:nvPicPr>
      <xdr:blipFill>
        <a:blip r:embed="rId102"/>
        <a:stretch>
          <a:fillRect/>
        </a:stretch>
      </xdr:blipFill>
      <xdr:spPr>
        <a:xfrm>
          <a:off x="5210175" y="44700825"/>
          <a:ext cx="923925" cy="971550"/>
        </a:xfrm>
        <a:prstGeom prst="rect"/>
      </xdr:spPr>
    </xdr:pic>
    <xdr:clientData/>
  </xdr:twoCellAnchor>
  <xdr:twoCellAnchor editAs="oneCell">
    <xdr:from>
      <xdr:col>6</xdr:col>
      <xdr:colOff>24130</xdr:colOff>
      <xdr:row>44</xdr:row>
      <xdr:rowOff>67310</xdr:rowOff>
    </xdr:from>
    <xdr:to>
      <xdr:col>7</xdr:col>
      <xdr:colOff>2540</xdr:colOff>
      <xdr:row>44</xdr:row>
      <xdr:rowOff>1042670</xdr:rowOff>
    </xdr:to>
    <xdr:pic>
      <xdr:nvPicPr>
        <xdr:cNvPr id="612" name="ID_4F4E1C25CB4A451A912C4EB52108476D" descr="BES430-076(1)">
          <a:extLst>
            <a:ext uri="{FF2B5EF4-FFF2-40B4-BE49-F238E27FC236}">
              <a16:creationId xmlns:a16="http://schemas.microsoft.com/office/drawing/2014/main" id="{dfeeabb5-c8b4-485b-87a6-31a7cc084a61}"/>
            </a:ext>
          </a:extLst>
        </xdr:cNvPr>
        <xdr:cNvPicPr>
          <a:picLocks noChangeAspect="1"/>
        </xdr:cNvPicPr>
      </xdr:nvPicPr>
      <xdr:blipFill>
        <a:blip r:embed="rId103"/>
        <a:stretch>
          <a:fillRect/>
        </a:stretch>
      </xdr:blipFill>
      <xdr:spPr>
        <a:xfrm>
          <a:off x="5210175" y="45805725"/>
          <a:ext cx="923925" cy="971550"/>
        </a:xfrm>
        <a:prstGeom prst="rect"/>
      </xdr:spPr>
    </xdr:pic>
    <xdr:clientData/>
  </xdr:twoCellAnchor>
  <xdr:twoCellAnchor editAs="oneCell">
    <xdr:from>
      <xdr:col>6</xdr:col>
      <xdr:colOff>24130</xdr:colOff>
      <xdr:row>45</xdr:row>
      <xdr:rowOff>67310</xdr:rowOff>
    </xdr:from>
    <xdr:to>
      <xdr:col>7</xdr:col>
      <xdr:colOff>2540</xdr:colOff>
      <xdr:row>45</xdr:row>
      <xdr:rowOff>1042670</xdr:rowOff>
    </xdr:to>
    <xdr:pic>
      <xdr:nvPicPr>
        <xdr:cNvPr id="614" name="ID_000E65C75822495BB934E415AC7DF49F" descr="BES430-076(2) - 副本">
          <a:extLst>
            <a:ext uri="{FF2B5EF4-FFF2-40B4-BE49-F238E27FC236}">
              <a16:creationId xmlns:a16="http://schemas.microsoft.com/office/drawing/2014/main" id="{775b69be-d6ab-4da9-95ca-a7d83ae9be45}"/>
            </a:ext>
          </a:extLst>
        </xdr:cNvPr>
        <xdr:cNvPicPr>
          <a:picLocks noChangeAspect="1"/>
        </xdr:cNvPicPr>
      </xdr:nvPicPr>
      <xdr:blipFill>
        <a:blip r:embed="rId104"/>
        <a:stretch>
          <a:fillRect/>
        </a:stretch>
      </xdr:blipFill>
      <xdr:spPr>
        <a:xfrm>
          <a:off x="5210175" y="46910625"/>
          <a:ext cx="923925" cy="971550"/>
        </a:xfrm>
        <a:prstGeom prst="rect"/>
      </xdr:spPr>
    </xdr:pic>
    <xdr:clientData/>
  </xdr:twoCellAnchor>
  <xdr:twoCellAnchor editAs="oneCell">
    <xdr:from>
      <xdr:col>6</xdr:col>
      <xdr:colOff>24130</xdr:colOff>
      <xdr:row>46</xdr:row>
      <xdr:rowOff>67310</xdr:rowOff>
    </xdr:from>
    <xdr:to>
      <xdr:col>7</xdr:col>
      <xdr:colOff>2540</xdr:colOff>
      <xdr:row>46</xdr:row>
      <xdr:rowOff>1042670</xdr:rowOff>
    </xdr:to>
    <xdr:pic>
      <xdr:nvPicPr>
        <xdr:cNvPr id="616" name="ID_336533DBFB4844CE86E8D505F4C2048A" descr="BES430-079(1) - 副本">
          <a:extLst>
            <a:ext uri="{FF2B5EF4-FFF2-40B4-BE49-F238E27FC236}">
              <a16:creationId xmlns:a16="http://schemas.microsoft.com/office/drawing/2014/main" id="{9d96d7c8-b144-4633-a2f8-7863fb16742b}"/>
            </a:ext>
          </a:extLst>
        </xdr:cNvPr>
        <xdr:cNvPicPr>
          <a:picLocks noChangeAspect="1"/>
        </xdr:cNvPicPr>
      </xdr:nvPicPr>
      <xdr:blipFill>
        <a:blip r:embed="rId105"/>
        <a:stretch>
          <a:fillRect/>
        </a:stretch>
      </xdr:blipFill>
      <xdr:spPr>
        <a:xfrm>
          <a:off x="5210175" y="48015525"/>
          <a:ext cx="923925" cy="971550"/>
        </a:xfrm>
        <a:prstGeom prst="rect"/>
      </xdr:spPr>
    </xdr:pic>
    <xdr:clientData/>
  </xdr:twoCellAnchor>
  <xdr:twoCellAnchor editAs="oneCell">
    <xdr:from>
      <xdr:col>6</xdr:col>
      <xdr:colOff>24130</xdr:colOff>
      <xdr:row>47</xdr:row>
      <xdr:rowOff>67310</xdr:rowOff>
    </xdr:from>
    <xdr:to>
      <xdr:col>7</xdr:col>
      <xdr:colOff>2540</xdr:colOff>
      <xdr:row>47</xdr:row>
      <xdr:rowOff>1042670</xdr:rowOff>
    </xdr:to>
    <xdr:pic>
      <xdr:nvPicPr>
        <xdr:cNvPr id="618" name="ID_708B0E19A99D47F3B271DC45EAC2FD79" descr="BES430-079(1)">
          <a:extLst>
            <a:ext uri="{FF2B5EF4-FFF2-40B4-BE49-F238E27FC236}">
              <a16:creationId xmlns:a16="http://schemas.microsoft.com/office/drawing/2014/main" id="{fdd07910-ea67-4114-9fdf-2e2097c518ec}"/>
            </a:ext>
          </a:extLst>
        </xdr:cNvPr>
        <xdr:cNvPicPr>
          <a:picLocks noChangeAspect="1"/>
        </xdr:cNvPicPr>
      </xdr:nvPicPr>
      <xdr:blipFill>
        <a:blip r:embed="rId106"/>
        <a:stretch>
          <a:fillRect/>
        </a:stretch>
      </xdr:blipFill>
      <xdr:spPr>
        <a:xfrm>
          <a:off x="5210175" y="49120425"/>
          <a:ext cx="923925" cy="971550"/>
        </a:xfrm>
        <a:prstGeom prst="rect"/>
      </xdr:spPr>
    </xdr:pic>
    <xdr:clientData/>
  </xdr:twoCellAnchor>
  <xdr:twoCellAnchor editAs="oneCell">
    <xdr:from>
      <xdr:col>6</xdr:col>
      <xdr:colOff>24130</xdr:colOff>
      <xdr:row>48</xdr:row>
      <xdr:rowOff>67310</xdr:rowOff>
    </xdr:from>
    <xdr:to>
      <xdr:col>7</xdr:col>
      <xdr:colOff>2540</xdr:colOff>
      <xdr:row>48</xdr:row>
      <xdr:rowOff>1042670</xdr:rowOff>
    </xdr:to>
    <xdr:pic>
      <xdr:nvPicPr>
        <xdr:cNvPr id="620" name="ID_98022C2238DE42BCBF418E4FBBADC337" descr="BES430-079(2) - 副本">
          <a:extLst>
            <a:ext uri="{FF2B5EF4-FFF2-40B4-BE49-F238E27FC236}">
              <a16:creationId xmlns:a16="http://schemas.microsoft.com/office/drawing/2014/main" id="{6675396d-dc50-440e-8891-09141ca8e586}"/>
            </a:ext>
          </a:extLst>
        </xdr:cNvPr>
        <xdr:cNvPicPr>
          <a:picLocks noChangeAspect="1"/>
        </xdr:cNvPicPr>
      </xdr:nvPicPr>
      <xdr:blipFill>
        <a:blip r:embed="rId107"/>
        <a:stretch>
          <a:fillRect/>
        </a:stretch>
      </xdr:blipFill>
      <xdr:spPr>
        <a:xfrm>
          <a:off x="5210175" y="50225325"/>
          <a:ext cx="923925" cy="971550"/>
        </a:xfrm>
        <a:prstGeom prst="rect"/>
      </xdr:spPr>
    </xdr:pic>
    <xdr:clientData/>
  </xdr:twoCellAnchor>
  <xdr:twoCellAnchor editAs="oneCell">
    <xdr:from>
      <xdr:col>6</xdr:col>
      <xdr:colOff>24130</xdr:colOff>
      <xdr:row>50</xdr:row>
      <xdr:rowOff>67310</xdr:rowOff>
    </xdr:from>
    <xdr:to>
      <xdr:col>7</xdr:col>
      <xdr:colOff>2540</xdr:colOff>
      <xdr:row>50</xdr:row>
      <xdr:rowOff>1042670</xdr:rowOff>
    </xdr:to>
    <xdr:pic>
      <xdr:nvPicPr>
        <xdr:cNvPr id="622" name="ID_F53B6124D70344F19D3114014C3DAAE7" descr="BES430-079(3) - 副本">
          <a:extLst>
            <a:ext uri="{FF2B5EF4-FFF2-40B4-BE49-F238E27FC236}">
              <a16:creationId xmlns:a16="http://schemas.microsoft.com/office/drawing/2014/main" id="{2902c980-10fd-4ad0-ad06-573c65f7a7fd}"/>
            </a:ext>
          </a:extLst>
        </xdr:cNvPr>
        <xdr:cNvPicPr>
          <a:picLocks noChangeAspect="1"/>
        </xdr:cNvPicPr>
      </xdr:nvPicPr>
      <xdr:blipFill>
        <a:blip r:embed="rId108"/>
        <a:stretch>
          <a:fillRect/>
        </a:stretch>
      </xdr:blipFill>
      <xdr:spPr>
        <a:xfrm>
          <a:off x="5210175" y="51939825"/>
          <a:ext cx="923925" cy="971550"/>
        </a:xfrm>
        <a:prstGeom prst="rect"/>
      </xdr:spPr>
    </xdr:pic>
    <xdr:clientData/>
  </xdr:twoCellAnchor>
  <xdr:twoCellAnchor editAs="oneCell">
    <xdr:from>
      <xdr:col>6</xdr:col>
      <xdr:colOff>24130</xdr:colOff>
      <xdr:row>51</xdr:row>
      <xdr:rowOff>67310</xdr:rowOff>
    </xdr:from>
    <xdr:to>
      <xdr:col>7</xdr:col>
      <xdr:colOff>2540</xdr:colOff>
      <xdr:row>51</xdr:row>
      <xdr:rowOff>1042670</xdr:rowOff>
    </xdr:to>
    <xdr:pic>
      <xdr:nvPicPr>
        <xdr:cNvPr id="624" name="ID_D03CEFFE5F8F40C081A2D2817C892C05" descr="BES430-079(4) - 副本">
          <a:extLst>
            <a:ext uri="{FF2B5EF4-FFF2-40B4-BE49-F238E27FC236}">
              <a16:creationId xmlns:a16="http://schemas.microsoft.com/office/drawing/2014/main" id="{e62b0aa3-92eb-4004-a576-964f74ea5309}"/>
            </a:ext>
          </a:extLst>
        </xdr:cNvPr>
        <xdr:cNvPicPr>
          <a:picLocks noChangeAspect="1"/>
        </xdr:cNvPicPr>
      </xdr:nvPicPr>
      <xdr:blipFill>
        <a:blip r:embed="rId109"/>
        <a:stretch>
          <a:fillRect/>
        </a:stretch>
      </xdr:blipFill>
      <xdr:spPr>
        <a:xfrm>
          <a:off x="5210175" y="53044725"/>
          <a:ext cx="923925" cy="971550"/>
        </a:xfrm>
        <a:prstGeom prst="rect"/>
      </xdr:spPr>
    </xdr:pic>
    <xdr:clientData/>
  </xdr:twoCellAnchor>
  <xdr:twoCellAnchor editAs="oneCell">
    <xdr:from>
      <xdr:col>6</xdr:col>
      <xdr:colOff>24130</xdr:colOff>
      <xdr:row>52</xdr:row>
      <xdr:rowOff>67310</xdr:rowOff>
    </xdr:from>
    <xdr:to>
      <xdr:col>7</xdr:col>
      <xdr:colOff>2540</xdr:colOff>
      <xdr:row>52</xdr:row>
      <xdr:rowOff>1042670</xdr:rowOff>
    </xdr:to>
    <xdr:pic>
      <xdr:nvPicPr>
        <xdr:cNvPr id="626" name="ID_52605DA968714CB7841A4421C545DF33" descr="BES430-079(5) - 副本">
          <a:extLst>
            <a:ext uri="{FF2B5EF4-FFF2-40B4-BE49-F238E27FC236}">
              <a16:creationId xmlns:a16="http://schemas.microsoft.com/office/drawing/2014/main" id="{94332fb8-b6bd-48cc-b1c2-ac07fc02c56c}"/>
            </a:ext>
          </a:extLst>
        </xdr:cNvPr>
        <xdr:cNvPicPr>
          <a:picLocks noChangeAspect="1"/>
        </xdr:cNvPicPr>
      </xdr:nvPicPr>
      <xdr:blipFill>
        <a:blip r:embed="rId110"/>
        <a:stretch>
          <a:fillRect/>
        </a:stretch>
      </xdr:blipFill>
      <xdr:spPr>
        <a:xfrm>
          <a:off x="5210175" y="54149625"/>
          <a:ext cx="923925" cy="971550"/>
        </a:xfrm>
        <a:prstGeom prst="rect"/>
      </xdr:spPr>
    </xdr:pic>
    <xdr:clientData/>
  </xdr:twoCellAnchor>
  <xdr:twoCellAnchor editAs="oneCell">
    <xdr:from>
      <xdr:col>6</xdr:col>
      <xdr:colOff>24130</xdr:colOff>
      <xdr:row>53</xdr:row>
      <xdr:rowOff>68580</xdr:rowOff>
    </xdr:from>
    <xdr:to>
      <xdr:col>6</xdr:col>
      <xdr:colOff>940124</xdr:colOff>
      <xdr:row>53</xdr:row>
      <xdr:rowOff>1016000</xdr:rowOff>
    </xdr:to>
    <xdr:pic>
      <xdr:nvPicPr>
        <xdr:cNvPr id="628" name="ID_3AE0BC20A01046C7894A1A64DF30E2F6" descr="BES430-097(1) - 副本">
          <a:extLst>
            <a:ext uri="{FF2B5EF4-FFF2-40B4-BE49-F238E27FC236}">
              <a16:creationId xmlns:a16="http://schemas.microsoft.com/office/drawing/2014/main" id="{69f095c9-aa05-409e-b7e9-67b97ce9d602}"/>
            </a:ext>
          </a:extLst>
        </xdr:cNvPr>
        <xdr:cNvPicPr>
          <a:picLocks noChangeAspect="1"/>
        </xdr:cNvPicPr>
      </xdr:nvPicPr>
      <xdr:blipFill>
        <a:blip r:embed="rId111"/>
        <a:stretch>
          <a:fillRect/>
        </a:stretch>
      </xdr:blipFill>
      <xdr:spPr>
        <a:xfrm>
          <a:off x="5210175" y="55254525"/>
          <a:ext cx="914400" cy="942975"/>
        </a:xfrm>
        <a:prstGeom prst="rect"/>
      </xdr:spPr>
    </xdr:pic>
    <xdr:clientData/>
  </xdr:twoCellAnchor>
  <xdr:twoCellAnchor editAs="oneCell">
    <xdr:from>
      <xdr:col>6</xdr:col>
      <xdr:colOff>24130</xdr:colOff>
      <xdr:row>54</xdr:row>
      <xdr:rowOff>65405</xdr:rowOff>
    </xdr:from>
    <xdr:to>
      <xdr:col>7</xdr:col>
      <xdr:colOff>2540</xdr:colOff>
      <xdr:row>54</xdr:row>
      <xdr:rowOff>1043940</xdr:rowOff>
    </xdr:to>
    <xdr:pic>
      <xdr:nvPicPr>
        <xdr:cNvPr id="630" name="ID_8C8450E2550C4001A8EFCFBC8A5CD988" descr="BES430-097(1)">
          <a:extLst>
            <a:ext uri="{FF2B5EF4-FFF2-40B4-BE49-F238E27FC236}">
              <a16:creationId xmlns:a16="http://schemas.microsoft.com/office/drawing/2014/main" id="{a8c22595-e063-4312-9370-dfa4169494fe}"/>
            </a:ext>
          </a:extLst>
        </xdr:cNvPr>
        <xdr:cNvPicPr>
          <a:picLocks noChangeAspect="1"/>
        </xdr:cNvPicPr>
      </xdr:nvPicPr>
      <xdr:blipFill>
        <a:blip r:embed="rId112"/>
        <a:stretch>
          <a:fillRect/>
        </a:stretch>
      </xdr:blipFill>
      <xdr:spPr>
        <a:xfrm>
          <a:off x="5210175" y="56359425"/>
          <a:ext cx="923925" cy="981075"/>
        </a:xfrm>
        <a:prstGeom prst="rect"/>
      </xdr:spPr>
    </xdr:pic>
    <xdr:clientData/>
  </xdr:twoCellAnchor>
  <xdr:twoCellAnchor editAs="oneCell">
    <xdr:from>
      <xdr:col>6</xdr:col>
      <xdr:colOff>44451</xdr:colOff>
      <xdr:row>55</xdr:row>
      <xdr:rowOff>86750</xdr:rowOff>
    </xdr:from>
    <xdr:to>
      <xdr:col>7</xdr:col>
      <xdr:colOff>1</xdr:colOff>
      <xdr:row>55</xdr:row>
      <xdr:rowOff>1012228</xdr:rowOff>
    </xdr:to>
    <xdr:pic>
      <xdr:nvPicPr>
        <xdr:cNvPr id="632" name="ID_B7BC88397F994403BEF042720378A233" descr="BES430-099(1)">
          <a:extLst>
            <a:ext uri="{FF2B5EF4-FFF2-40B4-BE49-F238E27FC236}">
              <a16:creationId xmlns:a16="http://schemas.microsoft.com/office/drawing/2014/main" id="{6835049d-7b79-4922-ba7c-79eac22bb13d}"/>
            </a:ext>
          </a:extLst>
        </xdr:cNvPr>
        <xdr:cNvPicPr>
          <a:picLocks noChangeAspect="1"/>
        </xdr:cNvPicPr>
      </xdr:nvPicPr>
      <xdr:blipFill>
        <a:blip r:embed="rId113"/>
        <a:stretch>
          <a:fillRect/>
        </a:stretch>
      </xdr:blipFill>
      <xdr:spPr>
        <a:xfrm>
          <a:off x="5229225" y="57483375"/>
          <a:ext cx="895350" cy="923925"/>
        </a:xfrm>
        <a:prstGeom prst="rect"/>
      </xdr:spPr>
    </xdr:pic>
    <xdr:clientData/>
  </xdr:twoCellAnchor>
  <xdr:twoCellAnchor editAs="oneCell">
    <xdr:from>
      <xdr:col>6</xdr:col>
      <xdr:colOff>24130</xdr:colOff>
      <xdr:row>56</xdr:row>
      <xdr:rowOff>65405</xdr:rowOff>
    </xdr:from>
    <xdr:to>
      <xdr:col>7</xdr:col>
      <xdr:colOff>2540</xdr:colOff>
      <xdr:row>56</xdr:row>
      <xdr:rowOff>1043940</xdr:rowOff>
    </xdr:to>
    <xdr:pic>
      <xdr:nvPicPr>
        <xdr:cNvPr id="634" name="ID_ABAA6DB2FF7947798970D2CD1BA4A593" descr="BES430-100(1)">
          <a:extLst>
            <a:ext uri="{FF2B5EF4-FFF2-40B4-BE49-F238E27FC236}">
              <a16:creationId xmlns:a16="http://schemas.microsoft.com/office/drawing/2014/main" id="{ef3c25d4-f532-4a5f-82ef-9e7daf0baab5}"/>
            </a:ext>
          </a:extLst>
        </xdr:cNvPr>
        <xdr:cNvPicPr>
          <a:picLocks noChangeAspect="1"/>
        </xdr:cNvPicPr>
      </xdr:nvPicPr>
      <xdr:blipFill>
        <a:blip r:embed="rId114"/>
        <a:stretch>
          <a:fillRect/>
        </a:stretch>
      </xdr:blipFill>
      <xdr:spPr>
        <a:xfrm>
          <a:off x="5210175" y="58569225"/>
          <a:ext cx="923925" cy="981075"/>
        </a:xfrm>
        <a:prstGeom prst="rect"/>
      </xdr:spPr>
    </xdr:pic>
    <xdr:clientData/>
  </xdr:twoCellAnchor>
  <xdr:twoCellAnchor editAs="oneCell">
    <xdr:from>
      <xdr:col>6</xdr:col>
      <xdr:colOff>24130</xdr:colOff>
      <xdr:row>57</xdr:row>
      <xdr:rowOff>67310</xdr:rowOff>
    </xdr:from>
    <xdr:to>
      <xdr:col>7</xdr:col>
      <xdr:colOff>2540</xdr:colOff>
      <xdr:row>57</xdr:row>
      <xdr:rowOff>1042670</xdr:rowOff>
    </xdr:to>
    <xdr:pic>
      <xdr:nvPicPr>
        <xdr:cNvPr id="636" name="ID_EC32B78B9CB04E0E84038A6BDC83767B" descr="BES430-101(1)">
          <a:extLst>
            <a:ext uri="{FF2B5EF4-FFF2-40B4-BE49-F238E27FC236}">
              <a16:creationId xmlns:a16="http://schemas.microsoft.com/office/drawing/2014/main" id="{7140ea38-b52a-407a-b0b5-b6c496962b37}"/>
            </a:ext>
          </a:extLst>
        </xdr:cNvPr>
        <xdr:cNvPicPr>
          <a:picLocks noChangeAspect="1"/>
        </xdr:cNvPicPr>
      </xdr:nvPicPr>
      <xdr:blipFill>
        <a:blip r:embed="rId115"/>
        <a:stretch>
          <a:fillRect/>
        </a:stretch>
      </xdr:blipFill>
      <xdr:spPr>
        <a:xfrm>
          <a:off x="5210175" y="59674125"/>
          <a:ext cx="923925" cy="971550"/>
        </a:xfrm>
        <a:prstGeom prst="rect"/>
      </xdr:spPr>
    </xdr:pic>
    <xdr:clientData/>
  </xdr:twoCellAnchor>
  <xdr:twoCellAnchor editAs="oneCell">
    <xdr:from>
      <xdr:col>6</xdr:col>
      <xdr:colOff>24130</xdr:colOff>
      <xdr:row>58</xdr:row>
      <xdr:rowOff>67310</xdr:rowOff>
    </xdr:from>
    <xdr:to>
      <xdr:col>6</xdr:col>
      <xdr:colOff>932393</xdr:colOff>
      <xdr:row>58</xdr:row>
      <xdr:rowOff>990600</xdr:rowOff>
    </xdr:to>
    <xdr:pic>
      <xdr:nvPicPr>
        <xdr:cNvPr id="638" name="ID_FFEC6D136EAA4641A08B69363981329D" descr="BES430-102(1)">
          <a:extLst>
            <a:ext uri="{FF2B5EF4-FFF2-40B4-BE49-F238E27FC236}">
              <a16:creationId xmlns:a16="http://schemas.microsoft.com/office/drawing/2014/main" id="{45723a33-6536-4b61-a375-daf7034eb54e}"/>
            </a:ext>
          </a:extLst>
        </xdr:cNvPr>
        <xdr:cNvPicPr>
          <a:picLocks noChangeAspect="1"/>
        </xdr:cNvPicPr>
      </xdr:nvPicPr>
      <xdr:blipFill>
        <a:blip r:embed="rId116"/>
        <a:stretch>
          <a:fillRect/>
        </a:stretch>
      </xdr:blipFill>
      <xdr:spPr>
        <a:xfrm>
          <a:off x="5210175" y="60779025"/>
          <a:ext cx="904875" cy="923925"/>
        </a:xfrm>
        <a:prstGeom prst="rect"/>
      </xdr:spPr>
    </xdr:pic>
    <xdr:clientData/>
  </xdr:twoCellAnchor>
  <xdr:twoCellAnchor editAs="oneCell">
    <xdr:from>
      <xdr:col>6</xdr:col>
      <xdr:colOff>25400</xdr:colOff>
      <xdr:row>59</xdr:row>
      <xdr:rowOff>67310</xdr:rowOff>
    </xdr:from>
    <xdr:to>
      <xdr:col>7</xdr:col>
      <xdr:colOff>635</xdr:colOff>
      <xdr:row>59</xdr:row>
      <xdr:rowOff>1042670</xdr:rowOff>
    </xdr:to>
    <xdr:pic>
      <xdr:nvPicPr>
        <xdr:cNvPr id="545" name="ID_39115262F2FE47E3BF1DCC21805AC306" descr="BES430-103(1)">
          <a:extLst>
            <a:ext uri="{FF2B5EF4-FFF2-40B4-BE49-F238E27FC236}">
              <a16:creationId xmlns:a16="http://schemas.microsoft.com/office/drawing/2014/main" id="{e3d6d79d-574e-4b71-a5d9-be608bba546b}"/>
            </a:ext>
          </a:extLst>
        </xdr:cNvPr>
        <xdr:cNvPicPr>
          <a:picLocks noChangeAspect="1"/>
        </xdr:cNvPicPr>
      </xdr:nvPicPr>
      <xdr:blipFill>
        <a:blip r:embed="rId117"/>
        <a:stretch>
          <a:fillRect/>
        </a:stretch>
      </xdr:blipFill>
      <xdr:spPr>
        <a:xfrm>
          <a:off x="5210175" y="61883925"/>
          <a:ext cx="914400" cy="971550"/>
        </a:xfrm>
        <a:prstGeom prst="rect"/>
      </xdr:spPr>
    </xdr:pic>
    <xdr:clientData/>
  </xdr:twoCellAnchor>
  <xdr:twoCellAnchor editAs="oneCell">
    <xdr:from>
      <xdr:col>6</xdr:col>
      <xdr:colOff>31750</xdr:colOff>
      <xdr:row>60</xdr:row>
      <xdr:rowOff>48260</xdr:rowOff>
    </xdr:from>
    <xdr:to>
      <xdr:col>7</xdr:col>
      <xdr:colOff>3810</xdr:colOff>
      <xdr:row>60</xdr:row>
      <xdr:rowOff>1023620</xdr:rowOff>
    </xdr:to>
    <xdr:pic>
      <xdr:nvPicPr>
        <xdr:cNvPr id="641" name="ID_FE88B8FB73EA4E628853B14AF58B0CB6" descr="BES430-104(1)">
          <a:extLst>
            <a:ext uri="{FF2B5EF4-FFF2-40B4-BE49-F238E27FC236}">
              <a16:creationId xmlns:a16="http://schemas.microsoft.com/office/drawing/2014/main" id="{04242946-3218-4df2-969b-c5cb619b16fc}"/>
            </a:ext>
          </a:extLst>
        </xdr:cNvPr>
        <xdr:cNvPicPr>
          <a:picLocks noChangeAspect="1"/>
        </xdr:cNvPicPr>
      </xdr:nvPicPr>
      <xdr:blipFill>
        <a:blip r:embed="rId118"/>
        <a:stretch>
          <a:fillRect/>
        </a:stretch>
      </xdr:blipFill>
      <xdr:spPr>
        <a:xfrm>
          <a:off x="5210175" y="62969775"/>
          <a:ext cx="914400" cy="971550"/>
        </a:xfrm>
        <a:prstGeom prst="rect"/>
      </xdr:spPr>
    </xdr:pic>
    <xdr:clientData/>
  </xdr:twoCellAnchor>
  <xdr:twoCellAnchor editAs="oneCell">
    <xdr:from>
      <xdr:col>6</xdr:col>
      <xdr:colOff>25400</xdr:colOff>
      <xdr:row>62</xdr:row>
      <xdr:rowOff>67310</xdr:rowOff>
    </xdr:from>
    <xdr:to>
      <xdr:col>7</xdr:col>
      <xdr:colOff>635</xdr:colOff>
      <xdr:row>62</xdr:row>
      <xdr:rowOff>1042670</xdr:rowOff>
    </xdr:to>
    <xdr:pic>
      <xdr:nvPicPr>
        <xdr:cNvPr id="643" name="ID_D4698BE550AC4C68B98B793AC1A99A9C" descr="BES430-105(1)">
          <a:extLst>
            <a:ext uri="{FF2B5EF4-FFF2-40B4-BE49-F238E27FC236}">
              <a16:creationId xmlns:a16="http://schemas.microsoft.com/office/drawing/2014/main" id="{f8a1eb7f-ad4d-4d8b-a7ca-dcf272a8687e}"/>
            </a:ext>
          </a:extLst>
        </xdr:cNvPr>
        <xdr:cNvPicPr>
          <a:picLocks noChangeAspect="1"/>
        </xdr:cNvPicPr>
      </xdr:nvPicPr>
      <xdr:blipFill>
        <a:blip r:embed="rId119"/>
        <a:stretch>
          <a:fillRect/>
        </a:stretch>
      </xdr:blipFill>
      <xdr:spPr>
        <a:xfrm>
          <a:off x="5210175" y="64703325"/>
          <a:ext cx="914400" cy="971550"/>
        </a:xfrm>
        <a:prstGeom prst="rect"/>
      </xdr:spPr>
    </xdr:pic>
    <xdr:clientData/>
  </xdr:twoCellAnchor>
  <xdr:twoCellAnchor editAs="oneCell">
    <xdr:from>
      <xdr:col>6</xdr:col>
      <xdr:colOff>24130</xdr:colOff>
      <xdr:row>63</xdr:row>
      <xdr:rowOff>67310</xdr:rowOff>
    </xdr:from>
    <xdr:to>
      <xdr:col>7</xdr:col>
      <xdr:colOff>2540</xdr:colOff>
      <xdr:row>63</xdr:row>
      <xdr:rowOff>1042670</xdr:rowOff>
    </xdr:to>
    <xdr:pic>
      <xdr:nvPicPr>
        <xdr:cNvPr id="645" name="ID_6F0F283FA3D54A1B87E0163038B114D4" descr="BES430-106(1)">
          <a:extLst>
            <a:ext uri="{FF2B5EF4-FFF2-40B4-BE49-F238E27FC236}">
              <a16:creationId xmlns:a16="http://schemas.microsoft.com/office/drawing/2014/main" id="{2c1f3987-2faf-4276-b5c5-c8dc2860c2cc}"/>
            </a:ext>
          </a:extLst>
        </xdr:cNvPr>
        <xdr:cNvPicPr>
          <a:picLocks noChangeAspect="1"/>
        </xdr:cNvPicPr>
      </xdr:nvPicPr>
      <xdr:blipFill>
        <a:blip r:embed="rId120"/>
        <a:stretch>
          <a:fillRect/>
        </a:stretch>
      </xdr:blipFill>
      <xdr:spPr>
        <a:xfrm>
          <a:off x="5210175" y="65808225"/>
          <a:ext cx="923925" cy="971550"/>
        </a:xfrm>
        <a:prstGeom prst="rect"/>
      </xdr:spPr>
    </xdr:pic>
    <xdr:clientData/>
  </xdr:twoCellAnchor>
  <xdr:twoCellAnchor editAs="oneCell">
    <xdr:from>
      <xdr:col>6</xdr:col>
      <xdr:colOff>33020</xdr:colOff>
      <xdr:row>64</xdr:row>
      <xdr:rowOff>77470</xdr:rowOff>
    </xdr:from>
    <xdr:to>
      <xdr:col>6</xdr:col>
      <xdr:colOff>939821</xdr:colOff>
      <xdr:row>64</xdr:row>
      <xdr:rowOff>1028700</xdr:rowOff>
    </xdr:to>
    <xdr:pic>
      <xdr:nvPicPr>
        <xdr:cNvPr id="549" name="ID_3C40A84AB0524B13A2DA6A5B58DE3BE1" descr="850x850图片1-20">
          <a:extLst>
            <a:ext uri="{FF2B5EF4-FFF2-40B4-BE49-F238E27FC236}">
              <a16:creationId xmlns:a16="http://schemas.microsoft.com/office/drawing/2014/main" id="{e40618bb-842c-4e9f-985c-312ded0563ba}"/>
            </a:ext>
          </a:extLst>
        </xdr:cNvPr>
        <xdr:cNvPicPr>
          <a:picLocks noChangeAspect="1"/>
        </xdr:cNvPicPr>
      </xdr:nvPicPr>
      <xdr:blipFill>
        <a:blip r:embed="rId121"/>
        <a:stretch>
          <a:fillRect/>
        </a:stretch>
      </xdr:blipFill>
      <xdr:spPr>
        <a:xfrm>
          <a:off x="5210175" y="66922650"/>
          <a:ext cx="904875" cy="952500"/>
        </a:xfrm>
        <a:prstGeom prst="rect"/>
      </xdr:spPr>
    </xdr:pic>
    <xdr:clientData/>
  </xdr:twoCellAnchor>
  <xdr:twoCellAnchor editAs="oneCell">
    <xdr:from>
      <xdr:col>6</xdr:col>
      <xdr:colOff>57150</xdr:colOff>
      <xdr:row>65</xdr:row>
      <xdr:rowOff>102235</xdr:rowOff>
    </xdr:from>
    <xdr:to>
      <xdr:col>7</xdr:col>
      <xdr:colOff>635</xdr:colOff>
      <xdr:row>65</xdr:row>
      <xdr:rowOff>1007745</xdr:rowOff>
    </xdr:to>
    <xdr:pic>
      <xdr:nvPicPr>
        <xdr:cNvPr id="648" name="ID_2A8BD72762D94CE28366B12A61F5FB5B" descr="850x850图片1-21">
          <a:extLst>
            <a:ext uri="{FF2B5EF4-FFF2-40B4-BE49-F238E27FC236}">
              <a16:creationId xmlns:a16="http://schemas.microsoft.com/office/drawing/2014/main" id="{5e4c4f02-e230-4113-b666-5abe997f055e}"/>
            </a:ext>
          </a:extLst>
        </xdr:cNvPr>
        <xdr:cNvPicPr>
          <a:picLocks noChangeAspect="1"/>
        </xdr:cNvPicPr>
      </xdr:nvPicPr>
      <xdr:blipFill>
        <a:blip r:embed="rId122"/>
        <a:stretch>
          <a:fillRect/>
        </a:stretch>
      </xdr:blipFill>
      <xdr:spPr>
        <a:xfrm>
          <a:off x="5238750" y="68056125"/>
          <a:ext cx="885825" cy="904875"/>
        </a:xfrm>
        <a:prstGeom prst="rect"/>
      </xdr:spPr>
    </xdr:pic>
    <xdr:clientData/>
  </xdr:twoCellAnchor>
  <xdr:twoCellAnchor editAs="oneCell">
    <xdr:from>
      <xdr:col>6</xdr:col>
      <xdr:colOff>33655</xdr:colOff>
      <xdr:row>66</xdr:row>
      <xdr:rowOff>78740</xdr:rowOff>
    </xdr:from>
    <xdr:to>
      <xdr:col>7</xdr:col>
      <xdr:colOff>1905</xdr:colOff>
      <xdr:row>66</xdr:row>
      <xdr:rowOff>1031240</xdr:rowOff>
    </xdr:to>
    <xdr:pic>
      <xdr:nvPicPr>
        <xdr:cNvPr id="650" name="ID_C2094A2C45E04F539ABAD317DDCDD51C" descr="850x850图片1-27">
          <a:extLst>
            <a:ext uri="{FF2B5EF4-FFF2-40B4-BE49-F238E27FC236}">
              <a16:creationId xmlns:a16="http://schemas.microsoft.com/office/drawing/2014/main" id="{d4644ee9-b353-41e3-a86a-9b66561231fd}"/>
            </a:ext>
          </a:extLst>
        </xdr:cNvPr>
        <xdr:cNvPicPr>
          <a:picLocks noChangeAspect="1"/>
        </xdr:cNvPicPr>
      </xdr:nvPicPr>
      <xdr:blipFill>
        <a:blip r:embed="rId123"/>
        <a:stretch>
          <a:fillRect/>
        </a:stretch>
      </xdr:blipFill>
      <xdr:spPr>
        <a:xfrm>
          <a:off x="5219700" y="69132450"/>
          <a:ext cx="914400" cy="952500"/>
        </a:xfrm>
        <a:prstGeom prst="rect"/>
      </xdr:spPr>
    </xdr:pic>
    <xdr:clientData/>
  </xdr:twoCellAnchor>
  <xdr:twoCellAnchor editAs="oneCell">
    <xdr:from>
      <xdr:col>6</xdr:col>
      <xdr:colOff>10160</xdr:colOff>
      <xdr:row>67</xdr:row>
      <xdr:rowOff>55245</xdr:rowOff>
    </xdr:from>
    <xdr:to>
      <xdr:col>7</xdr:col>
      <xdr:colOff>0</xdr:colOff>
      <xdr:row>67</xdr:row>
      <xdr:rowOff>1054735</xdr:rowOff>
    </xdr:to>
    <xdr:pic>
      <xdr:nvPicPr>
        <xdr:cNvPr id="652" name="ID_072FD41B35214FE4AEDEA312762E6BCF" descr="850x850图片1-28">
          <a:extLst>
            <a:ext uri="{FF2B5EF4-FFF2-40B4-BE49-F238E27FC236}">
              <a16:creationId xmlns:a16="http://schemas.microsoft.com/office/drawing/2014/main" id="{adfb18fa-600d-4da7-81b9-80c63cdd2ef4}"/>
            </a:ext>
          </a:extLst>
        </xdr:cNvPr>
        <xdr:cNvPicPr>
          <a:picLocks noChangeAspect="1"/>
        </xdr:cNvPicPr>
      </xdr:nvPicPr>
      <xdr:blipFill>
        <a:blip r:embed="rId124"/>
        <a:stretch>
          <a:fillRect/>
        </a:stretch>
      </xdr:blipFill>
      <xdr:spPr>
        <a:xfrm>
          <a:off x="5191125" y="70218300"/>
          <a:ext cx="933450" cy="1000125"/>
        </a:xfrm>
        <a:prstGeom prst="rect"/>
      </xdr:spPr>
    </xdr:pic>
    <xdr:clientData/>
  </xdr:twoCellAnchor>
  <xdr:twoCellAnchor editAs="oneCell">
    <xdr:from>
      <xdr:col>6</xdr:col>
      <xdr:colOff>17780</xdr:colOff>
      <xdr:row>68</xdr:row>
      <xdr:rowOff>62230</xdr:rowOff>
    </xdr:from>
    <xdr:to>
      <xdr:col>7</xdr:col>
      <xdr:colOff>1905</xdr:colOff>
      <xdr:row>68</xdr:row>
      <xdr:rowOff>1047750</xdr:rowOff>
    </xdr:to>
    <xdr:pic>
      <xdr:nvPicPr>
        <xdr:cNvPr id="654" name="ID_A9E4F8B6C2724A63A40FB087FCF34690" descr="850x850图片1-29">
          <a:extLst>
            <a:ext uri="{FF2B5EF4-FFF2-40B4-BE49-F238E27FC236}">
              <a16:creationId xmlns:a16="http://schemas.microsoft.com/office/drawing/2014/main" id="{e52027e1-e8a7-4561-8fa8-5a48870ec284}"/>
            </a:ext>
          </a:extLst>
        </xdr:cNvPr>
        <xdr:cNvPicPr>
          <a:picLocks noChangeAspect="1"/>
        </xdr:cNvPicPr>
      </xdr:nvPicPr>
      <xdr:blipFill>
        <a:blip r:embed="rId125"/>
        <a:stretch>
          <a:fillRect/>
        </a:stretch>
      </xdr:blipFill>
      <xdr:spPr>
        <a:xfrm>
          <a:off x="5200650" y="71332725"/>
          <a:ext cx="923925" cy="981075"/>
        </a:xfrm>
        <a:prstGeom prst="rect"/>
      </xdr:spPr>
    </xdr:pic>
    <xdr:clientData/>
  </xdr:twoCellAnchor>
  <xdr:twoCellAnchor editAs="oneCell">
    <xdr:from>
      <xdr:col>6</xdr:col>
      <xdr:colOff>10160</xdr:colOff>
      <xdr:row>69</xdr:row>
      <xdr:rowOff>53975</xdr:rowOff>
    </xdr:from>
    <xdr:to>
      <xdr:col>7</xdr:col>
      <xdr:colOff>0</xdr:colOff>
      <xdr:row>69</xdr:row>
      <xdr:rowOff>1055370</xdr:rowOff>
    </xdr:to>
    <xdr:pic>
      <xdr:nvPicPr>
        <xdr:cNvPr id="656" name="ID_B30544437B434B9F8FDC0BE8ACF24AFF" descr="850x850图片1-30">
          <a:extLst>
            <a:ext uri="{FF2B5EF4-FFF2-40B4-BE49-F238E27FC236}">
              <a16:creationId xmlns:a16="http://schemas.microsoft.com/office/drawing/2014/main" id="{9cf437d7-90e5-4e61-83c4-017270a72cb9}"/>
            </a:ext>
          </a:extLst>
        </xdr:cNvPr>
        <xdr:cNvPicPr>
          <a:picLocks noChangeAspect="1"/>
        </xdr:cNvPicPr>
      </xdr:nvPicPr>
      <xdr:blipFill>
        <a:blip r:embed="rId126"/>
        <a:stretch>
          <a:fillRect/>
        </a:stretch>
      </xdr:blipFill>
      <xdr:spPr>
        <a:xfrm>
          <a:off x="5191125" y="72428100"/>
          <a:ext cx="933450" cy="1000125"/>
        </a:xfrm>
        <a:prstGeom prst="rect"/>
      </xdr:spPr>
    </xdr:pic>
    <xdr:clientData/>
  </xdr:twoCellAnchor>
  <xdr:twoCellAnchor editAs="oneCell">
    <xdr:from>
      <xdr:col>6</xdr:col>
      <xdr:colOff>10160</xdr:colOff>
      <xdr:row>70</xdr:row>
      <xdr:rowOff>53975</xdr:rowOff>
    </xdr:from>
    <xdr:to>
      <xdr:col>7</xdr:col>
      <xdr:colOff>0</xdr:colOff>
      <xdr:row>70</xdr:row>
      <xdr:rowOff>1055370</xdr:rowOff>
    </xdr:to>
    <xdr:pic>
      <xdr:nvPicPr>
        <xdr:cNvPr id="658" name="ID_F5A0A0B494DA42B7B859969F16B39739" descr="850x850图片1-31">
          <a:extLst>
            <a:ext uri="{FF2B5EF4-FFF2-40B4-BE49-F238E27FC236}">
              <a16:creationId xmlns:a16="http://schemas.microsoft.com/office/drawing/2014/main" id="{386b527a-7146-4853-a27d-4dedb14d1be0}"/>
            </a:ext>
          </a:extLst>
        </xdr:cNvPr>
        <xdr:cNvPicPr>
          <a:picLocks noChangeAspect="1"/>
        </xdr:cNvPicPr>
      </xdr:nvPicPr>
      <xdr:blipFill>
        <a:blip r:embed="rId127"/>
        <a:stretch>
          <a:fillRect/>
        </a:stretch>
      </xdr:blipFill>
      <xdr:spPr>
        <a:xfrm>
          <a:off x="5191125" y="73533000"/>
          <a:ext cx="933450" cy="1000125"/>
        </a:xfrm>
        <a:prstGeom prst="rect"/>
      </xdr:spPr>
    </xdr:pic>
    <xdr:clientData/>
  </xdr:twoCellAnchor>
  <xdr:twoCellAnchor editAs="oneCell">
    <xdr:from>
      <xdr:col>6</xdr:col>
      <xdr:colOff>10160</xdr:colOff>
      <xdr:row>71</xdr:row>
      <xdr:rowOff>53975</xdr:rowOff>
    </xdr:from>
    <xdr:to>
      <xdr:col>7</xdr:col>
      <xdr:colOff>0</xdr:colOff>
      <xdr:row>71</xdr:row>
      <xdr:rowOff>1055370</xdr:rowOff>
    </xdr:to>
    <xdr:pic>
      <xdr:nvPicPr>
        <xdr:cNvPr id="660" name="ID_56961D27A2124744A62EE6FAAE3CCC0C" descr="850x850图片1-33">
          <a:extLst>
            <a:ext uri="{FF2B5EF4-FFF2-40B4-BE49-F238E27FC236}">
              <a16:creationId xmlns:a16="http://schemas.microsoft.com/office/drawing/2014/main" id="{a41850d8-2370-444d-bfd2-c1f418e4d7a4}"/>
            </a:ext>
          </a:extLst>
        </xdr:cNvPr>
        <xdr:cNvPicPr>
          <a:picLocks noChangeAspect="1"/>
        </xdr:cNvPicPr>
      </xdr:nvPicPr>
      <xdr:blipFill>
        <a:blip r:embed="rId128"/>
        <a:stretch>
          <a:fillRect/>
        </a:stretch>
      </xdr:blipFill>
      <xdr:spPr>
        <a:xfrm>
          <a:off x="5191125" y="74637900"/>
          <a:ext cx="933450" cy="1000125"/>
        </a:xfrm>
        <a:prstGeom prst="rect"/>
      </xdr:spPr>
    </xdr:pic>
    <xdr:clientData/>
  </xdr:twoCellAnchor>
  <xdr:twoCellAnchor editAs="oneCell">
    <xdr:from>
      <xdr:col>6</xdr:col>
      <xdr:colOff>10160</xdr:colOff>
      <xdr:row>72</xdr:row>
      <xdr:rowOff>53975</xdr:rowOff>
    </xdr:from>
    <xdr:to>
      <xdr:col>7</xdr:col>
      <xdr:colOff>0</xdr:colOff>
      <xdr:row>72</xdr:row>
      <xdr:rowOff>1055370</xdr:rowOff>
    </xdr:to>
    <xdr:pic>
      <xdr:nvPicPr>
        <xdr:cNvPr id="663" name="ID_0FD2E0FF8B1E4980A021D587418CA555" descr="850x850图片1-35">
          <a:extLst>
            <a:ext uri="{FF2B5EF4-FFF2-40B4-BE49-F238E27FC236}">
              <a16:creationId xmlns:a16="http://schemas.microsoft.com/office/drawing/2014/main" id="{8b4f3f3c-e4a3-441e-98b7-7158e8325dca}"/>
            </a:ext>
          </a:extLst>
        </xdr:cNvPr>
        <xdr:cNvPicPr>
          <a:picLocks noChangeAspect="1"/>
        </xdr:cNvPicPr>
      </xdr:nvPicPr>
      <xdr:blipFill>
        <a:blip r:embed="rId129"/>
        <a:stretch>
          <a:fillRect/>
        </a:stretch>
      </xdr:blipFill>
      <xdr:spPr>
        <a:xfrm>
          <a:off x="5191125" y="75742800"/>
          <a:ext cx="933450" cy="1000125"/>
        </a:xfrm>
        <a:prstGeom prst="rect"/>
      </xdr:spPr>
    </xdr:pic>
    <xdr:clientData/>
  </xdr:twoCellAnchor>
  <xdr:twoCellAnchor editAs="oneCell">
    <xdr:from>
      <xdr:col>6</xdr:col>
      <xdr:colOff>29210</xdr:colOff>
      <xdr:row>74</xdr:row>
      <xdr:rowOff>207010</xdr:rowOff>
    </xdr:from>
    <xdr:to>
      <xdr:col>6</xdr:col>
      <xdr:colOff>901669</xdr:colOff>
      <xdr:row>75</xdr:row>
      <xdr:rowOff>400050</xdr:rowOff>
    </xdr:to>
    <xdr:pic>
      <xdr:nvPicPr>
        <xdr:cNvPr id="664" name="ID_7922855DD9CF4B22870423F7EBED6FBF" descr="850x850图片1-39">
          <a:extLst>
            <a:ext uri="{FF2B5EF4-FFF2-40B4-BE49-F238E27FC236}">
              <a16:creationId xmlns:a16="http://schemas.microsoft.com/office/drawing/2014/main" id="{8a987660-d26a-4301-adc6-38dc438892d5}"/>
            </a:ext>
          </a:extLst>
        </xdr:cNvPr>
        <xdr:cNvPicPr>
          <a:picLocks noChangeAspect="1"/>
        </xdr:cNvPicPr>
      </xdr:nvPicPr>
      <xdr:blipFill>
        <a:blip r:embed="rId130"/>
        <a:stretch>
          <a:fillRect/>
        </a:stretch>
      </xdr:blipFill>
      <xdr:spPr>
        <a:xfrm>
          <a:off x="5210175" y="77609700"/>
          <a:ext cx="876300" cy="876300"/>
        </a:xfrm>
        <a:prstGeom prst="rect"/>
      </xdr:spPr>
    </xdr:pic>
    <xdr:clientData/>
  </xdr:twoCellAnchor>
  <xdr:twoCellAnchor editAs="oneCell">
    <xdr:from>
      <xdr:col>6</xdr:col>
      <xdr:colOff>10160</xdr:colOff>
      <xdr:row>76</xdr:row>
      <xdr:rowOff>187960</xdr:rowOff>
    </xdr:from>
    <xdr:to>
      <xdr:col>7</xdr:col>
      <xdr:colOff>0</xdr:colOff>
      <xdr:row>77</xdr:row>
      <xdr:rowOff>502285</xdr:rowOff>
    </xdr:to>
    <xdr:pic>
      <xdr:nvPicPr>
        <xdr:cNvPr id="666" name="ID_BB342A8FDD7B4DB1AFCCCCD8AC831802" descr="850x850图片1-40">
          <a:extLst>
            <a:ext uri="{FF2B5EF4-FFF2-40B4-BE49-F238E27FC236}">
              <a16:creationId xmlns:a16="http://schemas.microsoft.com/office/drawing/2014/main" id="{154c2be2-d1cd-4922-bad1-289014d7da6a}"/>
            </a:ext>
          </a:extLst>
        </xdr:cNvPr>
        <xdr:cNvPicPr>
          <a:picLocks noChangeAspect="1"/>
        </xdr:cNvPicPr>
      </xdr:nvPicPr>
      <xdr:blipFill>
        <a:blip r:embed="rId131"/>
        <a:stretch>
          <a:fillRect/>
        </a:stretch>
      </xdr:blipFill>
      <xdr:spPr>
        <a:xfrm>
          <a:off x="5191125" y="78962250"/>
          <a:ext cx="933450" cy="1000125"/>
        </a:xfrm>
        <a:prstGeom prst="rect"/>
      </xdr:spPr>
    </xdr:pic>
    <xdr:clientData/>
  </xdr:twoCellAnchor>
  <xdr:twoCellAnchor editAs="oneCell">
    <xdr:from>
      <xdr:col>6</xdr:col>
      <xdr:colOff>10160</xdr:colOff>
      <xdr:row>78</xdr:row>
      <xdr:rowOff>187960</xdr:rowOff>
    </xdr:from>
    <xdr:to>
      <xdr:col>7</xdr:col>
      <xdr:colOff>0</xdr:colOff>
      <xdr:row>79</xdr:row>
      <xdr:rowOff>502285</xdr:rowOff>
    </xdr:to>
    <xdr:pic>
      <xdr:nvPicPr>
        <xdr:cNvPr id="668" name="ID_B441B26650F3454B8B939229B2FF8F7D" descr="850x850图片1-42">
          <a:extLst>
            <a:ext uri="{FF2B5EF4-FFF2-40B4-BE49-F238E27FC236}">
              <a16:creationId xmlns:a16="http://schemas.microsoft.com/office/drawing/2014/main" id="{dfa6bace-74b2-4df6-a7d2-a6189d11ae32}"/>
            </a:ext>
          </a:extLst>
        </xdr:cNvPr>
        <xdr:cNvPicPr>
          <a:picLocks noChangeAspect="1"/>
        </xdr:cNvPicPr>
      </xdr:nvPicPr>
      <xdr:blipFill>
        <a:blip r:embed="rId132"/>
        <a:stretch>
          <a:fillRect/>
        </a:stretch>
      </xdr:blipFill>
      <xdr:spPr>
        <a:xfrm>
          <a:off x="5191125" y="80333850"/>
          <a:ext cx="933450" cy="1000125"/>
        </a:xfrm>
        <a:prstGeom prst="rect"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1</xdr:col>
      <xdr:colOff>514350</xdr:colOff>
      <xdr:row>1</xdr:row>
      <xdr:rowOff>225425</xdr:rowOff>
    </xdr:from>
    <xdr:to>
      <xdr:col>4</xdr:col>
      <xdr:colOff>219075</xdr:colOff>
      <xdr:row>3</xdr:row>
      <xdr:rowOff>945515</xdr:rowOff>
    </xdr:to>
    <xdr:pic>
      <xdr:nvPicPr>
        <xdr:cNvPr id="854" name="ID_9F71B6E51E3846F0AC2A8B0A557EB1EC" descr="BES13A01">
          <a:extLst>
            <a:ext uri="{FF2B5EF4-FFF2-40B4-BE49-F238E27FC236}">
              <a16:creationId xmlns:a16="http://schemas.microsoft.com/office/drawing/2014/main" id="{37c5b138-d98f-445a-83a7-ace23ce1ac63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5400" y="1076325"/>
          <a:ext cx="2809875" cy="304800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11</xdr:col>
      <xdr:colOff>461010</xdr:colOff>
      <xdr:row>1</xdr:row>
      <xdr:rowOff>112395</xdr:rowOff>
    </xdr:from>
    <xdr:to>
      <xdr:col>14</xdr:col>
      <xdr:colOff>233680</xdr:colOff>
      <xdr:row>3</xdr:row>
      <xdr:rowOff>1058545</xdr:rowOff>
    </xdr:to>
    <xdr:pic>
      <xdr:nvPicPr>
        <xdr:cNvPr id="855" name="ID_BC1C0CBA608D45CCB0D3972202CAE74B" descr="BES139A02">
          <a:extLst>
            <a:ext uri="{FF2B5EF4-FFF2-40B4-BE49-F238E27FC236}">
              <a16:creationId xmlns:a16="http://schemas.microsoft.com/office/drawing/2014/main" id="{a424f2c2-007d-43f0-be21-041bafe1f779}"/>
            </a:ext>
          </a:extLst>
        </xdr:cNvPr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19675" y="962025"/>
          <a:ext cx="3009900" cy="32670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22860</xdr:colOff>
      <xdr:row>5</xdr:row>
      <xdr:rowOff>88265</xdr:rowOff>
    </xdr:from>
    <xdr:to>
      <xdr:col>2</xdr:col>
      <xdr:colOff>6622</xdr:colOff>
      <xdr:row>5</xdr:row>
      <xdr:rowOff>1060450</xdr:rowOff>
    </xdr:to>
    <xdr:pic>
      <xdr:nvPicPr>
        <xdr:cNvPr id="10062" name="ID_9CA3B678E351475AA412945869F26B89" descr="BES13A01">
          <a:extLst>
            <a:ext uri="{FF2B5EF4-FFF2-40B4-BE49-F238E27FC236}">
              <a16:creationId xmlns:a16="http://schemas.microsoft.com/office/drawing/2014/main" id="{ca3ba7fe-6c0d-44c6-a7b1-b477bbfcbe4e}"/>
            </a:ext>
          </a:extLst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00100" y="4781550"/>
          <a:ext cx="923925" cy="9715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23495</xdr:colOff>
      <xdr:row>6</xdr:row>
      <xdr:rowOff>88265</xdr:rowOff>
    </xdr:from>
    <xdr:to>
      <xdr:col>2</xdr:col>
      <xdr:colOff>2978</xdr:colOff>
      <xdr:row>6</xdr:row>
      <xdr:rowOff>1047750</xdr:rowOff>
    </xdr:to>
    <xdr:pic>
      <xdr:nvPicPr>
        <xdr:cNvPr id="10063" name="ID_A0A260AFD92748F3A84E92081FBEFEAE" descr="BES139A02">
          <a:extLst>
            <a:ext uri="{FF2B5EF4-FFF2-40B4-BE49-F238E27FC236}">
              <a16:creationId xmlns:a16="http://schemas.microsoft.com/office/drawing/2014/main" id="{77a21330-c970-417c-9c24-d7ccdaeab109}"/>
            </a:ext>
          </a:extLst>
        </xdr:cNvPr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00100" y="5924550"/>
          <a:ext cx="923925" cy="9620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23495</xdr:colOff>
      <xdr:row>7</xdr:row>
      <xdr:rowOff>88265</xdr:rowOff>
    </xdr:from>
    <xdr:to>
      <xdr:col>2</xdr:col>
      <xdr:colOff>5987</xdr:colOff>
      <xdr:row>7</xdr:row>
      <xdr:rowOff>1060450</xdr:rowOff>
    </xdr:to>
    <xdr:pic>
      <xdr:nvPicPr>
        <xdr:cNvPr id="10064" name="ID_F9DD1EB5B9AE477A87DB594848F52AD4" descr="BES139A03">
          <a:extLst>
            <a:ext uri="{FF2B5EF4-FFF2-40B4-BE49-F238E27FC236}">
              <a16:creationId xmlns:a16="http://schemas.microsoft.com/office/drawing/2014/main" id="{cac4f4ac-5768-47c0-9fe8-621060dbb838}"/>
            </a:ext>
          </a:extLst>
        </xdr:cNvPr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00100" y="7067550"/>
          <a:ext cx="923925" cy="9715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22860</xdr:colOff>
      <xdr:row>8</xdr:row>
      <xdr:rowOff>88265</xdr:rowOff>
    </xdr:from>
    <xdr:to>
      <xdr:col>2</xdr:col>
      <xdr:colOff>6622</xdr:colOff>
      <xdr:row>8</xdr:row>
      <xdr:rowOff>1060450</xdr:rowOff>
    </xdr:to>
    <xdr:pic>
      <xdr:nvPicPr>
        <xdr:cNvPr id="10065" name="ID_A88D20D361B548F8BF79A54CF0A6F927" descr="001">
          <a:extLst>
            <a:ext uri="{FF2B5EF4-FFF2-40B4-BE49-F238E27FC236}">
              <a16:creationId xmlns:a16="http://schemas.microsoft.com/office/drawing/2014/main" id="{e326ade7-1903-4993-9915-4ff639af92b1}"/>
            </a:ext>
          </a:extLst>
        </xdr:cNvPr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00100" y="8210550"/>
          <a:ext cx="923925" cy="9715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23495</xdr:colOff>
      <xdr:row>9</xdr:row>
      <xdr:rowOff>88265</xdr:rowOff>
    </xdr:from>
    <xdr:to>
      <xdr:col>2</xdr:col>
      <xdr:colOff>5987</xdr:colOff>
      <xdr:row>9</xdr:row>
      <xdr:rowOff>1060450</xdr:rowOff>
    </xdr:to>
    <xdr:pic>
      <xdr:nvPicPr>
        <xdr:cNvPr id="10066" name="ID_CE64909BBE9E4057A3DAB271B2D8F622" descr="002">
          <a:extLst>
            <a:ext uri="{FF2B5EF4-FFF2-40B4-BE49-F238E27FC236}">
              <a16:creationId xmlns:a16="http://schemas.microsoft.com/office/drawing/2014/main" id="{3b9b9dc8-ac9c-44b1-84d8-e3902fad2edd}"/>
            </a:ext>
          </a:extLst>
        </xdr:cNvPr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00100" y="9353550"/>
          <a:ext cx="923925" cy="9715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23495</xdr:colOff>
      <xdr:row>10</xdr:row>
      <xdr:rowOff>88265</xdr:rowOff>
    </xdr:from>
    <xdr:to>
      <xdr:col>2</xdr:col>
      <xdr:colOff>5987</xdr:colOff>
      <xdr:row>10</xdr:row>
      <xdr:rowOff>1060450</xdr:rowOff>
    </xdr:to>
    <xdr:pic>
      <xdr:nvPicPr>
        <xdr:cNvPr id="10067" name="ID_F29B8FEBBE2F44DB9A01270103D722D3" descr="003">
          <a:extLst>
            <a:ext uri="{FF2B5EF4-FFF2-40B4-BE49-F238E27FC236}">
              <a16:creationId xmlns:a16="http://schemas.microsoft.com/office/drawing/2014/main" id="{d9ca2a08-5dba-4372-9a6f-e5e3ba16d009}"/>
            </a:ext>
          </a:extLst>
        </xdr:cNvPr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00100" y="10496550"/>
          <a:ext cx="923925" cy="9715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23495</xdr:colOff>
      <xdr:row>11</xdr:row>
      <xdr:rowOff>88265</xdr:rowOff>
    </xdr:from>
    <xdr:to>
      <xdr:col>2</xdr:col>
      <xdr:colOff>5987</xdr:colOff>
      <xdr:row>11</xdr:row>
      <xdr:rowOff>1060450</xdr:rowOff>
    </xdr:to>
    <xdr:pic>
      <xdr:nvPicPr>
        <xdr:cNvPr id="10068" name="ID_4D3DC94174EC4C1DA1A1CB7AA9A2B66C" descr="004">
          <a:extLst>
            <a:ext uri="{FF2B5EF4-FFF2-40B4-BE49-F238E27FC236}">
              <a16:creationId xmlns:a16="http://schemas.microsoft.com/office/drawing/2014/main" id="{16a349f0-13b1-45fc-808a-78b0e8818b3f}"/>
            </a:ext>
          </a:extLst>
        </xdr:cNvPr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800100" y="11639550"/>
          <a:ext cx="923925" cy="9715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24130</xdr:colOff>
      <xdr:row>13</xdr:row>
      <xdr:rowOff>92710</xdr:rowOff>
    </xdr:from>
    <xdr:to>
      <xdr:col>2</xdr:col>
      <xdr:colOff>5352</xdr:colOff>
      <xdr:row>13</xdr:row>
      <xdr:rowOff>1064895</xdr:rowOff>
    </xdr:to>
    <xdr:pic>
      <xdr:nvPicPr>
        <xdr:cNvPr id="10076" name="ID_C46CD99163304409BA3AFEFD1063E5D7" descr="012">
          <a:extLst>
            <a:ext uri="{FF2B5EF4-FFF2-40B4-BE49-F238E27FC236}">
              <a16:creationId xmlns:a16="http://schemas.microsoft.com/office/drawing/2014/main" id="{f9510977-a99e-4f2d-bc7e-85624dfbe25b}"/>
            </a:ext>
          </a:extLst>
        </xdr:cNvPr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809625" y="13154025"/>
          <a:ext cx="923925" cy="9715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24130</xdr:colOff>
      <xdr:row>14</xdr:row>
      <xdr:rowOff>92710</xdr:rowOff>
    </xdr:from>
    <xdr:to>
      <xdr:col>2</xdr:col>
      <xdr:colOff>5352</xdr:colOff>
      <xdr:row>14</xdr:row>
      <xdr:rowOff>1064895</xdr:rowOff>
    </xdr:to>
    <xdr:pic>
      <xdr:nvPicPr>
        <xdr:cNvPr id="10077" name="ID_80EB3F11262A4E098D961201870B889C" descr="013">
          <a:extLst>
            <a:ext uri="{FF2B5EF4-FFF2-40B4-BE49-F238E27FC236}">
              <a16:creationId xmlns:a16="http://schemas.microsoft.com/office/drawing/2014/main" id="{5af375bc-e244-4eb9-9879-608afb912b84}"/>
            </a:ext>
          </a:extLst>
        </xdr:cNvPr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809625" y="14306550"/>
          <a:ext cx="923925" cy="9715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24130</xdr:colOff>
      <xdr:row>15</xdr:row>
      <xdr:rowOff>92710</xdr:rowOff>
    </xdr:from>
    <xdr:to>
      <xdr:col>2</xdr:col>
      <xdr:colOff>5352</xdr:colOff>
      <xdr:row>15</xdr:row>
      <xdr:rowOff>1064895</xdr:rowOff>
    </xdr:to>
    <xdr:pic>
      <xdr:nvPicPr>
        <xdr:cNvPr id="10078" name="ID_6EA2C4A2CA9D49DEA52D63E425D445DB" descr="014">
          <a:extLst>
            <a:ext uri="{FF2B5EF4-FFF2-40B4-BE49-F238E27FC236}">
              <a16:creationId xmlns:a16="http://schemas.microsoft.com/office/drawing/2014/main" id="{5929f3ee-9aaf-4189-b65b-8a762020be8e}"/>
            </a:ext>
          </a:extLst>
        </xdr:cNvPr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809625" y="15459075"/>
          <a:ext cx="923925" cy="9715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24130</xdr:colOff>
      <xdr:row>16</xdr:row>
      <xdr:rowOff>89535</xdr:rowOff>
    </xdr:from>
    <xdr:to>
      <xdr:col>2</xdr:col>
      <xdr:colOff>5352</xdr:colOff>
      <xdr:row>16</xdr:row>
      <xdr:rowOff>1068070</xdr:rowOff>
    </xdr:to>
    <xdr:pic>
      <xdr:nvPicPr>
        <xdr:cNvPr id="10079" name="ID_E109927AF2244D8784C514570EFA8D5F" descr="015">
          <a:extLst>
            <a:ext uri="{FF2B5EF4-FFF2-40B4-BE49-F238E27FC236}">
              <a16:creationId xmlns:a16="http://schemas.microsoft.com/office/drawing/2014/main" id="{54347e24-5670-44dd-bc03-3c9910d4e8d3}"/>
            </a:ext>
          </a:extLst>
        </xdr:cNvPr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809625" y="16602075"/>
          <a:ext cx="923925" cy="9810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24130</xdr:colOff>
      <xdr:row>17</xdr:row>
      <xdr:rowOff>92710</xdr:rowOff>
    </xdr:from>
    <xdr:to>
      <xdr:col>2</xdr:col>
      <xdr:colOff>5352</xdr:colOff>
      <xdr:row>17</xdr:row>
      <xdr:rowOff>1064895</xdr:rowOff>
    </xdr:to>
    <xdr:pic>
      <xdr:nvPicPr>
        <xdr:cNvPr id="10080" name="ID_F5D01F33893C4B89B6FF34F196FA5A45" descr="016">
          <a:extLst>
            <a:ext uri="{FF2B5EF4-FFF2-40B4-BE49-F238E27FC236}">
              <a16:creationId xmlns:a16="http://schemas.microsoft.com/office/drawing/2014/main" id="{bc54a202-38f1-4e73-84d4-f6b1b6ea1068}"/>
            </a:ext>
          </a:extLst>
        </xdr:cNvPr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809625" y="17764125"/>
          <a:ext cx="923925" cy="9715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22860</xdr:colOff>
      <xdr:row>18</xdr:row>
      <xdr:rowOff>89535</xdr:rowOff>
    </xdr:from>
    <xdr:to>
      <xdr:col>2</xdr:col>
      <xdr:colOff>6622</xdr:colOff>
      <xdr:row>18</xdr:row>
      <xdr:rowOff>1068070</xdr:rowOff>
    </xdr:to>
    <xdr:pic>
      <xdr:nvPicPr>
        <xdr:cNvPr id="10081" name="ID_8015AE529F574F5CBCC270105D993288" descr="017">
          <a:extLst>
            <a:ext uri="{FF2B5EF4-FFF2-40B4-BE49-F238E27FC236}">
              <a16:creationId xmlns:a16="http://schemas.microsoft.com/office/drawing/2014/main" id="{46d569df-783c-45cb-9203-82aeec519bc5}"/>
            </a:ext>
          </a:extLst>
        </xdr:cNvPr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800100" y="18907125"/>
          <a:ext cx="923925" cy="9810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22860</xdr:colOff>
      <xdr:row>19</xdr:row>
      <xdr:rowOff>92710</xdr:rowOff>
    </xdr:from>
    <xdr:to>
      <xdr:col>2</xdr:col>
      <xdr:colOff>6622</xdr:colOff>
      <xdr:row>19</xdr:row>
      <xdr:rowOff>1064895</xdr:rowOff>
    </xdr:to>
    <xdr:pic>
      <xdr:nvPicPr>
        <xdr:cNvPr id="10082" name="ID_2441FFD03ADD4F438026E54F79AEFC97" descr="018">
          <a:extLst>
            <a:ext uri="{FF2B5EF4-FFF2-40B4-BE49-F238E27FC236}">
              <a16:creationId xmlns:a16="http://schemas.microsoft.com/office/drawing/2014/main" id="{87470fd6-a946-49af-acc4-36a2b6d42595}"/>
            </a:ext>
          </a:extLst>
        </xdr:cNvPr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800100" y="20069175"/>
          <a:ext cx="923925" cy="9715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22861</xdr:colOff>
      <xdr:row>20</xdr:row>
      <xdr:rowOff>166498</xdr:rowOff>
    </xdr:from>
    <xdr:to>
      <xdr:col>1</xdr:col>
      <xdr:colOff>908051</xdr:colOff>
      <xdr:row>20</xdr:row>
      <xdr:rowOff>1068070</xdr:rowOff>
    </xdr:to>
    <xdr:pic>
      <xdr:nvPicPr>
        <xdr:cNvPr id="10083" name="ID_A9A4C1B87A754411AA36BA351634D5BF" descr="019">
          <a:extLst>
            <a:ext uri="{FF2B5EF4-FFF2-40B4-BE49-F238E27FC236}">
              <a16:creationId xmlns:a16="http://schemas.microsoft.com/office/drawing/2014/main" id="{b1ea6ed6-225e-4ece-b797-743a199a9a08}"/>
            </a:ext>
          </a:extLst>
        </xdr:cNvPr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800100" y="21288375"/>
          <a:ext cx="885825" cy="9048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22861</xdr:colOff>
      <xdr:row>21</xdr:row>
      <xdr:rowOff>89536</xdr:rowOff>
    </xdr:from>
    <xdr:to>
      <xdr:col>1</xdr:col>
      <xdr:colOff>825501</xdr:colOff>
      <xdr:row>21</xdr:row>
      <xdr:rowOff>907030</xdr:rowOff>
    </xdr:to>
    <xdr:pic>
      <xdr:nvPicPr>
        <xdr:cNvPr id="10084" name="ID_03A505C3770E4FED88F70EE7982F00A2" descr="020">
          <a:extLst>
            <a:ext uri="{FF2B5EF4-FFF2-40B4-BE49-F238E27FC236}">
              <a16:creationId xmlns:a16="http://schemas.microsoft.com/office/drawing/2014/main" id="{29a83640-aa37-4ada-a874-a323ed8de34a}"/>
            </a:ext>
          </a:extLst>
        </xdr:cNvPr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800100" y="22364700"/>
          <a:ext cx="800100" cy="8191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22861</xdr:colOff>
      <xdr:row>22</xdr:row>
      <xdr:rowOff>92711</xdr:rowOff>
    </xdr:from>
    <xdr:to>
      <xdr:col>1</xdr:col>
      <xdr:colOff>889001</xdr:colOff>
      <xdr:row>22</xdr:row>
      <xdr:rowOff>969155</xdr:rowOff>
    </xdr:to>
    <xdr:pic>
      <xdr:nvPicPr>
        <xdr:cNvPr id="10085" name="ID_7260C02832C34F41A7E5039CEB27E42A" descr="021">
          <a:extLst>
            <a:ext uri="{FF2B5EF4-FFF2-40B4-BE49-F238E27FC236}">
              <a16:creationId xmlns:a16="http://schemas.microsoft.com/office/drawing/2014/main" id="{b5aac4b6-1412-415e-b25f-4b4182316a83}"/>
            </a:ext>
          </a:extLst>
        </xdr:cNvPr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800100" y="23526750"/>
          <a:ext cx="866775" cy="87630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24765</xdr:colOff>
      <xdr:row>23</xdr:row>
      <xdr:rowOff>89535</xdr:rowOff>
    </xdr:from>
    <xdr:to>
      <xdr:col>2</xdr:col>
      <xdr:colOff>4717</xdr:colOff>
      <xdr:row>23</xdr:row>
      <xdr:rowOff>1068070</xdr:rowOff>
    </xdr:to>
    <xdr:pic>
      <xdr:nvPicPr>
        <xdr:cNvPr id="10086" name="ID_6555A99FB96348839F25C7DBDA05A449" descr="022">
          <a:extLst>
            <a:ext uri="{FF2B5EF4-FFF2-40B4-BE49-F238E27FC236}">
              <a16:creationId xmlns:a16="http://schemas.microsoft.com/office/drawing/2014/main" id="{9058bb20-5d7a-4f1f-9138-afce5deb04db}"/>
            </a:ext>
          </a:extLst>
        </xdr:cNvPr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809625" y="24669750"/>
          <a:ext cx="923925" cy="9810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24130</xdr:colOff>
      <xdr:row>25</xdr:row>
      <xdr:rowOff>24130</xdr:rowOff>
    </xdr:from>
    <xdr:to>
      <xdr:col>2</xdr:col>
      <xdr:colOff>5352</xdr:colOff>
      <xdr:row>25</xdr:row>
      <xdr:rowOff>996315</xdr:rowOff>
    </xdr:to>
    <xdr:pic>
      <xdr:nvPicPr>
        <xdr:cNvPr id="10098" name="ID_62DF4D0D068448EA94BB4A5C2B2D9887" descr="034">
          <a:extLst>
            <a:ext uri="{FF2B5EF4-FFF2-40B4-BE49-F238E27FC236}">
              <a16:creationId xmlns:a16="http://schemas.microsoft.com/office/drawing/2014/main" id="{69b80143-bb30-4db0-8f33-e33197f8fb60}"/>
            </a:ext>
          </a:extLst>
        </xdr:cNvPr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809625" y="26127075"/>
          <a:ext cx="923925" cy="9715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24130</xdr:colOff>
      <xdr:row>26</xdr:row>
      <xdr:rowOff>23495</xdr:rowOff>
    </xdr:from>
    <xdr:to>
      <xdr:col>2</xdr:col>
      <xdr:colOff>5352</xdr:colOff>
      <xdr:row>26</xdr:row>
      <xdr:rowOff>995680</xdr:rowOff>
    </xdr:to>
    <xdr:pic>
      <xdr:nvPicPr>
        <xdr:cNvPr id="10099" name="ID_93B69045CDC04AC2ADEC040EFC6ACE3B" descr="035">
          <a:extLst>
            <a:ext uri="{FF2B5EF4-FFF2-40B4-BE49-F238E27FC236}">
              <a16:creationId xmlns:a16="http://schemas.microsoft.com/office/drawing/2014/main" id="{df5c83e8-290c-47ab-8b70-4c855aa4e326}"/>
            </a:ext>
          </a:extLst>
        </xdr:cNvPr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809625" y="27127200"/>
          <a:ext cx="923925" cy="9715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20955</xdr:colOff>
      <xdr:row>27</xdr:row>
      <xdr:rowOff>24130</xdr:rowOff>
    </xdr:from>
    <xdr:to>
      <xdr:col>2</xdr:col>
      <xdr:colOff>1270</xdr:colOff>
      <xdr:row>27</xdr:row>
      <xdr:rowOff>996315</xdr:rowOff>
    </xdr:to>
    <xdr:pic>
      <xdr:nvPicPr>
        <xdr:cNvPr id="10100" name="ID_6461CB331C524DF69F0563F2E8662181" descr="036">
          <a:extLst>
            <a:ext uri="{FF2B5EF4-FFF2-40B4-BE49-F238E27FC236}">
              <a16:creationId xmlns:a16="http://schemas.microsoft.com/office/drawing/2014/main" id="{437c41a6-de16-4733-9176-ab3ceb93c920}"/>
            </a:ext>
          </a:extLst>
        </xdr:cNvPr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800100" y="28146375"/>
          <a:ext cx="923925" cy="9715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20955</xdr:colOff>
      <xdr:row>28</xdr:row>
      <xdr:rowOff>23495</xdr:rowOff>
    </xdr:from>
    <xdr:to>
      <xdr:col>2</xdr:col>
      <xdr:colOff>12700</xdr:colOff>
      <xdr:row>29</xdr:row>
      <xdr:rowOff>271</xdr:rowOff>
    </xdr:to>
    <xdr:pic>
      <xdr:nvPicPr>
        <xdr:cNvPr id="10101" name="ID_E496ADD59D0045FBA2F38C820BB56621" descr="037">
          <a:extLst>
            <a:ext uri="{FF2B5EF4-FFF2-40B4-BE49-F238E27FC236}">
              <a16:creationId xmlns:a16="http://schemas.microsoft.com/office/drawing/2014/main" id="{200b974a-0d44-4ee0-9521-00f6c2167cc9}"/>
            </a:ext>
          </a:extLst>
        </xdr:cNvPr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800100" y="29146500"/>
          <a:ext cx="933450" cy="99060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20955</xdr:colOff>
      <xdr:row>29</xdr:row>
      <xdr:rowOff>24130</xdr:rowOff>
    </xdr:from>
    <xdr:to>
      <xdr:col>2</xdr:col>
      <xdr:colOff>1270</xdr:colOff>
      <xdr:row>29</xdr:row>
      <xdr:rowOff>996315</xdr:rowOff>
    </xdr:to>
    <xdr:pic>
      <xdr:nvPicPr>
        <xdr:cNvPr id="10102" name="ID_DBFFC8C339B44ACD985EE7ABC6CC0C76" descr="038">
          <a:extLst>
            <a:ext uri="{FF2B5EF4-FFF2-40B4-BE49-F238E27FC236}">
              <a16:creationId xmlns:a16="http://schemas.microsoft.com/office/drawing/2014/main" id="{2f97822a-de02-4b8c-8c21-9ba8d69be483}"/>
            </a:ext>
          </a:extLst>
        </xdr:cNvPr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800100" y="30165675"/>
          <a:ext cx="923925" cy="9715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20955</xdr:colOff>
      <xdr:row>30</xdr:row>
      <xdr:rowOff>171979</xdr:rowOff>
    </xdr:from>
    <xdr:to>
      <xdr:col>1</xdr:col>
      <xdr:colOff>838200</xdr:colOff>
      <xdr:row>30</xdr:row>
      <xdr:rowOff>995680</xdr:rowOff>
    </xdr:to>
    <xdr:pic>
      <xdr:nvPicPr>
        <xdr:cNvPr id="10103" name="ID_32E82F82074F476E890B55518A7D6728" descr="039">
          <a:extLst>
            <a:ext uri="{FF2B5EF4-FFF2-40B4-BE49-F238E27FC236}">
              <a16:creationId xmlns:a16="http://schemas.microsoft.com/office/drawing/2014/main" id="{13b7e5af-31c8-4951-aa20-7a96b7b6f7a8}"/>
            </a:ext>
          </a:extLst>
        </xdr:cNvPr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800100" y="31318200"/>
          <a:ext cx="819150" cy="8191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31</xdr:row>
      <xdr:rowOff>24130</xdr:rowOff>
    </xdr:from>
    <xdr:to>
      <xdr:col>2</xdr:col>
      <xdr:colOff>4082</xdr:colOff>
      <xdr:row>31</xdr:row>
      <xdr:rowOff>996315</xdr:rowOff>
    </xdr:to>
    <xdr:pic>
      <xdr:nvPicPr>
        <xdr:cNvPr id="10104" name="ID_ED8A76F858D7423CB111CCE631AF8F0F" descr="040">
          <a:extLst>
            <a:ext uri="{FF2B5EF4-FFF2-40B4-BE49-F238E27FC236}">
              <a16:creationId xmlns:a16="http://schemas.microsoft.com/office/drawing/2014/main" id="{9834be45-6b59-42cd-8a41-ea22dfd6a1ce}"/>
            </a:ext>
          </a:extLst>
        </xdr:cNvPr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800100" y="32184975"/>
          <a:ext cx="923925" cy="9715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32</xdr:row>
      <xdr:rowOff>23495</xdr:rowOff>
    </xdr:from>
    <xdr:to>
      <xdr:col>2</xdr:col>
      <xdr:colOff>4082</xdr:colOff>
      <xdr:row>32</xdr:row>
      <xdr:rowOff>995680</xdr:rowOff>
    </xdr:to>
    <xdr:pic>
      <xdr:nvPicPr>
        <xdr:cNvPr id="10105" name="ID_637E56634AB24FF7AD44B87B77ED9572" descr="041">
          <a:extLst>
            <a:ext uri="{FF2B5EF4-FFF2-40B4-BE49-F238E27FC236}">
              <a16:creationId xmlns:a16="http://schemas.microsoft.com/office/drawing/2014/main" id="{8f169770-5f73-4537-9af1-36dfadaf8dfd}"/>
            </a:ext>
          </a:extLst>
        </xdr:cNvPr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800100" y="33185100"/>
          <a:ext cx="923925" cy="9715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21590</xdr:colOff>
      <xdr:row>33</xdr:row>
      <xdr:rowOff>24130</xdr:rowOff>
    </xdr:from>
    <xdr:to>
      <xdr:col>2</xdr:col>
      <xdr:colOff>0</xdr:colOff>
      <xdr:row>33</xdr:row>
      <xdr:rowOff>996315</xdr:rowOff>
    </xdr:to>
    <xdr:pic>
      <xdr:nvPicPr>
        <xdr:cNvPr id="10106" name="ID_4879B4F9F4984E1CA0DFD566E0642A44" descr="042">
          <a:extLst>
            <a:ext uri="{FF2B5EF4-FFF2-40B4-BE49-F238E27FC236}">
              <a16:creationId xmlns:a16="http://schemas.microsoft.com/office/drawing/2014/main" id="{2d9906e2-8996-4b76-9574-ff3ecad3e6ef}"/>
            </a:ext>
          </a:extLst>
        </xdr:cNvPr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800100" y="34204275"/>
          <a:ext cx="923925" cy="9715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21590</xdr:colOff>
      <xdr:row>34</xdr:row>
      <xdr:rowOff>23495</xdr:rowOff>
    </xdr:from>
    <xdr:to>
      <xdr:col>2</xdr:col>
      <xdr:colOff>0</xdr:colOff>
      <xdr:row>34</xdr:row>
      <xdr:rowOff>995680</xdr:rowOff>
    </xdr:to>
    <xdr:pic>
      <xdr:nvPicPr>
        <xdr:cNvPr id="10107" name="ID_CFEFA3C5910C4A668670D7EF6947C79E" descr="043">
          <a:extLst>
            <a:ext uri="{FF2B5EF4-FFF2-40B4-BE49-F238E27FC236}">
              <a16:creationId xmlns:a16="http://schemas.microsoft.com/office/drawing/2014/main" id="{b4e92179-97de-444d-8748-1b8a659eab22}"/>
            </a:ext>
          </a:extLst>
        </xdr:cNvPr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800100" y="35204400"/>
          <a:ext cx="923925" cy="9715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21590</xdr:colOff>
      <xdr:row>35</xdr:row>
      <xdr:rowOff>20955</xdr:rowOff>
    </xdr:from>
    <xdr:to>
      <xdr:col>2</xdr:col>
      <xdr:colOff>6349</xdr:colOff>
      <xdr:row>35</xdr:row>
      <xdr:rowOff>1005294</xdr:rowOff>
    </xdr:to>
    <xdr:pic>
      <xdr:nvPicPr>
        <xdr:cNvPr id="10108" name="ID_1A53DBD82C6D437B99C877D7B62FE644" descr="044">
          <a:extLst>
            <a:ext uri="{FF2B5EF4-FFF2-40B4-BE49-F238E27FC236}">
              <a16:creationId xmlns:a16="http://schemas.microsoft.com/office/drawing/2014/main" id="{77b6b5bb-09bd-45d7-8eb4-1a666b2455b8}"/>
            </a:ext>
          </a:extLst>
        </xdr:cNvPr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800100" y="36214050"/>
          <a:ext cx="923925" cy="9810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36</xdr:row>
      <xdr:rowOff>23495</xdr:rowOff>
    </xdr:from>
    <xdr:to>
      <xdr:col>2</xdr:col>
      <xdr:colOff>4082</xdr:colOff>
      <xdr:row>36</xdr:row>
      <xdr:rowOff>995680</xdr:rowOff>
    </xdr:to>
    <xdr:pic>
      <xdr:nvPicPr>
        <xdr:cNvPr id="10109" name="ID_0C04B1C1557542B5B7505A01F4314237" descr="045">
          <a:extLst>
            <a:ext uri="{FF2B5EF4-FFF2-40B4-BE49-F238E27FC236}">
              <a16:creationId xmlns:a16="http://schemas.microsoft.com/office/drawing/2014/main" id="{431eef9a-7678-4975-a8ae-9dbf07338862}"/>
            </a:ext>
          </a:extLst>
        </xdr:cNvPr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800100" y="37223700"/>
          <a:ext cx="923925" cy="9715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37</xdr:row>
      <xdr:rowOff>24130</xdr:rowOff>
    </xdr:from>
    <xdr:to>
      <xdr:col>2</xdr:col>
      <xdr:colOff>4082</xdr:colOff>
      <xdr:row>37</xdr:row>
      <xdr:rowOff>996315</xdr:rowOff>
    </xdr:to>
    <xdr:pic>
      <xdr:nvPicPr>
        <xdr:cNvPr id="10110" name="ID_444FE0C675E44CB38EE26A0D338B3D49" descr="046">
          <a:extLst>
            <a:ext uri="{FF2B5EF4-FFF2-40B4-BE49-F238E27FC236}">
              <a16:creationId xmlns:a16="http://schemas.microsoft.com/office/drawing/2014/main" id="{2375f22b-7b1c-462d-9d58-bfef2bcd0a5b}"/>
            </a:ext>
          </a:extLst>
        </xdr:cNvPr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800100" y="38242875"/>
          <a:ext cx="923925" cy="9715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12</xdr:col>
      <xdr:colOff>24130</xdr:colOff>
      <xdr:row>5</xdr:row>
      <xdr:rowOff>88265</xdr:rowOff>
    </xdr:from>
    <xdr:to>
      <xdr:col>13</xdr:col>
      <xdr:colOff>6622</xdr:colOff>
      <xdr:row>5</xdr:row>
      <xdr:rowOff>1060450</xdr:rowOff>
    </xdr:to>
    <xdr:pic>
      <xdr:nvPicPr>
        <xdr:cNvPr id="10069" name="ID_B20FA75B71BE49F6B7FEF80FC130920B" descr="005">
          <a:extLst>
            <a:ext uri="{FF2B5EF4-FFF2-40B4-BE49-F238E27FC236}">
              <a16:creationId xmlns:a16="http://schemas.microsoft.com/office/drawing/2014/main" id="{5a8c059c-0295-4fe3-a3b1-b97a162fc645}"/>
            </a:ext>
          </a:extLst>
        </xdr:cNvPr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5372100" y="4781550"/>
          <a:ext cx="923925" cy="9715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12</xdr:col>
      <xdr:colOff>24130</xdr:colOff>
      <xdr:row>6</xdr:row>
      <xdr:rowOff>85090</xdr:rowOff>
    </xdr:from>
    <xdr:to>
      <xdr:col>13</xdr:col>
      <xdr:colOff>6622</xdr:colOff>
      <xdr:row>6</xdr:row>
      <xdr:rowOff>1063625</xdr:rowOff>
    </xdr:to>
    <xdr:pic>
      <xdr:nvPicPr>
        <xdr:cNvPr id="10070" name="ID_3E0604E694D14AA08FE93D2D18D03D91" descr="006">
          <a:extLst>
            <a:ext uri="{FF2B5EF4-FFF2-40B4-BE49-F238E27FC236}">
              <a16:creationId xmlns:a16="http://schemas.microsoft.com/office/drawing/2014/main" id="{9c342ac2-3599-4a3c-82b4-347b1c999f58}"/>
            </a:ext>
          </a:extLst>
        </xdr:cNvPr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5372100" y="5924550"/>
          <a:ext cx="923925" cy="9810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12</xdr:col>
      <xdr:colOff>24130</xdr:colOff>
      <xdr:row>7</xdr:row>
      <xdr:rowOff>85090</xdr:rowOff>
    </xdr:from>
    <xdr:to>
      <xdr:col>13</xdr:col>
      <xdr:colOff>6622</xdr:colOff>
      <xdr:row>7</xdr:row>
      <xdr:rowOff>1063625</xdr:rowOff>
    </xdr:to>
    <xdr:pic>
      <xdr:nvPicPr>
        <xdr:cNvPr id="10071" name="ID_F688B74033074166BEFF9F45216977A0" descr="007">
          <a:extLst>
            <a:ext uri="{FF2B5EF4-FFF2-40B4-BE49-F238E27FC236}">
              <a16:creationId xmlns:a16="http://schemas.microsoft.com/office/drawing/2014/main" id="{71fe3a0d-323c-4a19-98f4-c1097a155bf1}"/>
            </a:ext>
          </a:extLst>
        </xdr:cNvPr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5372100" y="7067550"/>
          <a:ext cx="923925" cy="9810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12</xdr:col>
      <xdr:colOff>23495</xdr:colOff>
      <xdr:row>8</xdr:row>
      <xdr:rowOff>85090</xdr:rowOff>
    </xdr:from>
    <xdr:to>
      <xdr:col>13</xdr:col>
      <xdr:colOff>0</xdr:colOff>
      <xdr:row>8</xdr:row>
      <xdr:rowOff>1063625</xdr:rowOff>
    </xdr:to>
    <xdr:pic>
      <xdr:nvPicPr>
        <xdr:cNvPr id="10072" name="ID_2CFEE59DE91941F6A3FD6B1B5C029FDE" descr="008">
          <a:extLst>
            <a:ext uri="{FF2B5EF4-FFF2-40B4-BE49-F238E27FC236}">
              <a16:creationId xmlns:a16="http://schemas.microsoft.com/office/drawing/2014/main" id="{141b595e-250c-4e47-a42a-6e81af4fa925}"/>
            </a:ext>
          </a:extLst>
        </xdr:cNvPr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5362575" y="8210550"/>
          <a:ext cx="923925" cy="9810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12</xdr:col>
      <xdr:colOff>23495</xdr:colOff>
      <xdr:row>9</xdr:row>
      <xdr:rowOff>85090</xdr:rowOff>
    </xdr:from>
    <xdr:to>
      <xdr:col>13</xdr:col>
      <xdr:colOff>0</xdr:colOff>
      <xdr:row>9</xdr:row>
      <xdr:rowOff>1063625</xdr:rowOff>
    </xdr:to>
    <xdr:pic>
      <xdr:nvPicPr>
        <xdr:cNvPr id="10073" name="ID_F667C01BD3AE4A28A7E89F6A95BDD9AD" descr="009">
          <a:extLst>
            <a:ext uri="{FF2B5EF4-FFF2-40B4-BE49-F238E27FC236}">
              <a16:creationId xmlns:a16="http://schemas.microsoft.com/office/drawing/2014/main" id="{e45eb80c-7f9a-4688-b5ab-3efdfa5c7d51}"/>
            </a:ext>
          </a:extLst>
        </xdr:cNvPr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5362575" y="9353550"/>
          <a:ext cx="923925" cy="9810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12</xdr:col>
      <xdr:colOff>23495</xdr:colOff>
      <xdr:row>10</xdr:row>
      <xdr:rowOff>88265</xdr:rowOff>
    </xdr:from>
    <xdr:to>
      <xdr:col>13</xdr:col>
      <xdr:colOff>0</xdr:colOff>
      <xdr:row>10</xdr:row>
      <xdr:rowOff>1060450</xdr:rowOff>
    </xdr:to>
    <xdr:pic>
      <xdr:nvPicPr>
        <xdr:cNvPr id="10074" name="ID_2B2EFFA0F70240EF9A10A69DF76333D4" descr="010">
          <a:extLst>
            <a:ext uri="{FF2B5EF4-FFF2-40B4-BE49-F238E27FC236}">
              <a16:creationId xmlns:a16="http://schemas.microsoft.com/office/drawing/2014/main" id="{25adc8cb-f212-4133-94d6-fd360261e16e}"/>
            </a:ext>
          </a:extLst>
        </xdr:cNvPr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5362575" y="10496550"/>
          <a:ext cx="923925" cy="9715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12</xdr:col>
      <xdr:colOff>24765</xdr:colOff>
      <xdr:row>11</xdr:row>
      <xdr:rowOff>88265</xdr:rowOff>
    </xdr:from>
    <xdr:to>
      <xdr:col>13</xdr:col>
      <xdr:colOff>5987</xdr:colOff>
      <xdr:row>11</xdr:row>
      <xdr:rowOff>1060450</xdr:rowOff>
    </xdr:to>
    <xdr:pic>
      <xdr:nvPicPr>
        <xdr:cNvPr id="10075" name="ID_67C0E45CE0954CEE96168FA81FB359F2" descr="011">
          <a:extLst>
            <a:ext uri="{FF2B5EF4-FFF2-40B4-BE49-F238E27FC236}">
              <a16:creationId xmlns:a16="http://schemas.microsoft.com/office/drawing/2014/main" id="{daeb7c99-77b2-425f-813c-391b3c8ff501}"/>
            </a:ext>
          </a:extLst>
        </xdr:cNvPr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5372100" y="11639550"/>
          <a:ext cx="923925" cy="9715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12</xdr:col>
      <xdr:colOff>25400</xdr:colOff>
      <xdr:row>13</xdr:row>
      <xdr:rowOff>92710</xdr:rowOff>
    </xdr:from>
    <xdr:to>
      <xdr:col>13</xdr:col>
      <xdr:colOff>5352</xdr:colOff>
      <xdr:row>13</xdr:row>
      <xdr:rowOff>1064895</xdr:rowOff>
    </xdr:to>
    <xdr:pic>
      <xdr:nvPicPr>
        <xdr:cNvPr id="10087" name="ID_44AC9E1460A5474897804300BDD0C69A" descr="023">
          <a:extLst>
            <a:ext uri="{FF2B5EF4-FFF2-40B4-BE49-F238E27FC236}">
              <a16:creationId xmlns:a16="http://schemas.microsoft.com/office/drawing/2014/main" id="{11d4b95e-0205-4473-900c-71a6c4f9bde8}"/>
            </a:ext>
          </a:extLst>
        </xdr:cNvPr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5372100" y="13154025"/>
          <a:ext cx="923925" cy="9715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12</xdr:col>
      <xdr:colOff>25400</xdr:colOff>
      <xdr:row>14</xdr:row>
      <xdr:rowOff>89535</xdr:rowOff>
    </xdr:from>
    <xdr:to>
      <xdr:col>13</xdr:col>
      <xdr:colOff>5352</xdr:colOff>
      <xdr:row>14</xdr:row>
      <xdr:rowOff>1068070</xdr:rowOff>
    </xdr:to>
    <xdr:pic>
      <xdr:nvPicPr>
        <xdr:cNvPr id="10088" name="ID_43C89A1209944B0E992FE41D7D6611AF" descr="024">
          <a:extLst>
            <a:ext uri="{FF2B5EF4-FFF2-40B4-BE49-F238E27FC236}">
              <a16:creationId xmlns:a16="http://schemas.microsoft.com/office/drawing/2014/main" id="{c845999f-8e92-43f4-973c-c687a9b0861e}"/>
            </a:ext>
          </a:extLst>
        </xdr:cNvPr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5372100" y="14297025"/>
          <a:ext cx="923925" cy="9810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12</xdr:col>
      <xdr:colOff>25400</xdr:colOff>
      <xdr:row>15</xdr:row>
      <xdr:rowOff>92710</xdr:rowOff>
    </xdr:from>
    <xdr:to>
      <xdr:col>13</xdr:col>
      <xdr:colOff>5352</xdr:colOff>
      <xdr:row>15</xdr:row>
      <xdr:rowOff>1064895</xdr:rowOff>
    </xdr:to>
    <xdr:pic>
      <xdr:nvPicPr>
        <xdr:cNvPr id="10089" name="ID_EA70D9516F4B458D85FE723005A4C636" descr="025">
          <a:extLst>
            <a:ext uri="{FF2B5EF4-FFF2-40B4-BE49-F238E27FC236}">
              <a16:creationId xmlns:a16="http://schemas.microsoft.com/office/drawing/2014/main" id="{03f092aa-3596-4ac3-886e-59f1fcb12c66}"/>
            </a:ext>
          </a:extLst>
        </xdr:cNvPr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5372100" y="15459075"/>
          <a:ext cx="923925" cy="9715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12</xdr:col>
      <xdr:colOff>25400</xdr:colOff>
      <xdr:row>16</xdr:row>
      <xdr:rowOff>92710</xdr:rowOff>
    </xdr:from>
    <xdr:to>
      <xdr:col>13</xdr:col>
      <xdr:colOff>5352</xdr:colOff>
      <xdr:row>16</xdr:row>
      <xdr:rowOff>1064895</xdr:rowOff>
    </xdr:to>
    <xdr:pic>
      <xdr:nvPicPr>
        <xdr:cNvPr id="10090" name="ID_E065E873E2594B6D9A3492EC2090B641" descr="026">
          <a:extLst>
            <a:ext uri="{FF2B5EF4-FFF2-40B4-BE49-F238E27FC236}">
              <a16:creationId xmlns:a16="http://schemas.microsoft.com/office/drawing/2014/main" id="{d846694c-d03e-4215-9c21-0f9df75bafdd}"/>
            </a:ext>
          </a:extLst>
        </xdr:cNvPr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5372100" y="16611600"/>
          <a:ext cx="923925" cy="9715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12</xdr:col>
      <xdr:colOff>25400</xdr:colOff>
      <xdr:row>17</xdr:row>
      <xdr:rowOff>89535</xdr:rowOff>
    </xdr:from>
    <xdr:to>
      <xdr:col>13</xdr:col>
      <xdr:colOff>5352</xdr:colOff>
      <xdr:row>17</xdr:row>
      <xdr:rowOff>1068070</xdr:rowOff>
    </xdr:to>
    <xdr:pic>
      <xdr:nvPicPr>
        <xdr:cNvPr id="10091" name="ID_BE2600F5E7724600A009E66369BA632B" descr="027">
          <a:extLst>
            <a:ext uri="{FF2B5EF4-FFF2-40B4-BE49-F238E27FC236}">
              <a16:creationId xmlns:a16="http://schemas.microsoft.com/office/drawing/2014/main" id="{24babbb1-1a62-4a50-9fb8-6ddf005db466}"/>
            </a:ext>
          </a:extLst>
        </xdr:cNvPr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5372100" y="17754600"/>
          <a:ext cx="923925" cy="9810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12</xdr:col>
      <xdr:colOff>25400</xdr:colOff>
      <xdr:row>18</xdr:row>
      <xdr:rowOff>92710</xdr:rowOff>
    </xdr:from>
    <xdr:to>
      <xdr:col>13</xdr:col>
      <xdr:colOff>5352</xdr:colOff>
      <xdr:row>18</xdr:row>
      <xdr:rowOff>1064895</xdr:rowOff>
    </xdr:to>
    <xdr:pic>
      <xdr:nvPicPr>
        <xdr:cNvPr id="10092" name="ID_FAB368C972D448519B67947474A6C8FC" descr="028">
          <a:extLst>
            <a:ext uri="{FF2B5EF4-FFF2-40B4-BE49-F238E27FC236}">
              <a16:creationId xmlns:a16="http://schemas.microsoft.com/office/drawing/2014/main" id="{cf516f6c-0f6d-4713-b9f3-9fbb0fba7ae4}"/>
            </a:ext>
          </a:extLst>
        </xdr:cNvPr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5372100" y="18916650"/>
          <a:ext cx="923925" cy="9715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12</xdr:col>
      <xdr:colOff>23495</xdr:colOff>
      <xdr:row>19</xdr:row>
      <xdr:rowOff>89535</xdr:rowOff>
    </xdr:from>
    <xdr:to>
      <xdr:col>13</xdr:col>
      <xdr:colOff>0</xdr:colOff>
      <xdr:row>19</xdr:row>
      <xdr:rowOff>1068070</xdr:rowOff>
    </xdr:to>
    <xdr:pic>
      <xdr:nvPicPr>
        <xdr:cNvPr id="10093" name="ID_473E0C2F844A43278A209CD74B716C23" descr="029">
          <a:extLst>
            <a:ext uri="{FF2B5EF4-FFF2-40B4-BE49-F238E27FC236}">
              <a16:creationId xmlns:a16="http://schemas.microsoft.com/office/drawing/2014/main" id="{182e189f-b8c8-4952-a954-0e488a25ce7d}"/>
            </a:ext>
          </a:extLst>
        </xdr:cNvPr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5362575" y="20059650"/>
          <a:ext cx="923925" cy="9810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12</xdr:col>
      <xdr:colOff>23495</xdr:colOff>
      <xdr:row>20</xdr:row>
      <xdr:rowOff>92710</xdr:rowOff>
    </xdr:from>
    <xdr:to>
      <xdr:col>13</xdr:col>
      <xdr:colOff>0</xdr:colOff>
      <xdr:row>20</xdr:row>
      <xdr:rowOff>1064895</xdr:rowOff>
    </xdr:to>
    <xdr:pic>
      <xdr:nvPicPr>
        <xdr:cNvPr id="10094" name="ID_A9010F02D22F451CB46605FAA5BF8F9C" descr="030">
          <a:extLst>
            <a:ext uri="{FF2B5EF4-FFF2-40B4-BE49-F238E27FC236}">
              <a16:creationId xmlns:a16="http://schemas.microsoft.com/office/drawing/2014/main" id="{c8402d0a-e6bd-4786-bad2-72dbe8e223bc}"/>
            </a:ext>
          </a:extLst>
        </xdr:cNvPr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5362575" y="21221700"/>
          <a:ext cx="923925" cy="9715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12</xdr:col>
      <xdr:colOff>24765</xdr:colOff>
      <xdr:row>21</xdr:row>
      <xdr:rowOff>114177</xdr:rowOff>
    </xdr:from>
    <xdr:to>
      <xdr:col>13</xdr:col>
      <xdr:colOff>907</xdr:colOff>
      <xdr:row>21</xdr:row>
      <xdr:rowOff>1068070</xdr:rowOff>
    </xdr:to>
    <xdr:pic>
      <xdr:nvPicPr>
        <xdr:cNvPr id="10095" name="ID_4A24F9A95E2840809E6E677FF6CCF3AF" descr="031">
          <a:extLst>
            <a:ext uri="{FF2B5EF4-FFF2-40B4-BE49-F238E27FC236}">
              <a16:creationId xmlns:a16="http://schemas.microsoft.com/office/drawing/2014/main" id="{243e9a3d-cbed-4124-afc2-4f37be00bff5}"/>
            </a:ext>
          </a:extLst>
        </xdr:cNvPr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5372100" y="22393275"/>
          <a:ext cx="914400" cy="95250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12</xdr:col>
      <xdr:colOff>24765</xdr:colOff>
      <xdr:row>22</xdr:row>
      <xdr:rowOff>89535</xdr:rowOff>
    </xdr:from>
    <xdr:to>
      <xdr:col>13</xdr:col>
      <xdr:colOff>5987</xdr:colOff>
      <xdr:row>22</xdr:row>
      <xdr:rowOff>1068070</xdr:rowOff>
    </xdr:to>
    <xdr:pic>
      <xdr:nvPicPr>
        <xdr:cNvPr id="10096" name="ID_D31E89852DDF47939F0762E262155912" descr="032">
          <a:extLst>
            <a:ext uri="{FF2B5EF4-FFF2-40B4-BE49-F238E27FC236}">
              <a16:creationId xmlns:a16="http://schemas.microsoft.com/office/drawing/2014/main" id="{df9d4e8e-46c7-48ea-befe-46760792a8da}"/>
            </a:ext>
          </a:extLst>
        </xdr:cNvPr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5372100" y="23517225"/>
          <a:ext cx="923925" cy="9810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12</xdr:col>
      <xdr:colOff>24765</xdr:colOff>
      <xdr:row>23</xdr:row>
      <xdr:rowOff>89535</xdr:rowOff>
    </xdr:from>
    <xdr:to>
      <xdr:col>13</xdr:col>
      <xdr:colOff>5987</xdr:colOff>
      <xdr:row>23</xdr:row>
      <xdr:rowOff>1068070</xdr:rowOff>
    </xdr:to>
    <xdr:pic>
      <xdr:nvPicPr>
        <xdr:cNvPr id="10097" name="ID_C8896F17C2234B8D9027F4916C67DC11" descr="033">
          <a:extLst>
            <a:ext uri="{FF2B5EF4-FFF2-40B4-BE49-F238E27FC236}">
              <a16:creationId xmlns:a16="http://schemas.microsoft.com/office/drawing/2014/main" id="{2909ad05-703f-4225-92c7-4afdaddeba74}"/>
            </a:ext>
          </a:extLst>
        </xdr:cNvPr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5372100" y="24669750"/>
          <a:ext cx="923925" cy="9810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12</xdr:col>
      <xdr:colOff>21590</xdr:colOff>
      <xdr:row>25</xdr:row>
      <xdr:rowOff>24130</xdr:rowOff>
    </xdr:from>
    <xdr:to>
      <xdr:col>13</xdr:col>
      <xdr:colOff>1905</xdr:colOff>
      <xdr:row>25</xdr:row>
      <xdr:rowOff>996315</xdr:rowOff>
    </xdr:to>
    <xdr:pic>
      <xdr:nvPicPr>
        <xdr:cNvPr id="10111" name="ID_B995A1FA3B3543A499C32CFEBEC36A39" descr="047">
          <a:extLst>
            <a:ext uri="{FF2B5EF4-FFF2-40B4-BE49-F238E27FC236}">
              <a16:creationId xmlns:a16="http://schemas.microsoft.com/office/drawing/2014/main" id="{8851b910-3f29-4304-9245-3f187c6ba676}"/>
            </a:ext>
          </a:extLst>
        </xdr:cNvPr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5362575" y="26127075"/>
          <a:ext cx="923925" cy="9715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12</xdr:col>
      <xdr:colOff>21590</xdr:colOff>
      <xdr:row>26</xdr:row>
      <xdr:rowOff>23495</xdr:rowOff>
    </xdr:from>
    <xdr:to>
      <xdr:col>13</xdr:col>
      <xdr:colOff>1905</xdr:colOff>
      <xdr:row>26</xdr:row>
      <xdr:rowOff>995680</xdr:rowOff>
    </xdr:to>
    <xdr:pic>
      <xdr:nvPicPr>
        <xdr:cNvPr id="10112" name="ID_7D6A690DED6247FC8030A3EB6667751C" descr="048">
          <a:extLst>
            <a:ext uri="{FF2B5EF4-FFF2-40B4-BE49-F238E27FC236}">
              <a16:creationId xmlns:a16="http://schemas.microsoft.com/office/drawing/2014/main" id="{1dd7703f-a3da-482d-bb03-ce647fa18926}"/>
            </a:ext>
          </a:extLst>
        </xdr:cNvPr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5362575" y="27127200"/>
          <a:ext cx="923925" cy="9715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12</xdr:col>
      <xdr:colOff>21590</xdr:colOff>
      <xdr:row>27</xdr:row>
      <xdr:rowOff>24130</xdr:rowOff>
    </xdr:from>
    <xdr:to>
      <xdr:col>13</xdr:col>
      <xdr:colOff>1905</xdr:colOff>
      <xdr:row>27</xdr:row>
      <xdr:rowOff>996315</xdr:rowOff>
    </xdr:to>
    <xdr:pic>
      <xdr:nvPicPr>
        <xdr:cNvPr id="10113" name="ID_D79430935C7B4CE8ACC9FB050B829D16" descr="049">
          <a:extLst>
            <a:ext uri="{FF2B5EF4-FFF2-40B4-BE49-F238E27FC236}">
              <a16:creationId xmlns:a16="http://schemas.microsoft.com/office/drawing/2014/main" id="{a61f150f-e73f-456c-92c3-09f2394eed4d}"/>
            </a:ext>
          </a:extLst>
        </xdr:cNvPr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5362575" y="28146375"/>
          <a:ext cx="923925" cy="9715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12</xdr:col>
      <xdr:colOff>19685</xdr:colOff>
      <xdr:row>28</xdr:row>
      <xdr:rowOff>23495</xdr:rowOff>
    </xdr:from>
    <xdr:to>
      <xdr:col>13</xdr:col>
      <xdr:colOff>4717</xdr:colOff>
      <xdr:row>28</xdr:row>
      <xdr:rowOff>995680</xdr:rowOff>
    </xdr:to>
    <xdr:pic>
      <xdr:nvPicPr>
        <xdr:cNvPr id="10114" name="ID_B708B1EFA21A4BABB4773706976C7C95" descr="050">
          <a:extLst>
            <a:ext uri="{FF2B5EF4-FFF2-40B4-BE49-F238E27FC236}">
              <a16:creationId xmlns:a16="http://schemas.microsoft.com/office/drawing/2014/main" id="{874cb53d-7839-4cd5-81d1-516f32b9b7f6}"/>
            </a:ext>
          </a:extLst>
        </xdr:cNvPr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5362575" y="29146500"/>
          <a:ext cx="923925" cy="9715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12</xdr:col>
      <xdr:colOff>19685</xdr:colOff>
      <xdr:row>29</xdr:row>
      <xdr:rowOff>24130</xdr:rowOff>
    </xdr:from>
    <xdr:to>
      <xdr:col>13</xdr:col>
      <xdr:colOff>4717</xdr:colOff>
      <xdr:row>29</xdr:row>
      <xdr:rowOff>996315</xdr:rowOff>
    </xdr:to>
    <xdr:pic>
      <xdr:nvPicPr>
        <xdr:cNvPr id="10115" name="ID_94CF9B87BF8E43E08009B7078A7AB610" descr="051">
          <a:extLst>
            <a:ext uri="{FF2B5EF4-FFF2-40B4-BE49-F238E27FC236}">
              <a16:creationId xmlns:a16="http://schemas.microsoft.com/office/drawing/2014/main" id="{7d460a44-38df-49ed-acc4-39cade1f2a01}"/>
            </a:ext>
          </a:extLst>
        </xdr:cNvPr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5362575" y="30165675"/>
          <a:ext cx="923925" cy="9715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12</xdr:col>
      <xdr:colOff>22225</xdr:colOff>
      <xdr:row>30</xdr:row>
      <xdr:rowOff>23495</xdr:rowOff>
    </xdr:from>
    <xdr:to>
      <xdr:col>13</xdr:col>
      <xdr:colOff>1270</xdr:colOff>
      <xdr:row>30</xdr:row>
      <xdr:rowOff>995680</xdr:rowOff>
    </xdr:to>
    <xdr:pic>
      <xdr:nvPicPr>
        <xdr:cNvPr id="10116" name="ID_149D6D4E67D248FA9B836037B079B10D" descr="052">
          <a:extLst>
            <a:ext uri="{FF2B5EF4-FFF2-40B4-BE49-F238E27FC236}">
              <a16:creationId xmlns:a16="http://schemas.microsoft.com/office/drawing/2014/main" id="{f20961e7-6bee-415f-aefc-7be96791e5af}"/>
            </a:ext>
          </a:extLst>
        </xdr:cNvPr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5362575" y="31165800"/>
          <a:ext cx="923925" cy="9715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12</xdr:col>
      <xdr:colOff>22225</xdr:colOff>
      <xdr:row>31</xdr:row>
      <xdr:rowOff>20955</xdr:rowOff>
    </xdr:from>
    <xdr:to>
      <xdr:col>13</xdr:col>
      <xdr:colOff>1270</xdr:colOff>
      <xdr:row>31</xdr:row>
      <xdr:rowOff>998855</xdr:rowOff>
    </xdr:to>
    <xdr:pic>
      <xdr:nvPicPr>
        <xdr:cNvPr id="10117" name="ID_BF07734A906A49AB89A8EC37077D6E6F" descr="053">
          <a:extLst>
            <a:ext uri="{FF2B5EF4-FFF2-40B4-BE49-F238E27FC236}">
              <a16:creationId xmlns:a16="http://schemas.microsoft.com/office/drawing/2014/main" id="{5f46f292-37de-498b-acbe-b229b8b96595}"/>
            </a:ext>
          </a:extLst>
        </xdr:cNvPr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5362575" y="32175450"/>
          <a:ext cx="923925" cy="9810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12</xdr:col>
      <xdr:colOff>19685</xdr:colOff>
      <xdr:row>32</xdr:row>
      <xdr:rowOff>23495</xdr:rowOff>
    </xdr:from>
    <xdr:to>
      <xdr:col>13</xdr:col>
      <xdr:colOff>4717</xdr:colOff>
      <xdr:row>32</xdr:row>
      <xdr:rowOff>995045</xdr:rowOff>
    </xdr:to>
    <xdr:pic>
      <xdr:nvPicPr>
        <xdr:cNvPr id="10118" name="ID_67668968CBD04E3B89F179D7401DED95" descr="054">
          <a:extLst>
            <a:ext uri="{FF2B5EF4-FFF2-40B4-BE49-F238E27FC236}">
              <a16:creationId xmlns:a16="http://schemas.microsoft.com/office/drawing/2014/main" id="{e2836681-bb53-4435-a3ee-ec4277423ae7}"/>
            </a:ext>
          </a:extLst>
        </xdr:cNvPr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>
          <a:off x="5362575" y="33185100"/>
          <a:ext cx="923925" cy="9715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12</xdr:col>
      <xdr:colOff>19685</xdr:colOff>
      <xdr:row>33</xdr:row>
      <xdr:rowOff>85694</xdr:rowOff>
    </xdr:from>
    <xdr:to>
      <xdr:col>12</xdr:col>
      <xdr:colOff>920750</xdr:colOff>
      <xdr:row>33</xdr:row>
      <xdr:rowOff>995680</xdr:rowOff>
    </xdr:to>
    <xdr:pic>
      <xdr:nvPicPr>
        <xdr:cNvPr id="10119" name="ID_B25C3904BA014EE6A9057DF3F5A4EBAC" descr="055">
          <a:extLst>
            <a:ext uri="{FF2B5EF4-FFF2-40B4-BE49-F238E27FC236}">
              <a16:creationId xmlns:a16="http://schemas.microsoft.com/office/drawing/2014/main" id="{5c32ade5-645c-4b38-9bef-87064330edd1}"/>
            </a:ext>
          </a:extLst>
        </xdr:cNvPr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5362575" y="34261425"/>
          <a:ext cx="904875" cy="91440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12</xdr:col>
      <xdr:colOff>21590</xdr:colOff>
      <xdr:row>34</xdr:row>
      <xdr:rowOff>23495</xdr:rowOff>
    </xdr:from>
    <xdr:to>
      <xdr:col>13</xdr:col>
      <xdr:colOff>1905</xdr:colOff>
      <xdr:row>34</xdr:row>
      <xdr:rowOff>995045</xdr:rowOff>
    </xdr:to>
    <xdr:pic>
      <xdr:nvPicPr>
        <xdr:cNvPr id="10120" name="ID_7232E54C771D4E93BA911AA3ACB66220" descr="056">
          <a:extLst>
            <a:ext uri="{FF2B5EF4-FFF2-40B4-BE49-F238E27FC236}">
              <a16:creationId xmlns:a16="http://schemas.microsoft.com/office/drawing/2014/main" id="{0f44d25e-a072-4c33-ba54-a1f813ed1590}"/>
            </a:ext>
          </a:extLst>
        </xdr:cNvPr>
        <xdr:cNvPicPr>
          <a:picLocks noChangeAspect="1"/>
        </xdr:cNvPicPr>
      </xdr:nvPicPr>
      <xdr:blipFill>
        <a:blip r:embed="rId61"/>
        <a:stretch>
          <a:fillRect/>
        </a:stretch>
      </xdr:blipFill>
      <xdr:spPr>
        <a:xfrm>
          <a:off x="5362575" y="35204400"/>
          <a:ext cx="923925" cy="9715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12</xdr:col>
      <xdr:colOff>21590</xdr:colOff>
      <xdr:row>35</xdr:row>
      <xdr:rowOff>24130</xdr:rowOff>
    </xdr:from>
    <xdr:to>
      <xdr:col>13</xdr:col>
      <xdr:colOff>1905</xdr:colOff>
      <xdr:row>35</xdr:row>
      <xdr:rowOff>995680</xdr:rowOff>
    </xdr:to>
    <xdr:pic>
      <xdr:nvPicPr>
        <xdr:cNvPr id="10121" name="ID_E0C827B695FA456B9534C9D8C08E5533" descr="057">
          <a:extLst>
            <a:ext uri="{FF2B5EF4-FFF2-40B4-BE49-F238E27FC236}">
              <a16:creationId xmlns:a16="http://schemas.microsoft.com/office/drawing/2014/main" id="{c8c0dbff-8e79-498a-bae7-f5800c14fe12}"/>
            </a:ext>
          </a:extLst>
        </xdr:cNvPr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5362575" y="36223575"/>
          <a:ext cx="923925" cy="9715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12</xdr:col>
      <xdr:colOff>21590</xdr:colOff>
      <xdr:row>36</xdr:row>
      <xdr:rowOff>23495</xdr:rowOff>
    </xdr:from>
    <xdr:to>
      <xdr:col>13</xdr:col>
      <xdr:colOff>1905</xdr:colOff>
      <xdr:row>36</xdr:row>
      <xdr:rowOff>995045</xdr:rowOff>
    </xdr:to>
    <xdr:pic>
      <xdr:nvPicPr>
        <xdr:cNvPr id="10122" name="ID_1FE982DCCD6741FD9516F81B98BC78F9" descr="058">
          <a:extLst>
            <a:ext uri="{FF2B5EF4-FFF2-40B4-BE49-F238E27FC236}">
              <a16:creationId xmlns:a16="http://schemas.microsoft.com/office/drawing/2014/main" id="{43099c90-1567-4fc5-bbeb-81a44fa580c7}"/>
            </a:ext>
          </a:extLst>
        </xdr:cNvPr>
        <xdr:cNvPicPr>
          <a:picLocks noChangeAspect="1"/>
        </xdr:cNvPicPr>
      </xdr:nvPicPr>
      <xdr:blipFill>
        <a:blip r:embed="rId63"/>
        <a:stretch>
          <a:fillRect/>
        </a:stretch>
      </xdr:blipFill>
      <xdr:spPr>
        <a:xfrm>
          <a:off x="5362575" y="37223700"/>
          <a:ext cx="923925" cy="9715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12</xdr:col>
      <xdr:colOff>19685</xdr:colOff>
      <xdr:row>37</xdr:row>
      <xdr:rowOff>24130</xdr:rowOff>
    </xdr:from>
    <xdr:to>
      <xdr:col>13</xdr:col>
      <xdr:colOff>4717</xdr:colOff>
      <xdr:row>37</xdr:row>
      <xdr:rowOff>995680</xdr:rowOff>
    </xdr:to>
    <xdr:pic>
      <xdr:nvPicPr>
        <xdr:cNvPr id="10123" name="ID_CEC0F7BDC397460F853E3418CE2FA843" descr="059">
          <a:extLst>
            <a:ext uri="{FF2B5EF4-FFF2-40B4-BE49-F238E27FC236}">
              <a16:creationId xmlns:a16="http://schemas.microsoft.com/office/drawing/2014/main" id="{7f4d543b-7077-4dbf-86a1-c4f6a040a2ac}"/>
            </a:ext>
          </a:extLst>
        </xdr:cNvPr>
        <xdr:cNvPicPr>
          <a:picLocks noChangeAspect="1"/>
        </xdr:cNvPicPr>
      </xdr:nvPicPr>
      <xdr:blipFill>
        <a:blip r:embed="rId64"/>
        <a:stretch>
          <a:fillRect/>
        </a:stretch>
      </xdr:blipFill>
      <xdr:spPr>
        <a:xfrm>
          <a:off x="5362575" y="38242875"/>
          <a:ext cx="923925" cy="971550"/>
        </a:xfrm>
        <a:prstGeom prst="rect"/>
        <a:noFill/>
        <a:ln w="9525"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1</xdr:col>
      <xdr:colOff>248285</xdr:colOff>
      <xdr:row>1</xdr:row>
      <xdr:rowOff>10160</xdr:rowOff>
    </xdr:from>
    <xdr:to>
      <xdr:col>3</xdr:col>
      <xdr:colOff>447040</xdr:colOff>
      <xdr:row>4</xdr:row>
      <xdr:rowOff>0</xdr:rowOff>
    </xdr:to>
    <xdr:pic>
      <xdr:nvPicPr>
        <xdr:cNvPr id="858" name="ID_22277FF57CD0493993D823DADA589050" descr="GX35整机">
          <a:extLst>
            <a:ext uri="{FF2B5EF4-FFF2-40B4-BE49-F238E27FC236}">
              <a16:creationId xmlns:a16="http://schemas.microsoft.com/office/drawing/2014/main" id="{f7ef6551-2740-4b72-9649-1f2c7b93687e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28700" y="828675"/>
          <a:ext cx="2657475" cy="2847975"/>
        </a:xfrm>
        <a:prstGeom prst="rect"/>
      </xdr:spPr>
    </xdr:pic>
    <xdr:clientData/>
  </xdr:twoCellAnchor>
  <xdr:twoCellAnchor editAs="oneCell">
    <xdr:from>
      <xdr:col>5</xdr:col>
      <xdr:colOff>315595</xdr:colOff>
      <xdr:row>1</xdr:row>
      <xdr:rowOff>10160</xdr:rowOff>
    </xdr:from>
    <xdr:to>
      <xdr:col>7</xdr:col>
      <xdr:colOff>1313815</xdr:colOff>
      <xdr:row>4</xdr:row>
      <xdr:rowOff>0</xdr:rowOff>
    </xdr:to>
    <xdr:pic>
      <xdr:nvPicPr>
        <xdr:cNvPr id="860" name="ID_67C96F027D45420098011806692728FE" descr="01">
          <a:extLst>
            <a:ext uri="{FF2B5EF4-FFF2-40B4-BE49-F238E27FC236}">
              <a16:creationId xmlns:a16="http://schemas.microsoft.com/office/drawing/2014/main" id="{70289e22-dddf-4466-b5a6-13f626cca624}"/>
            </a:ext>
          </a:extLst>
        </xdr:cNvPr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876800" y="828675"/>
          <a:ext cx="2724150" cy="2847975"/>
        </a:xfrm>
        <a:prstGeom prst="rect"/>
      </xdr:spPr>
    </xdr:pic>
    <xdr:clientData/>
  </xdr:twoCellAnchor>
  <xdr:twoCellAnchor editAs="oneCell">
    <xdr:from>
      <xdr:col>1</xdr:col>
      <xdr:colOff>23495</xdr:colOff>
      <xdr:row>5</xdr:row>
      <xdr:rowOff>53975</xdr:rowOff>
    </xdr:from>
    <xdr:to>
      <xdr:col>2</xdr:col>
      <xdr:colOff>1905</xdr:colOff>
      <xdr:row>5</xdr:row>
      <xdr:rowOff>1028065</xdr:rowOff>
    </xdr:to>
    <xdr:pic>
      <xdr:nvPicPr>
        <xdr:cNvPr id="864" name="ID_EDA9FFE95C2843F5A5A85B9DB8A36082" descr="GX35整机">
          <a:extLst>
            <a:ext uri="{FF2B5EF4-FFF2-40B4-BE49-F238E27FC236}">
              <a16:creationId xmlns:a16="http://schemas.microsoft.com/office/drawing/2014/main" id="{6c60f5be-6c69-4dd3-9350-c62e313dc93a}"/>
            </a:ext>
          </a:extLst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00100" y="4152900"/>
          <a:ext cx="923925" cy="971550"/>
        </a:xfrm>
        <a:prstGeom prst="rect"/>
      </xdr:spPr>
    </xdr:pic>
    <xdr:clientData/>
  </xdr:twoCellAnchor>
  <xdr:twoCellAnchor editAs="oneCell">
    <xdr:from>
      <xdr:col>1</xdr:col>
      <xdr:colOff>23495</xdr:colOff>
      <xdr:row>6</xdr:row>
      <xdr:rowOff>53975</xdr:rowOff>
    </xdr:from>
    <xdr:to>
      <xdr:col>2</xdr:col>
      <xdr:colOff>1905</xdr:colOff>
      <xdr:row>6</xdr:row>
      <xdr:rowOff>1028065</xdr:rowOff>
    </xdr:to>
    <xdr:pic>
      <xdr:nvPicPr>
        <xdr:cNvPr id="861" name="ID_096645F3B946405180C40258ADFB55B1" descr="GX35动力">
          <a:extLst>
            <a:ext uri="{FF2B5EF4-FFF2-40B4-BE49-F238E27FC236}">
              <a16:creationId xmlns:a16="http://schemas.microsoft.com/office/drawing/2014/main" id="{2a976768-b665-4da4-ad9e-44f81669d04c}"/>
            </a:ext>
          </a:extLst>
        </xdr:cNvPr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00100" y="5229225"/>
          <a:ext cx="923925" cy="971550"/>
        </a:xfrm>
        <a:prstGeom prst="rect"/>
      </xdr:spPr>
    </xdr:pic>
    <xdr:clientData/>
  </xdr:twoCellAnchor>
  <xdr:twoCellAnchor editAs="oneCell">
    <xdr:from>
      <xdr:col>1</xdr:col>
      <xdr:colOff>23495</xdr:colOff>
      <xdr:row>7</xdr:row>
      <xdr:rowOff>55245</xdr:rowOff>
    </xdr:from>
    <xdr:to>
      <xdr:col>2</xdr:col>
      <xdr:colOff>1905</xdr:colOff>
      <xdr:row>7</xdr:row>
      <xdr:rowOff>1026795</xdr:rowOff>
    </xdr:to>
    <xdr:pic>
      <xdr:nvPicPr>
        <xdr:cNvPr id="870" name="ID_A41125DA6F1843EB8D07EFD81E12107F" descr="01">
          <a:extLst>
            <a:ext uri="{FF2B5EF4-FFF2-40B4-BE49-F238E27FC236}">
              <a16:creationId xmlns:a16="http://schemas.microsoft.com/office/drawing/2014/main" id="{1277cea2-2020-4baa-bbcb-3776da1d4ef3}"/>
            </a:ext>
          </a:extLst>
        </xdr:cNvPr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00100" y="6305550"/>
          <a:ext cx="923925" cy="971550"/>
        </a:xfrm>
        <a:prstGeom prst="rect"/>
      </xdr:spPr>
    </xdr:pic>
    <xdr:clientData/>
  </xdr:twoCellAnchor>
  <xdr:twoCellAnchor editAs="oneCell">
    <xdr:from>
      <xdr:col>1</xdr:col>
      <xdr:colOff>23495</xdr:colOff>
      <xdr:row>8</xdr:row>
      <xdr:rowOff>54610</xdr:rowOff>
    </xdr:from>
    <xdr:to>
      <xdr:col>1</xdr:col>
      <xdr:colOff>939800</xdr:colOff>
      <xdr:row>8</xdr:row>
      <xdr:rowOff>1022279</xdr:rowOff>
    </xdr:to>
    <xdr:pic>
      <xdr:nvPicPr>
        <xdr:cNvPr id="871" name="ID_60C65077D8A143C38AA16A849D5F8E17" descr="02">
          <a:extLst>
            <a:ext uri="{FF2B5EF4-FFF2-40B4-BE49-F238E27FC236}">
              <a16:creationId xmlns:a16="http://schemas.microsoft.com/office/drawing/2014/main" id="{2600ccd4-0642-441b-9858-516f46b5cf69}"/>
            </a:ext>
          </a:extLst>
        </xdr:cNvPr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00100" y="7381875"/>
          <a:ext cx="914400" cy="971550"/>
        </a:xfrm>
        <a:prstGeom prst="rect"/>
      </xdr:spPr>
    </xdr:pic>
    <xdr:clientData/>
  </xdr:twoCellAnchor>
  <xdr:twoCellAnchor editAs="oneCell">
    <xdr:from>
      <xdr:col>1</xdr:col>
      <xdr:colOff>23495</xdr:colOff>
      <xdr:row>9</xdr:row>
      <xdr:rowOff>54610</xdr:rowOff>
    </xdr:from>
    <xdr:to>
      <xdr:col>2</xdr:col>
      <xdr:colOff>1905</xdr:colOff>
      <xdr:row>9</xdr:row>
      <xdr:rowOff>1027430</xdr:rowOff>
    </xdr:to>
    <xdr:pic>
      <xdr:nvPicPr>
        <xdr:cNvPr id="872" name="ID_4961BF260DEA428785CA55203BF1FED0" descr="03">
          <a:extLst>
            <a:ext uri="{FF2B5EF4-FFF2-40B4-BE49-F238E27FC236}">
              <a16:creationId xmlns:a16="http://schemas.microsoft.com/office/drawing/2014/main" id="{cf60ae49-6391-4f84-a31b-04466d1df83b}"/>
            </a:ext>
          </a:extLst>
        </xdr:cNvPr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00100" y="8458200"/>
          <a:ext cx="923925" cy="971550"/>
        </a:xfrm>
        <a:prstGeom prst="rect"/>
      </xdr:spPr>
    </xdr:pic>
    <xdr:clientData/>
  </xdr:twoCellAnchor>
  <xdr:twoCellAnchor editAs="oneCell">
    <xdr:from>
      <xdr:col>1</xdr:col>
      <xdr:colOff>23495</xdr:colOff>
      <xdr:row>10</xdr:row>
      <xdr:rowOff>54610</xdr:rowOff>
    </xdr:from>
    <xdr:to>
      <xdr:col>1</xdr:col>
      <xdr:colOff>940392</xdr:colOff>
      <xdr:row>10</xdr:row>
      <xdr:rowOff>984250</xdr:rowOff>
    </xdr:to>
    <xdr:pic>
      <xdr:nvPicPr>
        <xdr:cNvPr id="874" name="ID_7774C768A98F4E7BA4F6DD66A711D7C8" descr="04">
          <a:extLst>
            <a:ext uri="{FF2B5EF4-FFF2-40B4-BE49-F238E27FC236}">
              <a16:creationId xmlns:a16="http://schemas.microsoft.com/office/drawing/2014/main" id="{7911a982-ccb7-4dcd-8476-3c44a73d47ba}"/>
            </a:ext>
          </a:extLst>
        </xdr:cNvPr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00100" y="9534525"/>
          <a:ext cx="914400" cy="933450"/>
        </a:xfrm>
        <a:prstGeom prst="rect"/>
      </xdr:spPr>
    </xdr:pic>
    <xdr:clientData/>
  </xdr:twoCellAnchor>
  <xdr:twoCellAnchor editAs="oneCell">
    <xdr:from>
      <xdr:col>1</xdr:col>
      <xdr:colOff>24130</xdr:colOff>
      <xdr:row>11</xdr:row>
      <xdr:rowOff>54610</xdr:rowOff>
    </xdr:from>
    <xdr:to>
      <xdr:col>2</xdr:col>
      <xdr:colOff>1270</xdr:colOff>
      <xdr:row>11</xdr:row>
      <xdr:rowOff>1027430</xdr:rowOff>
    </xdr:to>
    <xdr:pic>
      <xdr:nvPicPr>
        <xdr:cNvPr id="878" name="ID_528A1334168B4B80B096A6A2C4A2E7A2" descr="05">
          <a:extLst>
            <a:ext uri="{FF2B5EF4-FFF2-40B4-BE49-F238E27FC236}">
              <a16:creationId xmlns:a16="http://schemas.microsoft.com/office/drawing/2014/main" id="{51fe6b1b-e62b-48fa-b44b-868a0fb52c35}"/>
            </a:ext>
          </a:extLst>
        </xdr:cNvPr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809625" y="10610850"/>
          <a:ext cx="923925" cy="971550"/>
        </a:xfrm>
        <a:prstGeom prst="rect"/>
      </xdr:spPr>
    </xdr:pic>
    <xdr:clientData/>
  </xdr:twoCellAnchor>
  <xdr:twoCellAnchor editAs="oneCell">
    <xdr:from>
      <xdr:col>1</xdr:col>
      <xdr:colOff>24130</xdr:colOff>
      <xdr:row>12</xdr:row>
      <xdr:rowOff>54610</xdr:rowOff>
    </xdr:from>
    <xdr:to>
      <xdr:col>2</xdr:col>
      <xdr:colOff>1270</xdr:colOff>
      <xdr:row>12</xdr:row>
      <xdr:rowOff>1027430</xdr:rowOff>
    </xdr:to>
    <xdr:pic>
      <xdr:nvPicPr>
        <xdr:cNvPr id="880" name="ID_09AA2F26940F42C38220036A96C1B3C0" descr="06">
          <a:extLst>
            <a:ext uri="{FF2B5EF4-FFF2-40B4-BE49-F238E27FC236}">
              <a16:creationId xmlns:a16="http://schemas.microsoft.com/office/drawing/2014/main" id="{78832dae-ade1-4311-ab49-24508d2eb1fc}"/>
            </a:ext>
          </a:extLst>
        </xdr:cNvPr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809625" y="11687175"/>
          <a:ext cx="923925" cy="971550"/>
        </a:xfrm>
        <a:prstGeom prst="rect"/>
      </xdr:spPr>
    </xdr:pic>
    <xdr:clientData/>
  </xdr:twoCellAnchor>
  <xdr:twoCellAnchor editAs="oneCell">
    <xdr:from>
      <xdr:col>1</xdr:col>
      <xdr:colOff>23495</xdr:colOff>
      <xdr:row>14</xdr:row>
      <xdr:rowOff>54610</xdr:rowOff>
    </xdr:from>
    <xdr:to>
      <xdr:col>2</xdr:col>
      <xdr:colOff>1905</xdr:colOff>
      <xdr:row>14</xdr:row>
      <xdr:rowOff>1026795</xdr:rowOff>
    </xdr:to>
    <xdr:pic>
      <xdr:nvPicPr>
        <xdr:cNvPr id="881" name="ID_F4EA9B5B852F459FA991CA108FE0D75B" descr="15">
          <a:extLst>
            <a:ext uri="{FF2B5EF4-FFF2-40B4-BE49-F238E27FC236}">
              <a16:creationId xmlns:a16="http://schemas.microsoft.com/office/drawing/2014/main" id="{0caa3751-10ab-4b34-90c9-2a6a29cb5710}"/>
            </a:ext>
          </a:extLst>
        </xdr:cNvPr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800100" y="13182600"/>
          <a:ext cx="923925" cy="971550"/>
        </a:xfrm>
        <a:prstGeom prst="rect"/>
      </xdr:spPr>
    </xdr:pic>
    <xdr:clientData/>
  </xdr:twoCellAnchor>
  <xdr:twoCellAnchor editAs="oneCell">
    <xdr:from>
      <xdr:col>1</xdr:col>
      <xdr:colOff>23495</xdr:colOff>
      <xdr:row>15</xdr:row>
      <xdr:rowOff>55245</xdr:rowOff>
    </xdr:from>
    <xdr:to>
      <xdr:col>2</xdr:col>
      <xdr:colOff>1905</xdr:colOff>
      <xdr:row>15</xdr:row>
      <xdr:rowOff>1026795</xdr:rowOff>
    </xdr:to>
    <xdr:pic>
      <xdr:nvPicPr>
        <xdr:cNvPr id="863" name="ID_526243A982D64959ABA8DA552E9BB055" descr="16">
          <a:extLst>
            <a:ext uri="{FF2B5EF4-FFF2-40B4-BE49-F238E27FC236}">
              <a16:creationId xmlns:a16="http://schemas.microsoft.com/office/drawing/2014/main" id="{38e68427-d98d-4a4f-8f21-2abf135fabe0}"/>
            </a:ext>
          </a:extLst>
        </xdr:cNvPr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800100" y="14258925"/>
          <a:ext cx="923925" cy="971550"/>
        </a:xfrm>
        <a:prstGeom prst="rect"/>
      </xdr:spPr>
    </xdr:pic>
    <xdr:clientData/>
  </xdr:twoCellAnchor>
  <xdr:twoCellAnchor editAs="oneCell">
    <xdr:from>
      <xdr:col>1</xdr:col>
      <xdr:colOff>23495</xdr:colOff>
      <xdr:row>16</xdr:row>
      <xdr:rowOff>55245</xdr:rowOff>
    </xdr:from>
    <xdr:to>
      <xdr:col>2</xdr:col>
      <xdr:colOff>1905</xdr:colOff>
      <xdr:row>16</xdr:row>
      <xdr:rowOff>1026795</xdr:rowOff>
    </xdr:to>
    <xdr:pic>
      <xdr:nvPicPr>
        <xdr:cNvPr id="887" name="ID_7412360CC4DA4778901073D911261208" descr="17">
          <a:extLst>
            <a:ext uri="{FF2B5EF4-FFF2-40B4-BE49-F238E27FC236}">
              <a16:creationId xmlns:a16="http://schemas.microsoft.com/office/drawing/2014/main" id="{430625d4-2e90-4a3a-acd1-5ffe2a0c7362}"/>
            </a:ext>
          </a:extLst>
        </xdr:cNvPr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800100" y="15335250"/>
          <a:ext cx="923925" cy="971550"/>
        </a:xfrm>
        <a:prstGeom prst="rect"/>
      </xdr:spPr>
    </xdr:pic>
    <xdr:clientData/>
  </xdr:twoCellAnchor>
  <xdr:twoCellAnchor editAs="oneCell">
    <xdr:from>
      <xdr:col>1</xdr:col>
      <xdr:colOff>23495</xdr:colOff>
      <xdr:row>17</xdr:row>
      <xdr:rowOff>55245</xdr:rowOff>
    </xdr:from>
    <xdr:to>
      <xdr:col>2</xdr:col>
      <xdr:colOff>1905</xdr:colOff>
      <xdr:row>17</xdr:row>
      <xdr:rowOff>1026795</xdr:rowOff>
    </xdr:to>
    <xdr:pic>
      <xdr:nvPicPr>
        <xdr:cNvPr id="890" name="ID_257878972AE349BDB55D4BE35BF8593C" descr="18">
          <a:extLst>
            <a:ext uri="{FF2B5EF4-FFF2-40B4-BE49-F238E27FC236}">
              <a16:creationId xmlns:a16="http://schemas.microsoft.com/office/drawing/2014/main" id="{c6c71c40-2bff-4d01-8a7c-a1b7c3dd8544}"/>
            </a:ext>
          </a:extLst>
        </xdr:cNvPr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800100" y="16411575"/>
          <a:ext cx="923925" cy="971550"/>
        </a:xfrm>
        <a:prstGeom prst="rect"/>
      </xdr:spPr>
    </xdr:pic>
    <xdr:clientData/>
  </xdr:twoCellAnchor>
  <xdr:twoCellAnchor editAs="oneCell">
    <xdr:from>
      <xdr:col>1</xdr:col>
      <xdr:colOff>23495</xdr:colOff>
      <xdr:row>18</xdr:row>
      <xdr:rowOff>55245</xdr:rowOff>
    </xdr:from>
    <xdr:to>
      <xdr:col>2</xdr:col>
      <xdr:colOff>1905</xdr:colOff>
      <xdr:row>18</xdr:row>
      <xdr:rowOff>1026795</xdr:rowOff>
    </xdr:to>
    <xdr:pic>
      <xdr:nvPicPr>
        <xdr:cNvPr id="892" name="ID_F3401E611AAC43528326723C22D3EF3F" descr="19">
          <a:extLst>
            <a:ext uri="{FF2B5EF4-FFF2-40B4-BE49-F238E27FC236}">
              <a16:creationId xmlns:a16="http://schemas.microsoft.com/office/drawing/2014/main" id="{d4ea7060-acc3-47aa-bc4c-663f3951694c}"/>
            </a:ext>
          </a:extLst>
        </xdr:cNvPr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800100" y="17487900"/>
          <a:ext cx="923925" cy="971550"/>
        </a:xfrm>
        <a:prstGeom prst="rect"/>
      </xdr:spPr>
    </xdr:pic>
    <xdr:clientData/>
  </xdr:twoCellAnchor>
  <xdr:twoCellAnchor editAs="oneCell">
    <xdr:from>
      <xdr:col>1</xdr:col>
      <xdr:colOff>23495</xdr:colOff>
      <xdr:row>19</xdr:row>
      <xdr:rowOff>55245</xdr:rowOff>
    </xdr:from>
    <xdr:to>
      <xdr:col>2</xdr:col>
      <xdr:colOff>1905</xdr:colOff>
      <xdr:row>19</xdr:row>
      <xdr:rowOff>1026795</xdr:rowOff>
    </xdr:to>
    <xdr:pic>
      <xdr:nvPicPr>
        <xdr:cNvPr id="893" name="ID_DB17B137AC38492F8282E67EFC8D58CC" descr="20">
          <a:extLst>
            <a:ext uri="{FF2B5EF4-FFF2-40B4-BE49-F238E27FC236}">
              <a16:creationId xmlns:a16="http://schemas.microsoft.com/office/drawing/2014/main" id="{66f4ddd3-e7ba-4781-8ffb-9cb7f6f15ef1}"/>
            </a:ext>
          </a:extLst>
        </xdr:cNvPr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800100" y="18564225"/>
          <a:ext cx="923925" cy="971550"/>
        </a:xfrm>
        <a:prstGeom prst="rect"/>
      </xdr:spPr>
    </xdr:pic>
    <xdr:clientData/>
  </xdr:twoCellAnchor>
  <xdr:twoCellAnchor editAs="oneCell">
    <xdr:from>
      <xdr:col>1</xdr:col>
      <xdr:colOff>10796</xdr:colOff>
      <xdr:row>20</xdr:row>
      <xdr:rowOff>36195</xdr:rowOff>
    </xdr:from>
    <xdr:to>
      <xdr:col>1</xdr:col>
      <xdr:colOff>915722</xdr:colOff>
      <xdr:row>20</xdr:row>
      <xdr:rowOff>952500</xdr:rowOff>
    </xdr:to>
    <xdr:pic>
      <xdr:nvPicPr>
        <xdr:cNvPr id="877" name="ID_F6B21A5F1987421C8376B7B3FEA48FEE" descr="21">
          <a:extLst>
            <a:ext uri="{FF2B5EF4-FFF2-40B4-BE49-F238E27FC236}">
              <a16:creationId xmlns:a16="http://schemas.microsoft.com/office/drawing/2014/main" id="{73039a84-0c91-4b69-9b25-d5aedcda57c5}"/>
            </a:ext>
          </a:extLst>
        </xdr:cNvPr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790575" y="19621500"/>
          <a:ext cx="904875" cy="914400"/>
        </a:xfrm>
        <a:prstGeom prst="rect"/>
      </xdr:spPr>
    </xdr:pic>
    <xdr:clientData/>
  </xdr:twoCellAnchor>
  <xdr:twoCellAnchor editAs="oneCell">
    <xdr:from>
      <xdr:col>1</xdr:col>
      <xdr:colOff>23495</xdr:colOff>
      <xdr:row>21</xdr:row>
      <xdr:rowOff>54610</xdr:rowOff>
    </xdr:from>
    <xdr:to>
      <xdr:col>2</xdr:col>
      <xdr:colOff>1905</xdr:colOff>
      <xdr:row>21</xdr:row>
      <xdr:rowOff>1027430</xdr:rowOff>
    </xdr:to>
    <xdr:pic>
      <xdr:nvPicPr>
        <xdr:cNvPr id="897" name="ID_2A6CBD0151534F329FBC55CD908A84F0" descr="22">
          <a:extLst>
            <a:ext uri="{FF2B5EF4-FFF2-40B4-BE49-F238E27FC236}">
              <a16:creationId xmlns:a16="http://schemas.microsoft.com/office/drawing/2014/main" id="{8892a09f-3b28-46be-aa67-88e060cfe3ca}"/>
            </a:ext>
          </a:extLst>
        </xdr:cNvPr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800100" y="20716875"/>
          <a:ext cx="923925" cy="971550"/>
        </a:xfrm>
        <a:prstGeom prst="rect"/>
      </xdr:spPr>
    </xdr:pic>
    <xdr:clientData/>
  </xdr:twoCellAnchor>
  <xdr:twoCellAnchor editAs="oneCell">
    <xdr:from>
      <xdr:col>1</xdr:col>
      <xdr:colOff>23495</xdr:colOff>
      <xdr:row>22</xdr:row>
      <xdr:rowOff>54610</xdr:rowOff>
    </xdr:from>
    <xdr:to>
      <xdr:col>2</xdr:col>
      <xdr:colOff>1905</xdr:colOff>
      <xdr:row>22</xdr:row>
      <xdr:rowOff>1027430</xdr:rowOff>
    </xdr:to>
    <xdr:pic>
      <xdr:nvPicPr>
        <xdr:cNvPr id="901" name="ID_95ABB8FE07D4482A85D0DAA6262A2F42" descr="23">
          <a:extLst>
            <a:ext uri="{FF2B5EF4-FFF2-40B4-BE49-F238E27FC236}">
              <a16:creationId xmlns:a16="http://schemas.microsoft.com/office/drawing/2014/main" id="{5704de29-4391-479a-9aba-a33000ddb55f}"/>
            </a:ext>
          </a:extLst>
        </xdr:cNvPr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800100" y="21793200"/>
          <a:ext cx="923925" cy="971550"/>
        </a:xfrm>
        <a:prstGeom prst="rect"/>
      </xdr:spPr>
    </xdr:pic>
    <xdr:clientData/>
  </xdr:twoCellAnchor>
  <xdr:twoCellAnchor editAs="oneCell">
    <xdr:from>
      <xdr:col>1</xdr:col>
      <xdr:colOff>23495</xdr:colOff>
      <xdr:row>23</xdr:row>
      <xdr:rowOff>54610</xdr:rowOff>
    </xdr:from>
    <xdr:to>
      <xdr:col>2</xdr:col>
      <xdr:colOff>1905</xdr:colOff>
      <xdr:row>23</xdr:row>
      <xdr:rowOff>1027430</xdr:rowOff>
    </xdr:to>
    <xdr:pic>
      <xdr:nvPicPr>
        <xdr:cNvPr id="903" name="ID_82EBB5992951432586DF457B51FDE289" descr="24">
          <a:extLst>
            <a:ext uri="{FF2B5EF4-FFF2-40B4-BE49-F238E27FC236}">
              <a16:creationId xmlns:a16="http://schemas.microsoft.com/office/drawing/2014/main" id="{d75bc28a-ae14-4881-8804-4bb2eb97c87c}"/>
            </a:ext>
          </a:extLst>
        </xdr:cNvPr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800100" y="22869525"/>
          <a:ext cx="923925" cy="971550"/>
        </a:xfrm>
        <a:prstGeom prst="rect"/>
      </xdr:spPr>
    </xdr:pic>
    <xdr:clientData/>
  </xdr:twoCellAnchor>
  <xdr:twoCellAnchor editAs="oneCell">
    <xdr:from>
      <xdr:col>1</xdr:col>
      <xdr:colOff>23495</xdr:colOff>
      <xdr:row>24</xdr:row>
      <xdr:rowOff>54610</xdr:rowOff>
    </xdr:from>
    <xdr:to>
      <xdr:col>2</xdr:col>
      <xdr:colOff>1905</xdr:colOff>
      <xdr:row>24</xdr:row>
      <xdr:rowOff>1027430</xdr:rowOff>
    </xdr:to>
    <xdr:pic>
      <xdr:nvPicPr>
        <xdr:cNvPr id="898" name="ID_E09C5EE32A1A4B0FB068AF9A8FA5A33A" descr="25">
          <a:extLst>
            <a:ext uri="{FF2B5EF4-FFF2-40B4-BE49-F238E27FC236}">
              <a16:creationId xmlns:a16="http://schemas.microsoft.com/office/drawing/2014/main" id="{1ae907c6-473d-4416-96c7-6dedf829bf49}"/>
            </a:ext>
          </a:extLst>
        </xdr:cNvPr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800100" y="23945850"/>
          <a:ext cx="923925" cy="971550"/>
        </a:xfrm>
        <a:prstGeom prst="rect"/>
      </xdr:spPr>
    </xdr:pic>
    <xdr:clientData/>
  </xdr:twoCellAnchor>
  <xdr:twoCellAnchor editAs="oneCell">
    <xdr:from>
      <xdr:col>1</xdr:col>
      <xdr:colOff>23495</xdr:colOff>
      <xdr:row>26</xdr:row>
      <xdr:rowOff>54610</xdr:rowOff>
    </xdr:from>
    <xdr:to>
      <xdr:col>2</xdr:col>
      <xdr:colOff>1905</xdr:colOff>
      <xdr:row>26</xdr:row>
      <xdr:rowOff>1027430</xdr:rowOff>
    </xdr:to>
    <xdr:pic>
      <xdr:nvPicPr>
        <xdr:cNvPr id="895" name="ID_5138D305E4934E65B7295589F057F811" descr="26">
          <a:extLst>
            <a:ext uri="{FF2B5EF4-FFF2-40B4-BE49-F238E27FC236}">
              <a16:creationId xmlns:a16="http://schemas.microsoft.com/office/drawing/2014/main" id="{e744ab1d-88a8-4099-a0b3-9342e81b8965}"/>
            </a:ext>
          </a:extLst>
        </xdr:cNvPr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800100" y="25441275"/>
          <a:ext cx="923925" cy="971550"/>
        </a:xfrm>
        <a:prstGeom prst="rect"/>
      </xdr:spPr>
    </xdr:pic>
    <xdr:clientData/>
  </xdr:twoCellAnchor>
  <xdr:twoCellAnchor editAs="oneCell">
    <xdr:from>
      <xdr:col>1</xdr:col>
      <xdr:colOff>25400</xdr:colOff>
      <xdr:row>27</xdr:row>
      <xdr:rowOff>118745</xdr:rowOff>
    </xdr:from>
    <xdr:to>
      <xdr:col>2</xdr:col>
      <xdr:colOff>2540</xdr:colOff>
      <xdr:row>27</xdr:row>
      <xdr:rowOff>1091565</xdr:rowOff>
    </xdr:to>
    <xdr:pic>
      <xdr:nvPicPr>
        <xdr:cNvPr id="906" name="ID_6D2DE9A5DEEC4F06A1AC8149BB689C77" descr="39">
          <a:extLst>
            <a:ext uri="{FF2B5EF4-FFF2-40B4-BE49-F238E27FC236}">
              <a16:creationId xmlns:a16="http://schemas.microsoft.com/office/drawing/2014/main" id="{f57616b9-397d-429d-8987-eace5b0fb73e}"/>
            </a:ext>
          </a:extLst>
        </xdr:cNvPr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809625" y="26574750"/>
          <a:ext cx="923925" cy="971550"/>
        </a:xfrm>
        <a:prstGeom prst="rect"/>
      </xdr:spPr>
    </xdr:pic>
    <xdr:clientData/>
  </xdr:twoCellAnchor>
  <xdr:twoCellAnchor editAs="oneCell">
    <xdr:from>
      <xdr:col>1</xdr:col>
      <xdr:colOff>25400</xdr:colOff>
      <xdr:row>28</xdr:row>
      <xdr:rowOff>118109</xdr:rowOff>
    </xdr:from>
    <xdr:to>
      <xdr:col>1</xdr:col>
      <xdr:colOff>940645</xdr:colOff>
      <xdr:row>28</xdr:row>
      <xdr:rowOff>1073150</xdr:rowOff>
    </xdr:to>
    <xdr:pic>
      <xdr:nvPicPr>
        <xdr:cNvPr id="856" name="ID_A854D55455DC4A1B8A850B4545F25A35" descr="40">
          <a:extLst>
            <a:ext uri="{FF2B5EF4-FFF2-40B4-BE49-F238E27FC236}">
              <a16:creationId xmlns:a16="http://schemas.microsoft.com/office/drawing/2014/main" id="{9e71bd62-cba7-41c5-952a-02474a64a0dc}"/>
            </a:ext>
          </a:extLst>
        </xdr:cNvPr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809625" y="27774900"/>
          <a:ext cx="914400" cy="952500"/>
        </a:xfrm>
        <a:prstGeom prst="rect"/>
      </xdr:spPr>
    </xdr:pic>
    <xdr:clientData/>
  </xdr:twoCellAnchor>
  <xdr:twoCellAnchor editAs="oneCell">
    <xdr:from>
      <xdr:col>1</xdr:col>
      <xdr:colOff>24130</xdr:colOff>
      <xdr:row>29</xdr:row>
      <xdr:rowOff>118745</xdr:rowOff>
    </xdr:from>
    <xdr:to>
      <xdr:col>2</xdr:col>
      <xdr:colOff>635</xdr:colOff>
      <xdr:row>29</xdr:row>
      <xdr:rowOff>1091565</xdr:rowOff>
    </xdr:to>
    <xdr:pic>
      <xdr:nvPicPr>
        <xdr:cNvPr id="908" name="ID_48843585D7134FF992160880F7C67685" descr="41">
          <a:extLst>
            <a:ext uri="{FF2B5EF4-FFF2-40B4-BE49-F238E27FC236}">
              <a16:creationId xmlns:a16="http://schemas.microsoft.com/office/drawing/2014/main" id="{700fd9bf-c2af-4c35-8983-113fe0926f4a}"/>
            </a:ext>
          </a:extLst>
        </xdr:cNvPr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809625" y="28975050"/>
          <a:ext cx="923925" cy="971550"/>
        </a:xfrm>
        <a:prstGeom prst="rect"/>
      </xdr:spPr>
    </xdr:pic>
    <xdr:clientData/>
  </xdr:twoCellAnchor>
  <xdr:twoCellAnchor editAs="oneCell">
    <xdr:from>
      <xdr:col>1</xdr:col>
      <xdr:colOff>24130</xdr:colOff>
      <xdr:row>30</xdr:row>
      <xdr:rowOff>118110</xdr:rowOff>
    </xdr:from>
    <xdr:to>
      <xdr:col>2</xdr:col>
      <xdr:colOff>635</xdr:colOff>
      <xdr:row>30</xdr:row>
      <xdr:rowOff>1090930</xdr:rowOff>
    </xdr:to>
    <xdr:pic>
      <xdr:nvPicPr>
        <xdr:cNvPr id="909" name="ID_2DABE46F80D24A079AEEEF01563D0A69" descr="42">
          <a:extLst>
            <a:ext uri="{FF2B5EF4-FFF2-40B4-BE49-F238E27FC236}">
              <a16:creationId xmlns:a16="http://schemas.microsoft.com/office/drawing/2014/main" id="{09990d79-bd65-4ae3-8d01-6470e508a437}"/>
            </a:ext>
          </a:extLst>
        </xdr:cNvPr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809625" y="30175200"/>
          <a:ext cx="923925" cy="971550"/>
        </a:xfrm>
        <a:prstGeom prst="rect"/>
      </xdr:spPr>
    </xdr:pic>
    <xdr:clientData/>
  </xdr:twoCellAnchor>
  <xdr:twoCellAnchor editAs="oneCell">
    <xdr:from>
      <xdr:col>1</xdr:col>
      <xdr:colOff>24765</xdr:colOff>
      <xdr:row>31</xdr:row>
      <xdr:rowOff>119380</xdr:rowOff>
    </xdr:from>
    <xdr:to>
      <xdr:col>1</xdr:col>
      <xdr:colOff>863600</xdr:colOff>
      <xdr:row>31</xdr:row>
      <xdr:rowOff>971574</xdr:rowOff>
    </xdr:to>
    <xdr:pic>
      <xdr:nvPicPr>
        <xdr:cNvPr id="862" name="ID_F7673F98255441FC97912FBDAC4FBD58" descr="43">
          <a:extLst>
            <a:ext uri="{FF2B5EF4-FFF2-40B4-BE49-F238E27FC236}">
              <a16:creationId xmlns:a16="http://schemas.microsoft.com/office/drawing/2014/main" id="{54407319-76bf-4430-a541-7c5fb33b0e53}"/>
            </a:ext>
          </a:extLst>
        </xdr:cNvPr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809625" y="31384875"/>
          <a:ext cx="838200" cy="847725"/>
        </a:xfrm>
        <a:prstGeom prst="rect"/>
      </xdr:spPr>
    </xdr:pic>
    <xdr:clientData/>
  </xdr:twoCellAnchor>
  <xdr:twoCellAnchor editAs="oneCell">
    <xdr:from>
      <xdr:col>1</xdr:col>
      <xdr:colOff>24765</xdr:colOff>
      <xdr:row>32</xdr:row>
      <xdr:rowOff>118745</xdr:rowOff>
    </xdr:from>
    <xdr:to>
      <xdr:col>2</xdr:col>
      <xdr:colOff>635</xdr:colOff>
      <xdr:row>32</xdr:row>
      <xdr:rowOff>1090930</xdr:rowOff>
    </xdr:to>
    <xdr:pic>
      <xdr:nvPicPr>
        <xdr:cNvPr id="886" name="ID_05761849E2354987A86F35AC20007348" descr="44">
          <a:extLst>
            <a:ext uri="{FF2B5EF4-FFF2-40B4-BE49-F238E27FC236}">
              <a16:creationId xmlns:a16="http://schemas.microsoft.com/office/drawing/2014/main" id="{6a0e4b00-b2a0-43c6-bf46-1f4f6cbaaa8b}"/>
            </a:ext>
          </a:extLst>
        </xdr:cNvPr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809625" y="32575500"/>
          <a:ext cx="914400" cy="971550"/>
        </a:xfrm>
        <a:prstGeom prst="rect"/>
      </xdr:spPr>
    </xdr:pic>
    <xdr:clientData/>
  </xdr:twoCellAnchor>
  <xdr:twoCellAnchor editAs="oneCell">
    <xdr:from>
      <xdr:col>1</xdr:col>
      <xdr:colOff>23495</xdr:colOff>
      <xdr:row>33</xdr:row>
      <xdr:rowOff>119380</xdr:rowOff>
    </xdr:from>
    <xdr:to>
      <xdr:col>2</xdr:col>
      <xdr:colOff>1270</xdr:colOff>
      <xdr:row>33</xdr:row>
      <xdr:rowOff>1091565</xdr:rowOff>
    </xdr:to>
    <xdr:pic>
      <xdr:nvPicPr>
        <xdr:cNvPr id="912" name="ID_9E3A59CA8F4D47C49A468B8D35CB84A2" descr="45">
          <a:extLst>
            <a:ext uri="{FF2B5EF4-FFF2-40B4-BE49-F238E27FC236}">
              <a16:creationId xmlns:a16="http://schemas.microsoft.com/office/drawing/2014/main" id="{a153c0a0-dd69-4f10-910d-a1933e83c8f2}"/>
            </a:ext>
          </a:extLst>
        </xdr:cNvPr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800100" y="33785175"/>
          <a:ext cx="923925" cy="971550"/>
        </a:xfrm>
        <a:prstGeom prst="rect"/>
      </xdr:spPr>
    </xdr:pic>
    <xdr:clientData/>
  </xdr:twoCellAnchor>
  <xdr:twoCellAnchor editAs="oneCell">
    <xdr:from>
      <xdr:col>1</xdr:col>
      <xdr:colOff>23495</xdr:colOff>
      <xdr:row>34</xdr:row>
      <xdr:rowOff>118745</xdr:rowOff>
    </xdr:from>
    <xdr:to>
      <xdr:col>2</xdr:col>
      <xdr:colOff>1270</xdr:colOff>
      <xdr:row>34</xdr:row>
      <xdr:rowOff>1090930</xdr:rowOff>
    </xdr:to>
    <xdr:pic>
      <xdr:nvPicPr>
        <xdr:cNvPr id="876" name="ID_B01FD8B20D2F4086AEB8ADD917E58C54" descr="46">
          <a:extLst>
            <a:ext uri="{FF2B5EF4-FFF2-40B4-BE49-F238E27FC236}">
              <a16:creationId xmlns:a16="http://schemas.microsoft.com/office/drawing/2014/main" id="{b6eee2f3-ba89-45c4-99a1-10f6dc30483e}"/>
            </a:ext>
          </a:extLst>
        </xdr:cNvPr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800100" y="34975800"/>
          <a:ext cx="923925" cy="971550"/>
        </a:xfrm>
        <a:prstGeom prst="rect"/>
      </xdr:spPr>
    </xdr:pic>
    <xdr:clientData/>
  </xdr:twoCellAnchor>
  <xdr:twoCellAnchor editAs="oneCell">
    <xdr:from>
      <xdr:col>1</xdr:col>
      <xdr:colOff>23495</xdr:colOff>
      <xdr:row>35</xdr:row>
      <xdr:rowOff>188269</xdr:rowOff>
    </xdr:from>
    <xdr:to>
      <xdr:col>1</xdr:col>
      <xdr:colOff>914401</xdr:colOff>
      <xdr:row>35</xdr:row>
      <xdr:rowOff>1091565</xdr:rowOff>
    </xdr:to>
    <xdr:pic>
      <xdr:nvPicPr>
        <xdr:cNvPr id="900" name="ID_82F1420182C8463694F2734AD12013D6" descr="47">
          <a:extLst>
            <a:ext uri="{FF2B5EF4-FFF2-40B4-BE49-F238E27FC236}">
              <a16:creationId xmlns:a16="http://schemas.microsoft.com/office/drawing/2014/main" id="{a233c6fd-d2af-44b8-8491-02738721c867}"/>
            </a:ext>
          </a:extLst>
        </xdr:cNvPr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800100" y="36252150"/>
          <a:ext cx="895350" cy="904875"/>
        </a:xfrm>
        <a:prstGeom prst="rect"/>
      </xdr:spPr>
    </xdr:pic>
    <xdr:clientData/>
  </xdr:twoCellAnchor>
  <xdr:twoCellAnchor editAs="oneCell">
    <xdr:from>
      <xdr:col>6</xdr:col>
      <xdr:colOff>24130</xdr:colOff>
      <xdr:row>5</xdr:row>
      <xdr:rowOff>54610</xdr:rowOff>
    </xdr:from>
    <xdr:to>
      <xdr:col>7</xdr:col>
      <xdr:colOff>1270</xdr:colOff>
      <xdr:row>5</xdr:row>
      <xdr:rowOff>1027430</xdr:rowOff>
    </xdr:to>
    <xdr:pic>
      <xdr:nvPicPr>
        <xdr:cNvPr id="865" name="ID_6C5831806B394ACC887F42DB478ADAB0" descr="07">
          <a:extLst>
            <a:ext uri="{FF2B5EF4-FFF2-40B4-BE49-F238E27FC236}">
              <a16:creationId xmlns:a16="http://schemas.microsoft.com/office/drawing/2014/main" id="{9ba30020-32e8-46e2-a260-f38e45d4e0bb}"/>
            </a:ext>
          </a:extLst>
        </xdr:cNvPr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5372100" y="4152900"/>
          <a:ext cx="923925" cy="971550"/>
        </a:xfrm>
        <a:prstGeom prst="rect"/>
      </xdr:spPr>
    </xdr:pic>
    <xdr:clientData/>
  </xdr:twoCellAnchor>
  <xdr:twoCellAnchor editAs="oneCell">
    <xdr:from>
      <xdr:col>6</xdr:col>
      <xdr:colOff>24130</xdr:colOff>
      <xdr:row>6</xdr:row>
      <xdr:rowOff>54611</xdr:rowOff>
    </xdr:from>
    <xdr:to>
      <xdr:col>6</xdr:col>
      <xdr:colOff>902859</xdr:colOff>
      <xdr:row>6</xdr:row>
      <xdr:rowOff>946151</xdr:rowOff>
    </xdr:to>
    <xdr:pic>
      <xdr:nvPicPr>
        <xdr:cNvPr id="869" name="ID_562AAA85F4284F40A67D2D9EB9B09E9A" descr="08">
          <a:extLst>
            <a:ext uri="{FF2B5EF4-FFF2-40B4-BE49-F238E27FC236}">
              <a16:creationId xmlns:a16="http://schemas.microsoft.com/office/drawing/2014/main" id="{c40f1eb1-7851-478c-8df1-3daaeaeb4394}"/>
            </a:ext>
          </a:extLst>
        </xdr:cNvPr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5372100" y="5229225"/>
          <a:ext cx="876300" cy="895350"/>
        </a:xfrm>
        <a:prstGeom prst="rect"/>
      </xdr:spPr>
    </xdr:pic>
    <xdr:clientData/>
  </xdr:twoCellAnchor>
  <xdr:twoCellAnchor editAs="oneCell">
    <xdr:from>
      <xdr:col>6</xdr:col>
      <xdr:colOff>24130</xdr:colOff>
      <xdr:row>7</xdr:row>
      <xdr:rowOff>54610</xdr:rowOff>
    </xdr:from>
    <xdr:to>
      <xdr:col>7</xdr:col>
      <xdr:colOff>1270</xdr:colOff>
      <xdr:row>7</xdr:row>
      <xdr:rowOff>1026795</xdr:rowOff>
    </xdr:to>
    <xdr:pic>
      <xdr:nvPicPr>
        <xdr:cNvPr id="867" name="ID_FA304B9857D7426CB86C92CB03DD9719" descr="09">
          <a:extLst>
            <a:ext uri="{FF2B5EF4-FFF2-40B4-BE49-F238E27FC236}">
              <a16:creationId xmlns:a16="http://schemas.microsoft.com/office/drawing/2014/main" id="{7e3c99e3-27ba-4075-b83d-2bee884e7b6e}"/>
            </a:ext>
          </a:extLst>
        </xdr:cNvPr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5372100" y="6305550"/>
          <a:ext cx="923925" cy="971550"/>
        </a:xfrm>
        <a:prstGeom prst="rect"/>
      </xdr:spPr>
    </xdr:pic>
    <xdr:clientData/>
  </xdr:twoCellAnchor>
  <xdr:twoCellAnchor editAs="oneCell">
    <xdr:from>
      <xdr:col>6</xdr:col>
      <xdr:colOff>24130</xdr:colOff>
      <xdr:row>8</xdr:row>
      <xdr:rowOff>54610</xdr:rowOff>
    </xdr:from>
    <xdr:to>
      <xdr:col>7</xdr:col>
      <xdr:colOff>1270</xdr:colOff>
      <xdr:row>8</xdr:row>
      <xdr:rowOff>1026795</xdr:rowOff>
    </xdr:to>
    <xdr:pic>
      <xdr:nvPicPr>
        <xdr:cNvPr id="857" name="ID_F7FFF392A5FF4BDAAAB5876CE4CAE24A" descr="10">
          <a:extLst>
            <a:ext uri="{FF2B5EF4-FFF2-40B4-BE49-F238E27FC236}">
              <a16:creationId xmlns:a16="http://schemas.microsoft.com/office/drawing/2014/main" id="{ac295d90-559f-43db-9c03-d2179e3e365f}"/>
            </a:ext>
          </a:extLst>
        </xdr:cNvPr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5372100" y="7381875"/>
          <a:ext cx="923925" cy="971550"/>
        </a:xfrm>
        <a:prstGeom prst="rect"/>
      </xdr:spPr>
    </xdr:pic>
    <xdr:clientData/>
  </xdr:twoCellAnchor>
  <xdr:twoCellAnchor editAs="oneCell">
    <xdr:from>
      <xdr:col>6</xdr:col>
      <xdr:colOff>23495</xdr:colOff>
      <xdr:row>9</xdr:row>
      <xdr:rowOff>114300</xdr:rowOff>
    </xdr:from>
    <xdr:to>
      <xdr:col>6</xdr:col>
      <xdr:colOff>924070</xdr:colOff>
      <xdr:row>9</xdr:row>
      <xdr:rowOff>1026795</xdr:rowOff>
    </xdr:to>
    <xdr:pic>
      <xdr:nvPicPr>
        <xdr:cNvPr id="873" name="ID_350AC598032F487FBD0FB241CBC804E3" descr="11">
          <a:extLst>
            <a:ext uri="{FF2B5EF4-FFF2-40B4-BE49-F238E27FC236}">
              <a16:creationId xmlns:a16="http://schemas.microsoft.com/office/drawing/2014/main" id="{093200ae-abaa-40f9-ba9a-7508ee6c1516}"/>
            </a:ext>
          </a:extLst>
        </xdr:cNvPr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5362575" y="8515350"/>
          <a:ext cx="904875" cy="914400"/>
        </a:xfrm>
        <a:prstGeom prst="rect"/>
      </xdr:spPr>
    </xdr:pic>
    <xdr:clientData/>
  </xdr:twoCellAnchor>
  <xdr:twoCellAnchor editAs="oneCell">
    <xdr:from>
      <xdr:col>6</xdr:col>
      <xdr:colOff>23495</xdr:colOff>
      <xdr:row>10</xdr:row>
      <xdr:rowOff>54610</xdr:rowOff>
    </xdr:from>
    <xdr:to>
      <xdr:col>7</xdr:col>
      <xdr:colOff>1905</xdr:colOff>
      <xdr:row>10</xdr:row>
      <xdr:rowOff>1026795</xdr:rowOff>
    </xdr:to>
    <xdr:pic>
      <xdr:nvPicPr>
        <xdr:cNvPr id="875" name="ID_56E1BC0463534BD5BBFC20DE69C71894" descr="12">
          <a:extLst>
            <a:ext uri="{FF2B5EF4-FFF2-40B4-BE49-F238E27FC236}">
              <a16:creationId xmlns:a16="http://schemas.microsoft.com/office/drawing/2014/main" id="{d4cd3fb3-dab4-4dc3-8d56-d792b1c3e5d6}"/>
            </a:ext>
          </a:extLst>
        </xdr:cNvPr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5362575" y="9534525"/>
          <a:ext cx="923925" cy="971550"/>
        </a:xfrm>
        <a:prstGeom prst="rect"/>
      </xdr:spPr>
    </xdr:pic>
    <xdr:clientData/>
  </xdr:twoCellAnchor>
  <xdr:twoCellAnchor editAs="oneCell">
    <xdr:from>
      <xdr:col>6</xdr:col>
      <xdr:colOff>23495</xdr:colOff>
      <xdr:row>11</xdr:row>
      <xdr:rowOff>54610</xdr:rowOff>
    </xdr:from>
    <xdr:to>
      <xdr:col>7</xdr:col>
      <xdr:colOff>1905</xdr:colOff>
      <xdr:row>11</xdr:row>
      <xdr:rowOff>1026795</xdr:rowOff>
    </xdr:to>
    <xdr:pic>
      <xdr:nvPicPr>
        <xdr:cNvPr id="879" name="ID_4B3F08BA99224BBBB090A085B1D5CC9D" descr="13">
          <a:extLst>
            <a:ext uri="{FF2B5EF4-FFF2-40B4-BE49-F238E27FC236}">
              <a16:creationId xmlns:a16="http://schemas.microsoft.com/office/drawing/2014/main" id="{a6b4cc4b-54c2-4da5-abe1-c827ce489f90}"/>
            </a:ext>
          </a:extLst>
        </xdr:cNvPr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5362575" y="10610850"/>
          <a:ext cx="923925" cy="971550"/>
        </a:xfrm>
        <a:prstGeom prst="rect"/>
      </xdr:spPr>
    </xdr:pic>
    <xdr:clientData/>
  </xdr:twoCellAnchor>
  <xdr:twoCellAnchor editAs="oneCell">
    <xdr:from>
      <xdr:col>6</xdr:col>
      <xdr:colOff>23495</xdr:colOff>
      <xdr:row>12</xdr:row>
      <xdr:rowOff>54610</xdr:rowOff>
    </xdr:from>
    <xdr:to>
      <xdr:col>7</xdr:col>
      <xdr:colOff>1905</xdr:colOff>
      <xdr:row>12</xdr:row>
      <xdr:rowOff>1026795</xdr:rowOff>
    </xdr:to>
    <xdr:pic>
      <xdr:nvPicPr>
        <xdr:cNvPr id="859" name="ID_3400484D25114DF78A95B7E46F1C32ED" descr="14">
          <a:extLst>
            <a:ext uri="{FF2B5EF4-FFF2-40B4-BE49-F238E27FC236}">
              <a16:creationId xmlns:a16="http://schemas.microsoft.com/office/drawing/2014/main" id="{5e17bc31-0c5f-4d9f-b0f1-2ed4872ece6a}"/>
            </a:ext>
          </a:extLst>
        </xdr:cNvPr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5362575" y="11687175"/>
          <a:ext cx="923925" cy="971550"/>
        </a:xfrm>
        <a:prstGeom prst="rect"/>
      </xdr:spPr>
    </xdr:pic>
    <xdr:clientData/>
  </xdr:twoCellAnchor>
  <xdr:twoCellAnchor editAs="oneCell">
    <xdr:from>
      <xdr:col>6</xdr:col>
      <xdr:colOff>23495</xdr:colOff>
      <xdr:row>14</xdr:row>
      <xdr:rowOff>54610</xdr:rowOff>
    </xdr:from>
    <xdr:to>
      <xdr:col>7</xdr:col>
      <xdr:colOff>1905</xdr:colOff>
      <xdr:row>14</xdr:row>
      <xdr:rowOff>1027430</xdr:rowOff>
    </xdr:to>
    <xdr:pic>
      <xdr:nvPicPr>
        <xdr:cNvPr id="883" name="ID_5B2B2DBE42D04919865AE280B7CB2616" descr="27">
          <a:extLst>
            <a:ext uri="{FF2B5EF4-FFF2-40B4-BE49-F238E27FC236}">
              <a16:creationId xmlns:a16="http://schemas.microsoft.com/office/drawing/2014/main" id="{a5bd221a-359b-404e-8b7c-290dc4132e4c}"/>
            </a:ext>
          </a:extLst>
        </xdr:cNvPr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5362575" y="13182600"/>
          <a:ext cx="923925" cy="971550"/>
        </a:xfrm>
        <a:prstGeom prst="rect"/>
      </xdr:spPr>
    </xdr:pic>
    <xdr:clientData/>
  </xdr:twoCellAnchor>
  <xdr:twoCellAnchor editAs="oneCell">
    <xdr:from>
      <xdr:col>6</xdr:col>
      <xdr:colOff>23495</xdr:colOff>
      <xdr:row>15</xdr:row>
      <xdr:rowOff>54610</xdr:rowOff>
    </xdr:from>
    <xdr:to>
      <xdr:col>7</xdr:col>
      <xdr:colOff>1905</xdr:colOff>
      <xdr:row>15</xdr:row>
      <xdr:rowOff>1027430</xdr:rowOff>
    </xdr:to>
    <xdr:pic>
      <xdr:nvPicPr>
        <xdr:cNvPr id="885" name="ID_B93592A322074B2F8808582BCF529A6C" descr="28">
          <a:extLst>
            <a:ext uri="{FF2B5EF4-FFF2-40B4-BE49-F238E27FC236}">
              <a16:creationId xmlns:a16="http://schemas.microsoft.com/office/drawing/2014/main" id="{0eba300d-f845-44df-ba2a-b2e15f1c8714}"/>
            </a:ext>
          </a:extLst>
        </xdr:cNvPr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5362575" y="14258925"/>
          <a:ext cx="923925" cy="971550"/>
        </a:xfrm>
        <a:prstGeom prst="rect"/>
      </xdr:spPr>
    </xdr:pic>
    <xdr:clientData/>
  </xdr:twoCellAnchor>
  <xdr:twoCellAnchor editAs="oneCell">
    <xdr:from>
      <xdr:col>6</xdr:col>
      <xdr:colOff>23495</xdr:colOff>
      <xdr:row>16</xdr:row>
      <xdr:rowOff>55245</xdr:rowOff>
    </xdr:from>
    <xdr:to>
      <xdr:col>7</xdr:col>
      <xdr:colOff>1905</xdr:colOff>
      <xdr:row>16</xdr:row>
      <xdr:rowOff>1026795</xdr:rowOff>
    </xdr:to>
    <xdr:pic>
      <xdr:nvPicPr>
        <xdr:cNvPr id="889" name="ID_7BD647852C754C00A732E35E845A8F8A" descr="29">
          <a:extLst>
            <a:ext uri="{FF2B5EF4-FFF2-40B4-BE49-F238E27FC236}">
              <a16:creationId xmlns:a16="http://schemas.microsoft.com/office/drawing/2014/main" id="{8e607edb-7588-4cb5-b5e9-161ca72b3bf2}"/>
            </a:ext>
          </a:extLst>
        </xdr:cNvPr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5362575" y="15335250"/>
          <a:ext cx="923925" cy="971550"/>
        </a:xfrm>
        <a:prstGeom prst="rect"/>
      </xdr:spPr>
    </xdr:pic>
    <xdr:clientData/>
  </xdr:twoCellAnchor>
  <xdr:twoCellAnchor editAs="oneCell">
    <xdr:from>
      <xdr:col>6</xdr:col>
      <xdr:colOff>22860</xdr:colOff>
      <xdr:row>17</xdr:row>
      <xdr:rowOff>55245</xdr:rowOff>
    </xdr:from>
    <xdr:to>
      <xdr:col>7</xdr:col>
      <xdr:colOff>1905</xdr:colOff>
      <xdr:row>17</xdr:row>
      <xdr:rowOff>1026795</xdr:rowOff>
    </xdr:to>
    <xdr:pic>
      <xdr:nvPicPr>
        <xdr:cNvPr id="891" name="ID_01095F08151D4A18A6F7768F0A96E9E2" descr="30">
          <a:extLst>
            <a:ext uri="{FF2B5EF4-FFF2-40B4-BE49-F238E27FC236}">
              <a16:creationId xmlns:a16="http://schemas.microsoft.com/office/drawing/2014/main" id="{534ca055-7fff-465a-91ec-934a0faa6f9a}"/>
            </a:ext>
          </a:extLst>
        </xdr:cNvPr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5362575" y="16411575"/>
          <a:ext cx="923925" cy="971550"/>
        </a:xfrm>
        <a:prstGeom prst="rect"/>
      </xdr:spPr>
    </xdr:pic>
    <xdr:clientData/>
  </xdr:twoCellAnchor>
  <xdr:twoCellAnchor editAs="oneCell">
    <xdr:from>
      <xdr:col>6</xdr:col>
      <xdr:colOff>22860</xdr:colOff>
      <xdr:row>18</xdr:row>
      <xdr:rowOff>76199</xdr:rowOff>
    </xdr:from>
    <xdr:to>
      <xdr:col>7</xdr:col>
      <xdr:colOff>247</xdr:colOff>
      <xdr:row>18</xdr:row>
      <xdr:rowOff>1026794</xdr:rowOff>
    </xdr:to>
    <xdr:pic>
      <xdr:nvPicPr>
        <xdr:cNvPr id="868" name="ID_AC9DD42B24EA464EB5F6E77CBE7A6ED8" descr="31">
          <a:extLst>
            <a:ext uri="{FF2B5EF4-FFF2-40B4-BE49-F238E27FC236}">
              <a16:creationId xmlns:a16="http://schemas.microsoft.com/office/drawing/2014/main" id="{1f7e8064-6f6e-40e8-80c5-c3521e3ebab5}"/>
            </a:ext>
          </a:extLst>
        </xdr:cNvPr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5362575" y="17506950"/>
          <a:ext cx="923925" cy="952500"/>
        </a:xfrm>
        <a:prstGeom prst="rect"/>
      </xdr:spPr>
    </xdr:pic>
    <xdr:clientData/>
  </xdr:twoCellAnchor>
  <xdr:twoCellAnchor editAs="oneCell">
    <xdr:from>
      <xdr:col>6</xdr:col>
      <xdr:colOff>22860</xdr:colOff>
      <xdr:row>19</xdr:row>
      <xdr:rowOff>55245</xdr:rowOff>
    </xdr:from>
    <xdr:to>
      <xdr:col>7</xdr:col>
      <xdr:colOff>1905</xdr:colOff>
      <xdr:row>19</xdr:row>
      <xdr:rowOff>1026795</xdr:rowOff>
    </xdr:to>
    <xdr:pic>
      <xdr:nvPicPr>
        <xdr:cNvPr id="894" name="ID_68BE27A7B33142048605879E88CBD3E4" descr="32">
          <a:extLst>
            <a:ext uri="{FF2B5EF4-FFF2-40B4-BE49-F238E27FC236}">
              <a16:creationId xmlns:a16="http://schemas.microsoft.com/office/drawing/2014/main" id="{1bfa04ee-732d-4904-93fe-54f7d217d821}"/>
            </a:ext>
          </a:extLst>
        </xdr:cNvPr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5362575" y="18564225"/>
          <a:ext cx="923925" cy="971550"/>
        </a:xfrm>
        <a:prstGeom prst="rect"/>
      </xdr:spPr>
    </xdr:pic>
    <xdr:clientData/>
  </xdr:twoCellAnchor>
  <xdr:twoCellAnchor editAs="oneCell">
    <xdr:from>
      <xdr:col>6</xdr:col>
      <xdr:colOff>22860</xdr:colOff>
      <xdr:row>20</xdr:row>
      <xdr:rowOff>98939</xdr:rowOff>
    </xdr:from>
    <xdr:to>
      <xdr:col>6</xdr:col>
      <xdr:colOff>939800</xdr:colOff>
      <xdr:row>20</xdr:row>
      <xdr:rowOff>1026795</xdr:rowOff>
    </xdr:to>
    <xdr:pic>
      <xdr:nvPicPr>
        <xdr:cNvPr id="896" name="ID_08CBA45853FE4A76A1086FF803C25061" descr="33">
          <a:extLst>
            <a:ext uri="{FF2B5EF4-FFF2-40B4-BE49-F238E27FC236}">
              <a16:creationId xmlns:a16="http://schemas.microsoft.com/office/drawing/2014/main" id="{46e3af40-e037-48d9-9390-36519e00d243}"/>
            </a:ext>
          </a:extLst>
        </xdr:cNvPr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5362575" y="19678650"/>
          <a:ext cx="914400" cy="923925"/>
        </a:xfrm>
        <a:prstGeom prst="rect"/>
      </xdr:spPr>
    </xdr:pic>
    <xdr:clientData/>
  </xdr:twoCellAnchor>
  <xdr:twoCellAnchor editAs="oneCell">
    <xdr:from>
      <xdr:col>6</xdr:col>
      <xdr:colOff>24130</xdr:colOff>
      <xdr:row>21</xdr:row>
      <xdr:rowOff>69849</xdr:rowOff>
    </xdr:from>
    <xdr:to>
      <xdr:col>6</xdr:col>
      <xdr:colOff>938740</xdr:colOff>
      <xdr:row>21</xdr:row>
      <xdr:rowOff>1026794</xdr:rowOff>
    </xdr:to>
    <xdr:pic>
      <xdr:nvPicPr>
        <xdr:cNvPr id="899" name="ID_02C943BF974C4D9DA2EA7D8A821FB9BB" descr="34">
          <a:extLst>
            <a:ext uri="{FF2B5EF4-FFF2-40B4-BE49-F238E27FC236}">
              <a16:creationId xmlns:a16="http://schemas.microsoft.com/office/drawing/2014/main" id="{c5f2fa3f-2d66-49ee-8570-aba9273768df}"/>
            </a:ext>
          </a:extLst>
        </xdr:cNvPr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5372100" y="20726400"/>
          <a:ext cx="914400" cy="952500"/>
        </a:xfrm>
        <a:prstGeom prst="rect"/>
      </xdr:spPr>
    </xdr:pic>
    <xdr:clientData/>
  </xdr:twoCellAnchor>
  <xdr:twoCellAnchor editAs="oneCell">
    <xdr:from>
      <xdr:col>6</xdr:col>
      <xdr:colOff>24130</xdr:colOff>
      <xdr:row>22</xdr:row>
      <xdr:rowOff>55245</xdr:rowOff>
    </xdr:from>
    <xdr:to>
      <xdr:col>7</xdr:col>
      <xdr:colOff>635</xdr:colOff>
      <xdr:row>22</xdr:row>
      <xdr:rowOff>1026795</xdr:rowOff>
    </xdr:to>
    <xdr:pic>
      <xdr:nvPicPr>
        <xdr:cNvPr id="902" name="ID_DE249D932774472DB39736F23B6FAA69" descr="35">
          <a:extLst>
            <a:ext uri="{FF2B5EF4-FFF2-40B4-BE49-F238E27FC236}">
              <a16:creationId xmlns:a16="http://schemas.microsoft.com/office/drawing/2014/main" id="{1f49abad-c1ee-4e05-bbce-66a5f20e150d}"/>
            </a:ext>
          </a:extLst>
        </xdr:cNvPr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5372100" y="21793200"/>
          <a:ext cx="923925" cy="971550"/>
        </a:xfrm>
        <a:prstGeom prst="rect"/>
      </xdr:spPr>
    </xdr:pic>
    <xdr:clientData/>
  </xdr:twoCellAnchor>
  <xdr:twoCellAnchor editAs="oneCell">
    <xdr:from>
      <xdr:col>6</xdr:col>
      <xdr:colOff>24765</xdr:colOff>
      <xdr:row>23</xdr:row>
      <xdr:rowOff>54610</xdr:rowOff>
    </xdr:from>
    <xdr:to>
      <xdr:col>7</xdr:col>
      <xdr:colOff>635</xdr:colOff>
      <xdr:row>23</xdr:row>
      <xdr:rowOff>1027430</xdr:rowOff>
    </xdr:to>
    <xdr:pic>
      <xdr:nvPicPr>
        <xdr:cNvPr id="904" name="ID_3F13218E2556430B9FD28C5EDE35508C" descr="36">
          <a:extLst>
            <a:ext uri="{FF2B5EF4-FFF2-40B4-BE49-F238E27FC236}">
              <a16:creationId xmlns:a16="http://schemas.microsoft.com/office/drawing/2014/main" id="{09e61eb0-b4b5-458b-8659-56de06a4522c}"/>
            </a:ext>
          </a:extLst>
        </xdr:cNvPr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5372100" y="22869525"/>
          <a:ext cx="914400" cy="971550"/>
        </a:xfrm>
        <a:prstGeom prst="rect"/>
      </xdr:spPr>
    </xdr:pic>
    <xdr:clientData/>
  </xdr:twoCellAnchor>
  <xdr:twoCellAnchor editAs="oneCell">
    <xdr:from>
      <xdr:col>6</xdr:col>
      <xdr:colOff>24765</xdr:colOff>
      <xdr:row>24</xdr:row>
      <xdr:rowOff>54610</xdr:rowOff>
    </xdr:from>
    <xdr:to>
      <xdr:col>7</xdr:col>
      <xdr:colOff>635</xdr:colOff>
      <xdr:row>24</xdr:row>
      <xdr:rowOff>1027430</xdr:rowOff>
    </xdr:to>
    <xdr:pic>
      <xdr:nvPicPr>
        <xdr:cNvPr id="905" name="ID_BD47B7F5F5954E58A87AF12FDC9C9515" descr="37">
          <a:extLst>
            <a:ext uri="{FF2B5EF4-FFF2-40B4-BE49-F238E27FC236}">
              <a16:creationId xmlns:a16="http://schemas.microsoft.com/office/drawing/2014/main" id="{dcae0017-49b9-4d9e-a38f-1b8c181e7c75}"/>
            </a:ext>
          </a:extLst>
        </xdr:cNvPr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5372100" y="23945850"/>
          <a:ext cx="914400" cy="971550"/>
        </a:xfrm>
        <a:prstGeom prst="rect"/>
      </xdr:spPr>
    </xdr:pic>
    <xdr:clientData/>
  </xdr:twoCellAnchor>
  <xdr:twoCellAnchor editAs="oneCell">
    <xdr:from>
      <xdr:col>6</xdr:col>
      <xdr:colOff>24765</xdr:colOff>
      <xdr:row>26</xdr:row>
      <xdr:rowOff>54610</xdr:rowOff>
    </xdr:from>
    <xdr:to>
      <xdr:col>7</xdr:col>
      <xdr:colOff>635</xdr:colOff>
      <xdr:row>26</xdr:row>
      <xdr:rowOff>1027430</xdr:rowOff>
    </xdr:to>
    <xdr:pic>
      <xdr:nvPicPr>
        <xdr:cNvPr id="888" name="ID_1629D658D2124F13AEA5E3BBE20ECBAF" descr="38">
          <a:extLst>
            <a:ext uri="{FF2B5EF4-FFF2-40B4-BE49-F238E27FC236}">
              <a16:creationId xmlns:a16="http://schemas.microsoft.com/office/drawing/2014/main" id="{c8f9ed0a-17f1-4f55-bc86-ffd4173b36b6}"/>
            </a:ext>
          </a:extLst>
        </xdr:cNvPr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5372100" y="25441275"/>
          <a:ext cx="914400" cy="971550"/>
        </a:xfrm>
        <a:prstGeom prst="rect"/>
      </xdr:spPr>
    </xdr:pic>
    <xdr:clientData/>
  </xdr:twoCellAnchor>
  <xdr:twoCellAnchor editAs="oneCell">
    <xdr:from>
      <xdr:col>6</xdr:col>
      <xdr:colOff>13521</xdr:colOff>
      <xdr:row>27</xdr:row>
      <xdr:rowOff>107950</xdr:rowOff>
    </xdr:from>
    <xdr:to>
      <xdr:col>7</xdr:col>
      <xdr:colOff>0</xdr:colOff>
      <xdr:row>27</xdr:row>
      <xdr:rowOff>1091566</xdr:rowOff>
    </xdr:to>
    <xdr:pic>
      <xdr:nvPicPr>
        <xdr:cNvPr id="907" name="ID_EC29B95789174F8BB52A660A4042A8D9" descr="48">
          <a:extLst>
            <a:ext uri="{FF2B5EF4-FFF2-40B4-BE49-F238E27FC236}">
              <a16:creationId xmlns:a16="http://schemas.microsoft.com/office/drawing/2014/main" id="{7be6c8ad-080a-44ca-903b-0afdf2a04134}"/>
            </a:ext>
          </a:extLst>
        </xdr:cNvPr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5353050" y="26565225"/>
          <a:ext cx="933450" cy="981075"/>
        </a:xfrm>
        <a:prstGeom prst="rect"/>
      </xdr:spPr>
    </xdr:pic>
    <xdr:clientData/>
  </xdr:twoCellAnchor>
  <xdr:twoCellAnchor editAs="oneCell">
    <xdr:from>
      <xdr:col>6</xdr:col>
      <xdr:colOff>24765</xdr:colOff>
      <xdr:row>28</xdr:row>
      <xdr:rowOff>118745</xdr:rowOff>
    </xdr:from>
    <xdr:to>
      <xdr:col>7</xdr:col>
      <xdr:colOff>0</xdr:colOff>
      <xdr:row>28</xdr:row>
      <xdr:rowOff>1090930</xdr:rowOff>
    </xdr:to>
    <xdr:pic>
      <xdr:nvPicPr>
        <xdr:cNvPr id="882" name="ID_D0C8CF3D120D44CAA78171614AF8736B" descr="49">
          <a:extLst>
            <a:ext uri="{FF2B5EF4-FFF2-40B4-BE49-F238E27FC236}">
              <a16:creationId xmlns:a16="http://schemas.microsoft.com/office/drawing/2014/main" id="{7989afd0-46f5-4ae8-9faf-5fb072c7226e}"/>
            </a:ext>
          </a:extLst>
        </xdr:cNvPr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5372100" y="27774900"/>
          <a:ext cx="914400" cy="971550"/>
        </a:xfrm>
        <a:prstGeom prst="rect"/>
      </xdr:spPr>
    </xdr:pic>
    <xdr:clientData/>
  </xdr:twoCellAnchor>
  <xdr:twoCellAnchor editAs="oneCell">
    <xdr:from>
      <xdr:col>6</xdr:col>
      <xdr:colOff>24765</xdr:colOff>
      <xdr:row>29</xdr:row>
      <xdr:rowOff>119380</xdr:rowOff>
    </xdr:from>
    <xdr:to>
      <xdr:col>7</xdr:col>
      <xdr:colOff>635</xdr:colOff>
      <xdr:row>29</xdr:row>
      <xdr:rowOff>1090930</xdr:rowOff>
    </xdr:to>
    <xdr:pic>
      <xdr:nvPicPr>
        <xdr:cNvPr id="884" name="ID_DF82A7A54D914BA3BF4D2D385A530255" descr="50">
          <a:extLst>
            <a:ext uri="{FF2B5EF4-FFF2-40B4-BE49-F238E27FC236}">
              <a16:creationId xmlns:a16="http://schemas.microsoft.com/office/drawing/2014/main" id="{9eb74717-ec65-4755-98fe-4756b8c828ca}"/>
            </a:ext>
          </a:extLst>
        </xdr:cNvPr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5372100" y="28984575"/>
          <a:ext cx="914400" cy="971550"/>
        </a:xfrm>
        <a:prstGeom prst="rect"/>
      </xdr:spPr>
    </xdr:pic>
    <xdr:clientData/>
  </xdr:twoCellAnchor>
  <xdr:twoCellAnchor editAs="oneCell">
    <xdr:from>
      <xdr:col>6</xdr:col>
      <xdr:colOff>24765</xdr:colOff>
      <xdr:row>30</xdr:row>
      <xdr:rowOff>118745</xdr:rowOff>
    </xdr:from>
    <xdr:to>
      <xdr:col>7</xdr:col>
      <xdr:colOff>635</xdr:colOff>
      <xdr:row>30</xdr:row>
      <xdr:rowOff>1090295</xdr:rowOff>
    </xdr:to>
    <xdr:pic>
      <xdr:nvPicPr>
        <xdr:cNvPr id="866" name="ID_3C9C041199FA4E5CBE33423F3C5B4231" descr="51">
          <a:extLst>
            <a:ext uri="{FF2B5EF4-FFF2-40B4-BE49-F238E27FC236}">
              <a16:creationId xmlns:a16="http://schemas.microsoft.com/office/drawing/2014/main" id="{3d3331bd-e106-4649-b367-98b4cf4ad1d7}"/>
            </a:ext>
          </a:extLst>
        </xdr:cNvPr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5372100" y="30175200"/>
          <a:ext cx="914400" cy="971550"/>
        </a:xfrm>
        <a:prstGeom prst="rect"/>
      </xdr:spPr>
    </xdr:pic>
    <xdr:clientData/>
  </xdr:twoCellAnchor>
  <xdr:twoCellAnchor editAs="oneCell">
    <xdr:from>
      <xdr:col>6</xdr:col>
      <xdr:colOff>24765</xdr:colOff>
      <xdr:row>31</xdr:row>
      <xdr:rowOff>119380</xdr:rowOff>
    </xdr:from>
    <xdr:to>
      <xdr:col>7</xdr:col>
      <xdr:colOff>635</xdr:colOff>
      <xdr:row>31</xdr:row>
      <xdr:rowOff>1090930</xdr:rowOff>
    </xdr:to>
    <xdr:pic>
      <xdr:nvPicPr>
        <xdr:cNvPr id="910" name="ID_2CBC6005CD85416D90C40AD7FCCC41B2" descr="52">
          <a:extLst>
            <a:ext uri="{FF2B5EF4-FFF2-40B4-BE49-F238E27FC236}">
              <a16:creationId xmlns:a16="http://schemas.microsoft.com/office/drawing/2014/main" id="{24e2c536-21b0-49bb-96f8-fa1de41a0a75}"/>
            </a:ext>
          </a:extLst>
        </xdr:cNvPr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5372100" y="31384875"/>
          <a:ext cx="914400" cy="971550"/>
        </a:xfrm>
        <a:prstGeom prst="rect"/>
      </xdr:spPr>
    </xdr:pic>
    <xdr:clientData/>
  </xdr:twoCellAnchor>
  <xdr:twoCellAnchor editAs="oneCell">
    <xdr:from>
      <xdr:col>6</xdr:col>
      <xdr:colOff>24765</xdr:colOff>
      <xdr:row>32</xdr:row>
      <xdr:rowOff>118745</xdr:rowOff>
    </xdr:from>
    <xdr:to>
      <xdr:col>7</xdr:col>
      <xdr:colOff>0</xdr:colOff>
      <xdr:row>32</xdr:row>
      <xdr:rowOff>1090295</xdr:rowOff>
    </xdr:to>
    <xdr:pic>
      <xdr:nvPicPr>
        <xdr:cNvPr id="911" name="ID_9C6BBDE61AB7423FA6F4756DC7256928" descr="53">
          <a:extLst>
            <a:ext uri="{FF2B5EF4-FFF2-40B4-BE49-F238E27FC236}">
              <a16:creationId xmlns:a16="http://schemas.microsoft.com/office/drawing/2014/main" id="{0737d848-ede2-408f-b499-6e61ade4759c}"/>
            </a:ext>
          </a:extLst>
        </xdr:cNvPr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5372100" y="32575500"/>
          <a:ext cx="914400" cy="971550"/>
        </a:xfrm>
        <a:prstGeom prst="rect"/>
      </xdr:spPr>
    </xdr:pic>
    <xdr:clientData/>
  </xdr:twoCellAnchor>
  <xdr:twoCellAnchor editAs="oneCell">
    <xdr:from>
      <xdr:col>6</xdr:col>
      <xdr:colOff>23495</xdr:colOff>
      <xdr:row>33</xdr:row>
      <xdr:rowOff>119380</xdr:rowOff>
    </xdr:from>
    <xdr:to>
      <xdr:col>7</xdr:col>
      <xdr:colOff>1270</xdr:colOff>
      <xdr:row>33</xdr:row>
      <xdr:rowOff>1090930</xdr:rowOff>
    </xdr:to>
    <xdr:pic>
      <xdr:nvPicPr>
        <xdr:cNvPr id="913" name="ID_5D838874EE4647E488FEBF2C63EB52F5" descr="54">
          <a:extLst>
            <a:ext uri="{FF2B5EF4-FFF2-40B4-BE49-F238E27FC236}">
              <a16:creationId xmlns:a16="http://schemas.microsoft.com/office/drawing/2014/main" id="{1a07682a-4f89-4103-98d6-0f23d8031358}"/>
            </a:ext>
          </a:extLst>
        </xdr:cNvPr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5362575" y="33785175"/>
          <a:ext cx="923925" cy="971550"/>
        </a:xfrm>
        <a:prstGeom prst="rect"/>
      </xdr:spPr>
    </xdr:pic>
    <xdr:clientData/>
  </xdr:twoCellAnchor>
  <xdr:twoCellAnchor editAs="oneCell">
    <xdr:from>
      <xdr:col>6</xdr:col>
      <xdr:colOff>23494</xdr:colOff>
      <xdr:row>34</xdr:row>
      <xdr:rowOff>146050</xdr:rowOff>
    </xdr:from>
    <xdr:to>
      <xdr:col>7</xdr:col>
      <xdr:colOff>2324</xdr:colOff>
      <xdr:row>34</xdr:row>
      <xdr:rowOff>1091566</xdr:rowOff>
    </xdr:to>
    <xdr:pic>
      <xdr:nvPicPr>
        <xdr:cNvPr id="914" name="ID_92C6CF9377574F7AAFEDCCD08E7E8A52" descr="55">
          <a:extLst>
            <a:ext uri="{FF2B5EF4-FFF2-40B4-BE49-F238E27FC236}">
              <a16:creationId xmlns:a16="http://schemas.microsoft.com/office/drawing/2014/main" id="{f79a205a-8a97-4b1b-ac55-7b6b9f66b971}"/>
            </a:ext>
          </a:extLst>
        </xdr:cNvPr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>
          <a:off x="5362575" y="35004375"/>
          <a:ext cx="923925" cy="942975"/>
        </a:xfrm>
        <a:prstGeom prst="rect"/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5</xdr:col>
      <xdr:colOff>0</xdr:colOff>
      <xdr:row>0</xdr:row>
      <xdr:rowOff>210820</xdr:rowOff>
    </xdr:from>
    <xdr:to>
      <xdr:col>8</xdr:col>
      <xdr:colOff>170180</xdr:colOff>
      <xdr:row>2</xdr:row>
      <xdr:rowOff>1099185</xdr:rowOff>
    </xdr:to>
    <xdr:pic>
      <xdr:nvPicPr>
        <xdr:cNvPr id="787" name="ID_C65C857FE3FE4F9B9A11C0EE44B1613D" descr="BES45 52 58CCA01">
          <a:extLst>
            <a:ext uri="{FF2B5EF4-FFF2-40B4-BE49-F238E27FC236}">
              <a16:creationId xmlns:a16="http://schemas.microsoft.com/office/drawing/2014/main" id="{0b1c36fc-e0b6-4a89-a0d7-b815dbaafb76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4900" y="209550"/>
          <a:ext cx="3810000" cy="29051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10160</xdr:colOff>
      <xdr:row>4</xdr:row>
      <xdr:rowOff>36195</xdr:rowOff>
    </xdr:from>
    <xdr:to>
      <xdr:col>2</xdr:col>
      <xdr:colOff>0</xdr:colOff>
      <xdr:row>4</xdr:row>
      <xdr:rowOff>1036320</xdr:rowOff>
    </xdr:to>
    <xdr:pic>
      <xdr:nvPicPr>
        <xdr:cNvPr id="789" name="ID_FEA53DAC3DA44C159AD57E62A257DE94" descr="BES45 52 58CCA01">
          <a:extLst>
            <a:ext uri="{FF2B5EF4-FFF2-40B4-BE49-F238E27FC236}">
              <a16:creationId xmlns:a16="http://schemas.microsoft.com/office/drawing/2014/main" id="{eddca3e4-84b5-4aef-950e-2b85f8fa3f88}"/>
            </a:ext>
          </a:extLst>
        </xdr:cNvPr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95400" y="3829050"/>
          <a:ext cx="933450" cy="10001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10160</xdr:colOff>
      <xdr:row>5</xdr:row>
      <xdr:rowOff>36195</xdr:rowOff>
    </xdr:from>
    <xdr:to>
      <xdr:col>2</xdr:col>
      <xdr:colOff>0</xdr:colOff>
      <xdr:row>5</xdr:row>
      <xdr:rowOff>1036320</xdr:rowOff>
    </xdr:to>
    <xdr:pic>
      <xdr:nvPicPr>
        <xdr:cNvPr id="784" name="ID_A1022BF53E7D492EA878C38E84C003D5" descr="001">
          <a:extLst>
            <a:ext uri="{FF2B5EF4-FFF2-40B4-BE49-F238E27FC236}">
              <a16:creationId xmlns:a16="http://schemas.microsoft.com/office/drawing/2014/main" id="{22639c49-869e-4cce-a683-df53be47d1e8}"/>
            </a:ext>
          </a:extLst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5400" y="4895850"/>
          <a:ext cx="933450" cy="10001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10160</xdr:colOff>
      <xdr:row>6</xdr:row>
      <xdr:rowOff>36195</xdr:rowOff>
    </xdr:from>
    <xdr:to>
      <xdr:col>2</xdr:col>
      <xdr:colOff>0</xdr:colOff>
      <xdr:row>6</xdr:row>
      <xdr:rowOff>1036320</xdr:rowOff>
    </xdr:to>
    <xdr:pic>
      <xdr:nvPicPr>
        <xdr:cNvPr id="797" name="ID_C0F1356B75224C7091A2AE5863EB6007" descr="002">
          <a:extLst>
            <a:ext uri="{FF2B5EF4-FFF2-40B4-BE49-F238E27FC236}">
              <a16:creationId xmlns:a16="http://schemas.microsoft.com/office/drawing/2014/main" id="{ac7cff7d-35e9-43b3-a80b-837fae5f4d60}"/>
            </a:ext>
          </a:extLst>
        </xdr:cNvPr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295400" y="5962650"/>
          <a:ext cx="933450" cy="10001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10160</xdr:colOff>
      <xdr:row>7</xdr:row>
      <xdr:rowOff>36195</xdr:rowOff>
    </xdr:from>
    <xdr:to>
      <xdr:col>2</xdr:col>
      <xdr:colOff>0</xdr:colOff>
      <xdr:row>7</xdr:row>
      <xdr:rowOff>1036320</xdr:rowOff>
    </xdr:to>
    <xdr:pic>
      <xdr:nvPicPr>
        <xdr:cNvPr id="794" name="ID_8F3808FDC41A4D3A929FF961D3243D7F" descr="003">
          <a:extLst>
            <a:ext uri="{FF2B5EF4-FFF2-40B4-BE49-F238E27FC236}">
              <a16:creationId xmlns:a16="http://schemas.microsoft.com/office/drawing/2014/main" id="{4ef70617-d14b-4937-ba45-026b3da01c71}"/>
            </a:ext>
          </a:extLst>
        </xdr:cNvPr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95400" y="7029450"/>
          <a:ext cx="933450" cy="10001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10160</xdr:colOff>
      <xdr:row>8</xdr:row>
      <xdr:rowOff>36195</xdr:rowOff>
    </xdr:from>
    <xdr:to>
      <xdr:col>2</xdr:col>
      <xdr:colOff>0</xdr:colOff>
      <xdr:row>8</xdr:row>
      <xdr:rowOff>1036320</xdr:rowOff>
    </xdr:to>
    <xdr:pic>
      <xdr:nvPicPr>
        <xdr:cNvPr id="802" name="ID_23E02615994947FA8E363271EC7F718B" descr="004">
          <a:extLst>
            <a:ext uri="{FF2B5EF4-FFF2-40B4-BE49-F238E27FC236}">
              <a16:creationId xmlns:a16="http://schemas.microsoft.com/office/drawing/2014/main" id="{8fd34ff3-20db-4557-87d3-bec78c02c2fe}"/>
            </a:ext>
          </a:extLst>
        </xdr:cNvPr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295400" y="8096250"/>
          <a:ext cx="933450" cy="10001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10160</xdr:colOff>
      <xdr:row>9</xdr:row>
      <xdr:rowOff>36195</xdr:rowOff>
    </xdr:from>
    <xdr:to>
      <xdr:col>2</xdr:col>
      <xdr:colOff>0</xdr:colOff>
      <xdr:row>9</xdr:row>
      <xdr:rowOff>1036320</xdr:rowOff>
    </xdr:to>
    <xdr:pic>
      <xdr:nvPicPr>
        <xdr:cNvPr id="804" name="ID_98E75E8F9EE04CBBB8A57D868D34D4AE" descr="005">
          <a:extLst>
            <a:ext uri="{FF2B5EF4-FFF2-40B4-BE49-F238E27FC236}">
              <a16:creationId xmlns:a16="http://schemas.microsoft.com/office/drawing/2014/main" id="{9ab671f9-9b99-44b3-b386-bfcb55bb9499}"/>
            </a:ext>
          </a:extLst>
        </xdr:cNvPr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295400" y="9163050"/>
          <a:ext cx="933450" cy="10001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10160</xdr:colOff>
      <xdr:row>10</xdr:row>
      <xdr:rowOff>36195</xdr:rowOff>
    </xdr:from>
    <xdr:to>
      <xdr:col>2</xdr:col>
      <xdr:colOff>0</xdr:colOff>
      <xdr:row>10</xdr:row>
      <xdr:rowOff>1036320</xdr:rowOff>
    </xdr:to>
    <xdr:pic>
      <xdr:nvPicPr>
        <xdr:cNvPr id="808" name="ID_6573C73FE49A4818BC3E1C299264BA67" descr="006">
          <a:extLst>
            <a:ext uri="{FF2B5EF4-FFF2-40B4-BE49-F238E27FC236}">
              <a16:creationId xmlns:a16="http://schemas.microsoft.com/office/drawing/2014/main" id="{e21cf6db-53f6-4adf-8f40-f4ad23ddd673}"/>
            </a:ext>
          </a:extLst>
        </xdr:cNvPr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295400" y="10229850"/>
          <a:ext cx="933450" cy="10001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10160</xdr:colOff>
      <xdr:row>11</xdr:row>
      <xdr:rowOff>36195</xdr:rowOff>
    </xdr:from>
    <xdr:to>
      <xdr:col>2</xdr:col>
      <xdr:colOff>0</xdr:colOff>
      <xdr:row>11</xdr:row>
      <xdr:rowOff>1036320</xdr:rowOff>
    </xdr:to>
    <xdr:pic>
      <xdr:nvPicPr>
        <xdr:cNvPr id="813" name="ID_693BC1CE0F224DB9AFCD43E03804FA69" descr="007">
          <a:extLst>
            <a:ext uri="{FF2B5EF4-FFF2-40B4-BE49-F238E27FC236}">
              <a16:creationId xmlns:a16="http://schemas.microsoft.com/office/drawing/2014/main" id="{f39f3743-fb15-47a8-af34-f1de049413c4}"/>
            </a:ext>
          </a:extLst>
        </xdr:cNvPr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295400" y="11296650"/>
          <a:ext cx="933450" cy="10001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10160</xdr:colOff>
      <xdr:row>12</xdr:row>
      <xdr:rowOff>36195</xdr:rowOff>
    </xdr:from>
    <xdr:to>
      <xdr:col>2</xdr:col>
      <xdr:colOff>0</xdr:colOff>
      <xdr:row>12</xdr:row>
      <xdr:rowOff>1036320</xdr:rowOff>
    </xdr:to>
    <xdr:pic>
      <xdr:nvPicPr>
        <xdr:cNvPr id="816" name="ID_F8548F4C5EE5452091FE0218D5FED1C9" descr="008">
          <a:extLst>
            <a:ext uri="{FF2B5EF4-FFF2-40B4-BE49-F238E27FC236}">
              <a16:creationId xmlns:a16="http://schemas.microsoft.com/office/drawing/2014/main" id="{a39c6149-209e-450e-a239-4766b4f4f8a5}"/>
            </a:ext>
          </a:extLst>
        </xdr:cNvPr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295400" y="12363450"/>
          <a:ext cx="933450" cy="10001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10160</xdr:colOff>
      <xdr:row>14</xdr:row>
      <xdr:rowOff>36195</xdr:rowOff>
    </xdr:from>
    <xdr:to>
      <xdr:col>2</xdr:col>
      <xdr:colOff>0</xdr:colOff>
      <xdr:row>14</xdr:row>
      <xdr:rowOff>1036320</xdr:rowOff>
    </xdr:to>
    <xdr:pic>
      <xdr:nvPicPr>
        <xdr:cNvPr id="817" name="ID_26FC848F30624E13B35654CFD34D8A35" descr="009">
          <a:extLst>
            <a:ext uri="{FF2B5EF4-FFF2-40B4-BE49-F238E27FC236}">
              <a16:creationId xmlns:a16="http://schemas.microsoft.com/office/drawing/2014/main" id="{74571409-a24f-4e45-8bf5-f08af050c8ab}"/>
            </a:ext>
          </a:extLst>
        </xdr:cNvPr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295400" y="13896975"/>
          <a:ext cx="933450" cy="10001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10160</xdr:colOff>
      <xdr:row>15</xdr:row>
      <xdr:rowOff>21590</xdr:rowOff>
    </xdr:from>
    <xdr:to>
      <xdr:col>2</xdr:col>
      <xdr:colOff>0</xdr:colOff>
      <xdr:row>15</xdr:row>
      <xdr:rowOff>1021715</xdr:rowOff>
    </xdr:to>
    <xdr:pic>
      <xdr:nvPicPr>
        <xdr:cNvPr id="821" name="ID_70CA5D23108F473ABE55426F01C4ADD5" descr="020">
          <a:extLst>
            <a:ext uri="{FF2B5EF4-FFF2-40B4-BE49-F238E27FC236}">
              <a16:creationId xmlns:a16="http://schemas.microsoft.com/office/drawing/2014/main" id="{221a294b-f874-4b73-8edf-84822b7e3433}"/>
            </a:ext>
          </a:extLst>
        </xdr:cNvPr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295400" y="14944725"/>
          <a:ext cx="933450" cy="10001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10160</xdr:colOff>
      <xdr:row>16</xdr:row>
      <xdr:rowOff>21590</xdr:rowOff>
    </xdr:from>
    <xdr:to>
      <xdr:col>2</xdr:col>
      <xdr:colOff>0</xdr:colOff>
      <xdr:row>16</xdr:row>
      <xdr:rowOff>1021715</xdr:rowOff>
    </xdr:to>
    <xdr:pic>
      <xdr:nvPicPr>
        <xdr:cNvPr id="822" name="ID_A48B62C8AA5D4703B421E5BDCA3F14C7" descr="021">
          <a:extLst>
            <a:ext uri="{FF2B5EF4-FFF2-40B4-BE49-F238E27FC236}">
              <a16:creationId xmlns:a16="http://schemas.microsoft.com/office/drawing/2014/main" id="{15ee7eb3-b46a-4fe2-89de-9a27aae08e1f}"/>
            </a:ext>
          </a:extLst>
        </xdr:cNvPr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295400" y="15982950"/>
          <a:ext cx="933450" cy="10001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10160</xdr:colOff>
      <xdr:row>17</xdr:row>
      <xdr:rowOff>21590</xdr:rowOff>
    </xdr:from>
    <xdr:to>
      <xdr:col>2</xdr:col>
      <xdr:colOff>0</xdr:colOff>
      <xdr:row>17</xdr:row>
      <xdr:rowOff>1021715</xdr:rowOff>
    </xdr:to>
    <xdr:pic>
      <xdr:nvPicPr>
        <xdr:cNvPr id="825" name="ID_6B614268DD0B48E4991058A9FD99CE7B" descr="022">
          <a:extLst>
            <a:ext uri="{FF2B5EF4-FFF2-40B4-BE49-F238E27FC236}">
              <a16:creationId xmlns:a16="http://schemas.microsoft.com/office/drawing/2014/main" id="{8acf229d-6098-4b19-9a51-42e18f6a4043}"/>
            </a:ext>
          </a:extLst>
        </xdr:cNvPr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295400" y="17021175"/>
          <a:ext cx="933450" cy="10001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10160</xdr:colOff>
      <xdr:row>18</xdr:row>
      <xdr:rowOff>21590</xdr:rowOff>
    </xdr:from>
    <xdr:to>
      <xdr:col>2</xdr:col>
      <xdr:colOff>0</xdr:colOff>
      <xdr:row>18</xdr:row>
      <xdr:rowOff>1021715</xdr:rowOff>
    </xdr:to>
    <xdr:pic>
      <xdr:nvPicPr>
        <xdr:cNvPr id="828" name="ID_680CD1EA78F3489EAD87A090D991B123" descr="023">
          <a:extLst>
            <a:ext uri="{FF2B5EF4-FFF2-40B4-BE49-F238E27FC236}">
              <a16:creationId xmlns:a16="http://schemas.microsoft.com/office/drawing/2014/main" id="{fa0d1291-a345-4658-86d3-109a756a6677}"/>
            </a:ext>
          </a:extLst>
        </xdr:cNvPr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295400" y="18059400"/>
          <a:ext cx="933450" cy="10001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10160</xdr:colOff>
      <xdr:row>19</xdr:row>
      <xdr:rowOff>21590</xdr:rowOff>
    </xdr:from>
    <xdr:to>
      <xdr:col>2</xdr:col>
      <xdr:colOff>0</xdr:colOff>
      <xdr:row>19</xdr:row>
      <xdr:rowOff>1021715</xdr:rowOff>
    </xdr:to>
    <xdr:pic>
      <xdr:nvPicPr>
        <xdr:cNvPr id="831" name="ID_2758A613E40041BD802C212EBB0528E8" descr="024">
          <a:extLst>
            <a:ext uri="{FF2B5EF4-FFF2-40B4-BE49-F238E27FC236}">
              <a16:creationId xmlns:a16="http://schemas.microsoft.com/office/drawing/2014/main" id="{c2315b25-f0bc-4f55-a4f9-7a8d5f24f239}"/>
            </a:ext>
          </a:extLst>
        </xdr:cNvPr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295400" y="19097625"/>
          <a:ext cx="933450" cy="10001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10160</xdr:colOff>
      <xdr:row>20</xdr:row>
      <xdr:rowOff>21590</xdr:rowOff>
    </xdr:from>
    <xdr:to>
      <xdr:col>2</xdr:col>
      <xdr:colOff>0</xdr:colOff>
      <xdr:row>20</xdr:row>
      <xdr:rowOff>1021715</xdr:rowOff>
    </xdr:to>
    <xdr:pic>
      <xdr:nvPicPr>
        <xdr:cNvPr id="834" name="ID_6C50B353B2A944158BA11EEB13EFB270" descr="025">
          <a:extLst>
            <a:ext uri="{FF2B5EF4-FFF2-40B4-BE49-F238E27FC236}">
              <a16:creationId xmlns:a16="http://schemas.microsoft.com/office/drawing/2014/main" id="{d99a6394-b780-4be4-9bc6-c622ee2c9a94}"/>
            </a:ext>
          </a:extLst>
        </xdr:cNvPr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295400" y="20135850"/>
          <a:ext cx="933450" cy="10001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10160</xdr:colOff>
      <xdr:row>21</xdr:row>
      <xdr:rowOff>21590</xdr:rowOff>
    </xdr:from>
    <xdr:to>
      <xdr:col>2</xdr:col>
      <xdr:colOff>0</xdr:colOff>
      <xdr:row>21</xdr:row>
      <xdr:rowOff>1021715</xdr:rowOff>
    </xdr:to>
    <xdr:pic>
      <xdr:nvPicPr>
        <xdr:cNvPr id="800" name="ID_41C8D794927843A0BDBD25337404BA0A" descr="026">
          <a:extLst>
            <a:ext uri="{FF2B5EF4-FFF2-40B4-BE49-F238E27FC236}">
              <a16:creationId xmlns:a16="http://schemas.microsoft.com/office/drawing/2014/main" id="{960b6f4c-f703-443a-b8eb-8d2c0b2bb345}"/>
            </a:ext>
          </a:extLst>
        </xdr:cNvPr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295400" y="21174075"/>
          <a:ext cx="933450" cy="10001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10160</xdr:colOff>
      <xdr:row>22</xdr:row>
      <xdr:rowOff>21590</xdr:rowOff>
    </xdr:from>
    <xdr:to>
      <xdr:col>2</xdr:col>
      <xdr:colOff>0</xdr:colOff>
      <xdr:row>22</xdr:row>
      <xdr:rowOff>1021715</xdr:rowOff>
    </xdr:to>
    <xdr:pic>
      <xdr:nvPicPr>
        <xdr:cNvPr id="836" name="ID_30BE3F70D91C4AEBA45E0571F234F7F2" descr="027">
          <a:extLst>
            <a:ext uri="{FF2B5EF4-FFF2-40B4-BE49-F238E27FC236}">
              <a16:creationId xmlns:a16="http://schemas.microsoft.com/office/drawing/2014/main" id="{a48755bf-66f5-4eb6-a980-784e672263ad}"/>
            </a:ext>
          </a:extLst>
        </xdr:cNvPr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295400" y="22212300"/>
          <a:ext cx="933450" cy="10001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10160</xdr:colOff>
      <xdr:row>23</xdr:row>
      <xdr:rowOff>21590</xdr:rowOff>
    </xdr:from>
    <xdr:to>
      <xdr:col>2</xdr:col>
      <xdr:colOff>0</xdr:colOff>
      <xdr:row>23</xdr:row>
      <xdr:rowOff>1021715</xdr:rowOff>
    </xdr:to>
    <xdr:pic>
      <xdr:nvPicPr>
        <xdr:cNvPr id="795" name="ID_30C6240A8C254B58AEB8525B46C23009" descr="028">
          <a:extLst>
            <a:ext uri="{FF2B5EF4-FFF2-40B4-BE49-F238E27FC236}">
              <a16:creationId xmlns:a16="http://schemas.microsoft.com/office/drawing/2014/main" id="{6ee41cfd-60fb-452d-815e-7c18ae0ee203}"/>
            </a:ext>
          </a:extLst>
        </xdr:cNvPr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1295400" y="23250525"/>
          <a:ext cx="933450" cy="10001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10160</xdr:colOff>
      <xdr:row>24</xdr:row>
      <xdr:rowOff>21590</xdr:rowOff>
    </xdr:from>
    <xdr:to>
      <xdr:col>2</xdr:col>
      <xdr:colOff>0</xdr:colOff>
      <xdr:row>24</xdr:row>
      <xdr:rowOff>1021715</xdr:rowOff>
    </xdr:to>
    <xdr:pic>
      <xdr:nvPicPr>
        <xdr:cNvPr id="838" name="ID_4B45B72E969E4193B3C265B52AACD438" descr="029">
          <a:extLst>
            <a:ext uri="{FF2B5EF4-FFF2-40B4-BE49-F238E27FC236}">
              <a16:creationId xmlns:a16="http://schemas.microsoft.com/office/drawing/2014/main" id="{f3b171af-ada6-44da-9c7a-c69b367835cf}"/>
            </a:ext>
          </a:extLst>
        </xdr:cNvPr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1295400" y="24288750"/>
          <a:ext cx="933450" cy="10001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10160</xdr:colOff>
      <xdr:row>25</xdr:row>
      <xdr:rowOff>21590</xdr:rowOff>
    </xdr:from>
    <xdr:to>
      <xdr:col>2</xdr:col>
      <xdr:colOff>0</xdr:colOff>
      <xdr:row>25</xdr:row>
      <xdr:rowOff>1021715</xdr:rowOff>
    </xdr:to>
    <xdr:pic>
      <xdr:nvPicPr>
        <xdr:cNvPr id="788" name="ID_AC7A88D83BCE4F6685ECA90B2B5E7C9E" descr="030">
          <a:extLst>
            <a:ext uri="{FF2B5EF4-FFF2-40B4-BE49-F238E27FC236}">
              <a16:creationId xmlns:a16="http://schemas.microsoft.com/office/drawing/2014/main" id="{95db4213-e4e6-4b55-b159-bacbe75de699}"/>
            </a:ext>
          </a:extLst>
        </xdr:cNvPr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295400" y="25326975"/>
          <a:ext cx="933450" cy="10001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10160</xdr:colOff>
      <xdr:row>27</xdr:row>
      <xdr:rowOff>21590</xdr:rowOff>
    </xdr:from>
    <xdr:to>
      <xdr:col>2</xdr:col>
      <xdr:colOff>0</xdr:colOff>
      <xdr:row>27</xdr:row>
      <xdr:rowOff>1021715</xdr:rowOff>
    </xdr:to>
    <xdr:pic>
      <xdr:nvPicPr>
        <xdr:cNvPr id="841" name="ID_6F38E1DBA234461A9320C0E7CAF9DCFA" descr="031">
          <a:extLst>
            <a:ext uri="{FF2B5EF4-FFF2-40B4-BE49-F238E27FC236}">
              <a16:creationId xmlns:a16="http://schemas.microsoft.com/office/drawing/2014/main" id="{6a8e46d0-df9c-483a-86da-729e8a0d1045}"/>
            </a:ext>
          </a:extLst>
        </xdr:cNvPr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1295400" y="26831925"/>
          <a:ext cx="933450" cy="10001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10160</xdr:colOff>
      <xdr:row>28</xdr:row>
      <xdr:rowOff>21590</xdr:rowOff>
    </xdr:from>
    <xdr:to>
      <xdr:col>2</xdr:col>
      <xdr:colOff>0</xdr:colOff>
      <xdr:row>28</xdr:row>
      <xdr:rowOff>1021715</xdr:rowOff>
    </xdr:to>
    <xdr:pic>
      <xdr:nvPicPr>
        <xdr:cNvPr id="818" name="ID_4B29CBCF6B7241EB8DF0F02AAF72A701" descr="032">
          <a:extLst>
            <a:ext uri="{FF2B5EF4-FFF2-40B4-BE49-F238E27FC236}">
              <a16:creationId xmlns:a16="http://schemas.microsoft.com/office/drawing/2014/main" id="{ecb565b9-92c8-41c8-86b4-1914412f35c0}"/>
            </a:ext>
          </a:extLst>
        </xdr:cNvPr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1295400" y="27870150"/>
          <a:ext cx="933450" cy="10001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10160</xdr:colOff>
      <xdr:row>29</xdr:row>
      <xdr:rowOff>21590</xdr:rowOff>
    </xdr:from>
    <xdr:to>
      <xdr:col>2</xdr:col>
      <xdr:colOff>0</xdr:colOff>
      <xdr:row>29</xdr:row>
      <xdr:rowOff>1021715</xdr:rowOff>
    </xdr:to>
    <xdr:pic>
      <xdr:nvPicPr>
        <xdr:cNvPr id="842" name="ID_0A831AFEA12344A1A9AEEC886E55E684" descr="033">
          <a:extLst>
            <a:ext uri="{FF2B5EF4-FFF2-40B4-BE49-F238E27FC236}">
              <a16:creationId xmlns:a16="http://schemas.microsoft.com/office/drawing/2014/main" id="{ae8549ea-e858-4734-abfc-9fedcff1a08f}"/>
            </a:ext>
          </a:extLst>
        </xdr:cNvPr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1295400" y="28908375"/>
          <a:ext cx="933450" cy="10001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10160</xdr:colOff>
      <xdr:row>30</xdr:row>
      <xdr:rowOff>93345</xdr:rowOff>
    </xdr:from>
    <xdr:to>
      <xdr:col>2</xdr:col>
      <xdr:colOff>0</xdr:colOff>
      <xdr:row>30</xdr:row>
      <xdr:rowOff>1093470</xdr:rowOff>
    </xdr:to>
    <xdr:pic>
      <xdr:nvPicPr>
        <xdr:cNvPr id="805" name="ID_813426CA5A6641C7A0101345706595CB" descr="048">
          <a:extLst>
            <a:ext uri="{FF2B5EF4-FFF2-40B4-BE49-F238E27FC236}">
              <a16:creationId xmlns:a16="http://schemas.microsoft.com/office/drawing/2014/main" id="{e377a7f0-4eae-45c8-96ed-1b2519a01b01}"/>
            </a:ext>
          </a:extLst>
        </xdr:cNvPr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1295400" y="30022800"/>
          <a:ext cx="933450" cy="10001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10160</xdr:colOff>
      <xdr:row>31</xdr:row>
      <xdr:rowOff>93345</xdr:rowOff>
    </xdr:from>
    <xdr:to>
      <xdr:col>2</xdr:col>
      <xdr:colOff>0</xdr:colOff>
      <xdr:row>31</xdr:row>
      <xdr:rowOff>1093470</xdr:rowOff>
    </xdr:to>
    <xdr:pic>
      <xdr:nvPicPr>
        <xdr:cNvPr id="801" name="ID_603D241A4F754A8DB5A56CAD5CB11A7F" descr="049">
          <a:extLst>
            <a:ext uri="{FF2B5EF4-FFF2-40B4-BE49-F238E27FC236}">
              <a16:creationId xmlns:a16="http://schemas.microsoft.com/office/drawing/2014/main" id="{12a7d7d9-5e6c-43fb-bd2b-73f6e18c9417}"/>
            </a:ext>
          </a:extLst>
        </xdr:cNvPr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1295400" y="31203900"/>
          <a:ext cx="933450" cy="10001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10160</xdr:colOff>
      <xdr:row>32</xdr:row>
      <xdr:rowOff>93345</xdr:rowOff>
    </xdr:from>
    <xdr:to>
      <xdr:col>2</xdr:col>
      <xdr:colOff>0</xdr:colOff>
      <xdr:row>32</xdr:row>
      <xdr:rowOff>1093470</xdr:rowOff>
    </xdr:to>
    <xdr:pic>
      <xdr:nvPicPr>
        <xdr:cNvPr id="844" name="ID_8C65202083EF4304904C832079E4231A" descr="050">
          <a:extLst>
            <a:ext uri="{FF2B5EF4-FFF2-40B4-BE49-F238E27FC236}">
              <a16:creationId xmlns:a16="http://schemas.microsoft.com/office/drawing/2014/main" id="{fb3751d6-c0e5-4c1a-9955-4827a5144f33}"/>
            </a:ext>
          </a:extLst>
        </xdr:cNvPr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1295400" y="32385000"/>
          <a:ext cx="933450" cy="10001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10160</xdr:colOff>
      <xdr:row>33</xdr:row>
      <xdr:rowOff>93345</xdr:rowOff>
    </xdr:from>
    <xdr:to>
      <xdr:col>2</xdr:col>
      <xdr:colOff>0</xdr:colOff>
      <xdr:row>33</xdr:row>
      <xdr:rowOff>1093470</xdr:rowOff>
    </xdr:to>
    <xdr:pic>
      <xdr:nvPicPr>
        <xdr:cNvPr id="796" name="ID_349135E53BD145FABC27D0AAD2537884" descr="051">
          <a:extLst>
            <a:ext uri="{FF2B5EF4-FFF2-40B4-BE49-F238E27FC236}">
              <a16:creationId xmlns:a16="http://schemas.microsoft.com/office/drawing/2014/main" id="{119b43fb-a045-49c6-8e74-25d077ef6a89}"/>
            </a:ext>
          </a:extLst>
        </xdr:cNvPr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1295400" y="33566100"/>
          <a:ext cx="933450" cy="10001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10160</xdr:colOff>
      <xdr:row>34</xdr:row>
      <xdr:rowOff>93345</xdr:rowOff>
    </xdr:from>
    <xdr:to>
      <xdr:col>2</xdr:col>
      <xdr:colOff>0</xdr:colOff>
      <xdr:row>34</xdr:row>
      <xdr:rowOff>1093470</xdr:rowOff>
    </xdr:to>
    <xdr:pic>
      <xdr:nvPicPr>
        <xdr:cNvPr id="783" name="ID_1739F44C3EB6444AB2E9FEA69BD88675" descr="052">
          <a:extLst>
            <a:ext uri="{FF2B5EF4-FFF2-40B4-BE49-F238E27FC236}">
              <a16:creationId xmlns:a16="http://schemas.microsoft.com/office/drawing/2014/main" id="{e0e6e427-32fd-4bce-91f1-5516679795c1}"/>
            </a:ext>
          </a:extLst>
        </xdr:cNvPr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1295400" y="34747200"/>
          <a:ext cx="933450" cy="10001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10160</xdr:colOff>
      <xdr:row>35</xdr:row>
      <xdr:rowOff>93345</xdr:rowOff>
    </xdr:from>
    <xdr:to>
      <xdr:col>2</xdr:col>
      <xdr:colOff>0</xdr:colOff>
      <xdr:row>35</xdr:row>
      <xdr:rowOff>1093470</xdr:rowOff>
    </xdr:to>
    <xdr:pic>
      <xdr:nvPicPr>
        <xdr:cNvPr id="846" name="ID_7FF9692F739941939D4EAE45BA4E93B5" descr="053">
          <a:extLst>
            <a:ext uri="{FF2B5EF4-FFF2-40B4-BE49-F238E27FC236}">
              <a16:creationId xmlns:a16="http://schemas.microsoft.com/office/drawing/2014/main" id="{bcbb1bd5-565e-4b97-9a89-c3cdcf0940e0}"/>
            </a:ext>
          </a:extLst>
        </xdr:cNvPr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1295400" y="35928300"/>
          <a:ext cx="933450" cy="10001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10160</xdr:colOff>
      <xdr:row>36</xdr:row>
      <xdr:rowOff>93345</xdr:rowOff>
    </xdr:from>
    <xdr:to>
      <xdr:col>2</xdr:col>
      <xdr:colOff>0</xdr:colOff>
      <xdr:row>36</xdr:row>
      <xdr:rowOff>1093470</xdr:rowOff>
    </xdr:to>
    <xdr:pic>
      <xdr:nvPicPr>
        <xdr:cNvPr id="815" name="ID_521B7FD87F3A427E8D5B81AB147ACF99" descr="054">
          <a:extLst>
            <a:ext uri="{FF2B5EF4-FFF2-40B4-BE49-F238E27FC236}">
              <a16:creationId xmlns:a16="http://schemas.microsoft.com/office/drawing/2014/main" id="{61cf3767-8ce9-4917-9bc7-d5f08e70090f}"/>
            </a:ext>
          </a:extLst>
        </xdr:cNvPr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1295400" y="37109400"/>
          <a:ext cx="933450" cy="10001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10160</xdr:colOff>
      <xdr:row>37</xdr:row>
      <xdr:rowOff>93345</xdr:rowOff>
    </xdr:from>
    <xdr:to>
      <xdr:col>2</xdr:col>
      <xdr:colOff>0</xdr:colOff>
      <xdr:row>37</xdr:row>
      <xdr:rowOff>1093470</xdr:rowOff>
    </xdr:to>
    <xdr:pic>
      <xdr:nvPicPr>
        <xdr:cNvPr id="819" name="ID_BF2118B5EDDE41A1A74A6AC997E71A41" descr="055">
          <a:extLst>
            <a:ext uri="{FF2B5EF4-FFF2-40B4-BE49-F238E27FC236}">
              <a16:creationId xmlns:a16="http://schemas.microsoft.com/office/drawing/2014/main" id="{d1b3e387-505e-4518-9f4d-8de6f538ef7e}"/>
            </a:ext>
          </a:extLst>
        </xdr:cNvPr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1295400" y="38290500"/>
          <a:ext cx="933450" cy="10001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10160</xdr:colOff>
      <xdr:row>39</xdr:row>
      <xdr:rowOff>93345</xdr:rowOff>
    </xdr:from>
    <xdr:to>
      <xdr:col>2</xdr:col>
      <xdr:colOff>0</xdr:colOff>
      <xdr:row>39</xdr:row>
      <xdr:rowOff>1093470</xdr:rowOff>
    </xdr:to>
    <xdr:pic>
      <xdr:nvPicPr>
        <xdr:cNvPr id="849" name="ID_661C9ED3DAEF4E05AB522336FF3DE2D8" descr="056">
          <a:extLst>
            <a:ext uri="{FF2B5EF4-FFF2-40B4-BE49-F238E27FC236}">
              <a16:creationId xmlns:a16="http://schemas.microsoft.com/office/drawing/2014/main" id="{e2ff68a5-165a-4e99-bc24-4053b80a9291}"/>
            </a:ext>
          </a:extLst>
        </xdr:cNvPr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1295400" y="39938325"/>
          <a:ext cx="933450" cy="10001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10160</xdr:colOff>
      <xdr:row>40</xdr:row>
      <xdr:rowOff>93345</xdr:rowOff>
    </xdr:from>
    <xdr:to>
      <xdr:col>2</xdr:col>
      <xdr:colOff>0</xdr:colOff>
      <xdr:row>40</xdr:row>
      <xdr:rowOff>1093470</xdr:rowOff>
    </xdr:to>
    <xdr:pic>
      <xdr:nvPicPr>
        <xdr:cNvPr id="790" name="ID_324F1303E1F94F4AA2AC053312B466DD" descr="057">
          <a:extLst>
            <a:ext uri="{FF2B5EF4-FFF2-40B4-BE49-F238E27FC236}">
              <a16:creationId xmlns:a16="http://schemas.microsoft.com/office/drawing/2014/main" id="{533baae3-dc45-4384-ac0f-ba7c99a90bd4}"/>
            </a:ext>
          </a:extLst>
        </xdr:cNvPr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1295400" y="41119425"/>
          <a:ext cx="933450" cy="10001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10160</xdr:colOff>
      <xdr:row>41</xdr:row>
      <xdr:rowOff>93345</xdr:rowOff>
    </xdr:from>
    <xdr:to>
      <xdr:col>2</xdr:col>
      <xdr:colOff>0</xdr:colOff>
      <xdr:row>41</xdr:row>
      <xdr:rowOff>1093470</xdr:rowOff>
    </xdr:to>
    <xdr:pic>
      <xdr:nvPicPr>
        <xdr:cNvPr id="852" name="ID_0B0B2E968C7E40BB87B7B5051D182888" descr="058">
          <a:extLst>
            <a:ext uri="{FF2B5EF4-FFF2-40B4-BE49-F238E27FC236}">
              <a16:creationId xmlns:a16="http://schemas.microsoft.com/office/drawing/2014/main" id="{1b2f0ebe-c4ab-4931-b670-f1b0b4e7c6f3}"/>
            </a:ext>
          </a:extLst>
        </xdr:cNvPr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1295400" y="42300525"/>
          <a:ext cx="933450" cy="10001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36195</xdr:rowOff>
    </xdr:from>
    <xdr:to>
      <xdr:col>7</xdr:col>
      <xdr:colOff>0</xdr:colOff>
      <xdr:row>4</xdr:row>
      <xdr:rowOff>1036320</xdr:rowOff>
    </xdr:to>
    <xdr:pic>
      <xdr:nvPicPr>
        <xdr:cNvPr id="793" name="ID_DC8CDA7E6492466BBB5933A954EF59D1" descr="010">
          <a:extLst>
            <a:ext uri="{FF2B5EF4-FFF2-40B4-BE49-F238E27FC236}">
              <a16:creationId xmlns:a16="http://schemas.microsoft.com/office/drawing/2014/main" id="{033f384d-b7cd-4bc9-a597-aed9b661d3c1}"/>
            </a:ext>
          </a:extLst>
        </xdr:cNvPr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6105525" y="3829050"/>
          <a:ext cx="933450" cy="10001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5</xdr:row>
      <xdr:rowOff>36195</xdr:rowOff>
    </xdr:from>
    <xdr:to>
      <xdr:col>7</xdr:col>
      <xdr:colOff>0</xdr:colOff>
      <xdr:row>5</xdr:row>
      <xdr:rowOff>1036320</xdr:rowOff>
    </xdr:to>
    <xdr:pic>
      <xdr:nvPicPr>
        <xdr:cNvPr id="792" name="ID_0A77044910414C87BFE9B9866E97D539" descr="011">
          <a:extLst>
            <a:ext uri="{FF2B5EF4-FFF2-40B4-BE49-F238E27FC236}">
              <a16:creationId xmlns:a16="http://schemas.microsoft.com/office/drawing/2014/main" id="{3709e4bd-f73c-4e1f-b2c5-19cac9165267}"/>
            </a:ext>
          </a:extLst>
        </xdr:cNvPr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6105525" y="4895850"/>
          <a:ext cx="933450" cy="10001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6</xdr:row>
      <xdr:rowOff>36195</xdr:rowOff>
    </xdr:from>
    <xdr:to>
      <xdr:col>7</xdr:col>
      <xdr:colOff>0</xdr:colOff>
      <xdr:row>6</xdr:row>
      <xdr:rowOff>1036320</xdr:rowOff>
    </xdr:to>
    <xdr:pic>
      <xdr:nvPicPr>
        <xdr:cNvPr id="798" name="ID_ABAB26A849C74B9B9847C82CFB532C99" descr="012">
          <a:extLst>
            <a:ext uri="{FF2B5EF4-FFF2-40B4-BE49-F238E27FC236}">
              <a16:creationId xmlns:a16="http://schemas.microsoft.com/office/drawing/2014/main" id="{af442836-7cf1-40d7-8312-9c636440c77b}"/>
            </a:ext>
          </a:extLst>
        </xdr:cNvPr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6105525" y="5962650"/>
          <a:ext cx="933450" cy="10001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7</xdr:row>
      <xdr:rowOff>36195</xdr:rowOff>
    </xdr:from>
    <xdr:to>
      <xdr:col>7</xdr:col>
      <xdr:colOff>0</xdr:colOff>
      <xdr:row>7</xdr:row>
      <xdr:rowOff>1036320</xdr:rowOff>
    </xdr:to>
    <xdr:pic>
      <xdr:nvPicPr>
        <xdr:cNvPr id="799" name="ID_AB680E7D76374697AF43C9F8E8848EAC" descr="013">
          <a:extLst>
            <a:ext uri="{FF2B5EF4-FFF2-40B4-BE49-F238E27FC236}">
              <a16:creationId xmlns:a16="http://schemas.microsoft.com/office/drawing/2014/main" id="{16532424-af2e-4bef-b1d6-b1b3635bad97}"/>
            </a:ext>
          </a:extLst>
        </xdr:cNvPr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6105525" y="7029450"/>
          <a:ext cx="933450" cy="10001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8</xdr:row>
      <xdr:rowOff>36195</xdr:rowOff>
    </xdr:from>
    <xdr:to>
      <xdr:col>7</xdr:col>
      <xdr:colOff>0</xdr:colOff>
      <xdr:row>8</xdr:row>
      <xdr:rowOff>1036320</xdr:rowOff>
    </xdr:to>
    <xdr:pic>
      <xdr:nvPicPr>
        <xdr:cNvPr id="803" name="ID_18301DB9EA154A4FA172866A74A55F9B" descr="014">
          <a:extLst>
            <a:ext uri="{FF2B5EF4-FFF2-40B4-BE49-F238E27FC236}">
              <a16:creationId xmlns:a16="http://schemas.microsoft.com/office/drawing/2014/main" id="{896cbba5-27ef-4986-87dc-3da424386181}"/>
            </a:ext>
          </a:extLst>
        </xdr:cNvPr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6105525" y="8096250"/>
          <a:ext cx="933450" cy="10001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9</xdr:row>
      <xdr:rowOff>36195</xdr:rowOff>
    </xdr:from>
    <xdr:to>
      <xdr:col>7</xdr:col>
      <xdr:colOff>0</xdr:colOff>
      <xdr:row>9</xdr:row>
      <xdr:rowOff>1036320</xdr:rowOff>
    </xdr:to>
    <xdr:pic>
      <xdr:nvPicPr>
        <xdr:cNvPr id="807" name="ID_86F1AFF68E70482284B51FD78F01C73C" descr="015">
          <a:extLst>
            <a:ext uri="{FF2B5EF4-FFF2-40B4-BE49-F238E27FC236}">
              <a16:creationId xmlns:a16="http://schemas.microsoft.com/office/drawing/2014/main" id="{93942ebb-db92-446d-9654-4439b437e376}"/>
            </a:ext>
          </a:extLst>
        </xdr:cNvPr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6105525" y="9163050"/>
          <a:ext cx="933450" cy="10001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10</xdr:row>
      <xdr:rowOff>36195</xdr:rowOff>
    </xdr:from>
    <xdr:to>
      <xdr:col>7</xdr:col>
      <xdr:colOff>0</xdr:colOff>
      <xdr:row>10</xdr:row>
      <xdr:rowOff>1036320</xdr:rowOff>
    </xdr:to>
    <xdr:pic>
      <xdr:nvPicPr>
        <xdr:cNvPr id="810" name="ID_74179ACB6318405FB671F9D42B87A4B6" descr="016">
          <a:extLst>
            <a:ext uri="{FF2B5EF4-FFF2-40B4-BE49-F238E27FC236}">
              <a16:creationId xmlns:a16="http://schemas.microsoft.com/office/drawing/2014/main" id="{db578f10-1651-405a-bf97-179bc214ce6f}"/>
            </a:ext>
          </a:extLst>
        </xdr:cNvPr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6105525" y="10229850"/>
          <a:ext cx="933450" cy="10001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11</xdr:row>
      <xdr:rowOff>36195</xdr:rowOff>
    </xdr:from>
    <xdr:to>
      <xdr:col>7</xdr:col>
      <xdr:colOff>0</xdr:colOff>
      <xdr:row>11</xdr:row>
      <xdr:rowOff>1036320</xdr:rowOff>
    </xdr:to>
    <xdr:pic>
      <xdr:nvPicPr>
        <xdr:cNvPr id="814" name="ID_97EAA40DBB6E40D481F39DA45E6AC09D" descr="017">
          <a:extLst>
            <a:ext uri="{FF2B5EF4-FFF2-40B4-BE49-F238E27FC236}">
              <a16:creationId xmlns:a16="http://schemas.microsoft.com/office/drawing/2014/main" id="{cdb9c316-7851-40bb-89e9-a079fb0c6f46}"/>
            </a:ext>
          </a:extLst>
        </xdr:cNvPr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6105525" y="11296650"/>
          <a:ext cx="933450" cy="10001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12</xdr:row>
      <xdr:rowOff>36195</xdr:rowOff>
    </xdr:from>
    <xdr:to>
      <xdr:col>7</xdr:col>
      <xdr:colOff>0</xdr:colOff>
      <xdr:row>12</xdr:row>
      <xdr:rowOff>1036320</xdr:rowOff>
    </xdr:to>
    <xdr:pic>
      <xdr:nvPicPr>
        <xdr:cNvPr id="785" name="ID_981274B4DC994CE7A1F7C904B57E9B43" descr="018">
          <a:extLst>
            <a:ext uri="{FF2B5EF4-FFF2-40B4-BE49-F238E27FC236}">
              <a16:creationId xmlns:a16="http://schemas.microsoft.com/office/drawing/2014/main" id="{382ffd16-48e2-48f5-8603-bfe02de75e7b}"/>
            </a:ext>
          </a:extLst>
        </xdr:cNvPr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6105525" y="12363450"/>
          <a:ext cx="933450" cy="10001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14</xdr:row>
      <xdr:rowOff>36195</xdr:rowOff>
    </xdr:from>
    <xdr:to>
      <xdr:col>7</xdr:col>
      <xdr:colOff>0</xdr:colOff>
      <xdr:row>14</xdr:row>
      <xdr:rowOff>1036320</xdr:rowOff>
    </xdr:to>
    <xdr:pic>
      <xdr:nvPicPr>
        <xdr:cNvPr id="820" name="ID_B03169E110F14B5DBD04B9F310C4A2C6" descr="019">
          <a:extLst>
            <a:ext uri="{FF2B5EF4-FFF2-40B4-BE49-F238E27FC236}">
              <a16:creationId xmlns:a16="http://schemas.microsoft.com/office/drawing/2014/main" id="{0c5317fe-a2bb-4e7c-a1b3-1dbf90b97c18}"/>
            </a:ext>
          </a:extLst>
        </xdr:cNvPr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6105525" y="13896975"/>
          <a:ext cx="933450" cy="10001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15</xdr:row>
      <xdr:rowOff>21590</xdr:rowOff>
    </xdr:from>
    <xdr:to>
      <xdr:col>7</xdr:col>
      <xdr:colOff>0</xdr:colOff>
      <xdr:row>15</xdr:row>
      <xdr:rowOff>1021715</xdr:rowOff>
    </xdr:to>
    <xdr:pic>
      <xdr:nvPicPr>
        <xdr:cNvPr id="791" name="ID_154BB58D397A478E91AA0C118AFA01BD" descr="034">
          <a:extLst>
            <a:ext uri="{FF2B5EF4-FFF2-40B4-BE49-F238E27FC236}">
              <a16:creationId xmlns:a16="http://schemas.microsoft.com/office/drawing/2014/main" id="{5ce89ea5-3a3e-4f90-84e0-3d323838bf35}"/>
            </a:ext>
          </a:extLst>
        </xdr:cNvPr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6105525" y="14944725"/>
          <a:ext cx="933450" cy="10001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16</xdr:row>
      <xdr:rowOff>21590</xdr:rowOff>
    </xdr:from>
    <xdr:to>
      <xdr:col>7</xdr:col>
      <xdr:colOff>0</xdr:colOff>
      <xdr:row>16</xdr:row>
      <xdr:rowOff>1021715</xdr:rowOff>
    </xdr:to>
    <xdr:pic>
      <xdr:nvPicPr>
        <xdr:cNvPr id="823" name="ID_BCFD16FFD91B42E58715A096028E1ED2" descr="035">
          <a:extLst>
            <a:ext uri="{FF2B5EF4-FFF2-40B4-BE49-F238E27FC236}">
              <a16:creationId xmlns:a16="http://schemas.microsoft.com/office/drawing/2014/main" id="{1c15f7e1-5260-43e3-89a7-bf1f8ba96619}"/>
            </a:ext>
          </a:extLst>
        </xdr:cNvPr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6105525" y="15982950"/>
          <a:ext cx="933450" cy="10001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17</xdr:row>
      <xdr:rowOff>21590</xdr:rowOff>
    </xdr:from>
    <xdr:to>
      <xdr:col>7</xdr:col>
      <xdr:colOff>0</xdr:colOff>
      <xdr:row>17</xdr:row>
      <xdr:rowOff>1021715</xdr:rowOff>
    </xdr:to>
    <xdr:pic>
      <xdr:nvPicPr>
        <xdr:cNvPr id="827" name="ID_4C326D29950A4B9A8334E6E0B235D85E" descr="036">
          <a:extLst>
            <a:ext uri="{FF2B5EF4-FFF2-40B4-BE49-F238E27FC236}">
              <a16:creationId xmlns:a16="http://schemas.microsoft.com/office/drawing/2014/main" id="{1d56db04-fc3b-4408-83b4-0fba858fdc8d}"/>
            </a:ext>
          </a:extLst>
        </xdr:cNvPr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6105525" y="17021175"/>
          <a:ext cx="933450" cy="10001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18</xdr:row>
      <xdr:rowOff>21590</xdr:rowOff>
    </xdr:from>
    <xdr:to>
      <xdr:col>7</xdr:col>
      <xdr:colOff>0</xdr:colOff>
      <xdr:row>18</xdr:row>
      <xdr:rowOff>1021715</xdr:rowOff>
    </xdr:to>
    <xdr:pic>
      <xdr:nvPicPr>
        <xdr:cNvPr id="830" name="ID_26DA59BB3C4F445090268757CB708AFF" descr="037">
          <a:extLst>
            <a:ext uri="{FF2B5EF4-FFF2-40B4-BE49-F238E27FC236}">
              <a16:creationId xmlns:a16="http://schemas.microsoft.com/office/drawing/2014/main" id="{de71ac65-82b0-4b72-ac4f-00ba25f2fa1f}"/>
            </a:ext>
          </a:extLst>
        </xdr:cNvPr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6105525" y="18059400"/>
          <a:ext cx="933450" cy="10001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19</xdr:row>
      <xdr:rowOff>21590</xdr:rowOff>
    </xdr:from>
    <xdr:to>
      <xdr:col>7</xdr:col>
      <xdr:colOff>0</xdr:colOff>
      <xdr:row>19</xdr:row>
      <xdr:rowOff>1021715</xdr:rowOff>
    </xdr:to>
    <xdr:pic>
      <xdr:nvPicPr>
        <xdr:cNvPr id="833" name="ID_BCA3608EBB944E45AEA87BD999D86987" descr="038">
          <a:extLst>
            <a:ext uri="{FF2B5EF4-FFF2-40B4-BE49-F238E27FC236}">
              <a16:creationId xmlns:a16="http://schemas.microsoft.com/office/drawing/2014/main" id="{9c61245b-44c8-4ae6-8e28-201f2afc2471}"/>
            </a:ext>
          </a:extLst>
        </xdr:cNvPr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6105525" y="19097625"/>
          <a:ext cx="933450" cy="10001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20</xdr:row>
      <xdr:rowOff>21590</xdr:rowOff>
    </xdr:from>
    <xdr:to>
      <xdr:col>7</xdr:col>
      <xdr:colOff>0</xdr:colOff>
      <xdr:row>20</xdr:row>
      <xdr:rowOff>1021715</xdr:rowOff>
    </xdr:to>
    <xdr:pic>
      <xdr:nvPicPr>
        <xdr:cNvPr id="811" name="ID_03DE0033841C41F69FE6BEE5C1F1F1DF" descr="039">
          <a:extLst>
            <a:ext uri="{FF2B5EF4-FFF2-40B4-BE49-F238E27FC236}">
              <a16:creationId xmlns:a16="http://schemas.microsoft.com/office/drawing/2014/main" id="{00732976-6c15-4be0-8611-518e95ea982b}"/>
            </a:ext>
          </a:extLst>
        </xdr:cNvPr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6105525" y="20135850"/>
          <a:ext cx="933450" cy="10001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21</xdr:row>
      <xdr:rowOff>21590</xdr:rowOff>
    </xdr:from>
    <xdr:to>
      <xdr:col>7</xdr:col>
      <xdr:colOff>0</xdr:colOff>
      <xdr:row>21</xdr:row>
      <xdr:rowOff>1021715</xdr:rowOff>
    </xdr:to>
    <xdr:pic>
      <xdr:nvPicPr>
        <xdr:cNvPr id="835" name="ID_3EF75A07D1114A7DAF9D54EE5B472075" descr="040">
          <a:extLst>
            <a:ext uri="{FF2B5EF4-FFF2-40B4-BE49-F238E27FC236}">
              <a16:creationId xmlns:a16="http://schemas.microsoft.com/office/drawing/2014/main" id="{04ff506d-4e61-4a04-a3c4-6d5bf6e5bf52}"/>
            </a:ext>
          </a:extLst>
        </xdr:cNvPr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6105525" y="21174075"/>
          <a:ext cx="933450" cy="10001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22</xdr:row>
      <xdr:rowOff>21590</xdr:rowOff>
    </xdr:from>
    <xdr:to>
      <xdr:col>7</xdr:col>
      <xdr:colOff>0</xdr:colOff>
      <xdr:row>22</xdr:row>
      <xdr:rowOff>1021715</xdr:rowOff>
    </xdr:to>
    <xdr:pic>
      <xdr:nvPicPr>
        <xdr:cNvPr id="786" name="ID_64C13AFE7532452099A21FC397E7FEEA" descr="041">
          <a:extLst>
            <a:ext uri="{FF2B5EF4-FFF2-40B4-BE49-F238E27FC236}">
              <a16:creationId xmlns:a16="http://schemas.microsoft.com/office/drawing/2014/main" id="{2f63fa9f-25b2-49d7-b0a5-2209d4147bf1}"/>
            </a:ext>
          </a:extLst>
        </xdr:cNvPr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6105525" y="22212300"/>
          <a:ext cx="933450" cy="10001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23</xdr:row>
      <xdr:rowOff>21590</xdr:rowOff>
    </xdr:from>
    <xdr:to>
      <xdr:col>7</xdr:col>
      <xdr:colOff>0</xdr:colOff>
      <xdr:row>23</xdr:row>
      <xdr:rowOff>1021715</xdr:rowOff>
    </xdr:to>
    <xdr:pic>
      <xdr:nvPicPr>
        <xdr:cNvPr id="837" name="ID_D661111720A143669D2C18E3A2C9A9D4" descr="042">
          <a:extLst>
            <a:ext uri="{FF2B5EF4-FFF2-40B4-BE49-F238E27FC236}">
              <a16:creationId xmlns:a16="http://schemas.microsoft.com/office/drawing/2014/main" id="{cc261226-4ed7-443c-a152-99a6cfc0bff0}"/>
            </a:ext>
          </a:extLst>
        </xdr:cNvPr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6105525" y="23250525"/>
          <a:ext cx="933450" cy="10001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24</xdr:row>
      <xdr:rowOff>21590</xdr:rowOff>
    </xdr:from>
    <xdr:to>
      <xdr:col>7</xdr:col>
      <xdr:colOff>0</xdr:colOff>
      <xdr:row>24</xdr:row>
      <xdr:rowOff>1021715</xdr:rowOff>
    </xdr:to>
    <xdr:pic>
      <xdr:nvPicPr>
        <xdr:cNvPr id="839" name="ID_14BCA5A2AF7F45AFA75D71729E5EBC92" descr="043">
          <a:extLst>
            <a:ext uri="{FF2B5EF4-FFF2-40B4-BE49-F238E27FC236}">
              <a16:creationId xmlns:a16="http://schemas.microsoft.com/office/drawing/2014/main" id="{cca2dd8b-0e11-4d49-84a8-968e56bbe7bd}"/>
            </a:ext>
          </a:extLst>
        </xdr:cNvPr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6105525" y="24288750"/>
          <a:ext cx="933450" cy="10001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25</xdr:row>
      <xdr:rowOff>21590</xdr:rowOff>
    </xdr:from>
    <xdr:to>
      <xdr:col>7</xdr:col>
      <xdr:colOff>0</xdr:colOff>
      <xdr:row>25</xdr:row>
      <xdr:rowOff>1021715</xdr:rowOff>
    </xdr:to>
    <xdr:pic>
      <xdr:nvPicPr>
        <xdr:cNvPr id="840" name="ID_AC1772BB8AE14E7688B29669A1C93C5D" descr="044">
          <a:extLst>
            <a:ext uri="{FF2B5EF4-FFF2-40B4-BE49-F238E27FC236}">
              <a16:creationId xmlns:a16="http://schemas.microsoft.com/office/drawing/2014/main" id="{2e7d501a-bb95-42ce-a7b9-b1d4648874a3}"/>
            </a:ext>
          </a:extLst>
        </xdr:cNvPr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6105525" y="25326975"/>
          <a:ext cx="933450" cy="10001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27</xdr:row>
      <xdr:rowOff>21590</xdr:rowOff>
    </xdr:from>
    <xdr:to>
      <xdr:col>7</xdr:col>
      <xdr:colOff>0</xdr:colOff>
      <xdr:row>27</xdr:row>
      <xdr:rowOff>1021715</xdr:rowOff>
    </xdr:to>
    <xdr:pic>
      <xdr:nvPicPr>
        <xdr:cNvPr id="826" name="ID_5EDD193CE06F4E8FA8E8AEBFE47C5011" descr="045">
          <a:extLst>
            <a:ext uri="{FF2B5EF4-FFF2-40B4-BE49-F238E27FC236}">
              <a16:creationId xmlns:a16="http://schemas.microsoft.com/office/drawing/2014/main" id="{b8c4ff4a-9e14-476f-a83a-71915a8148e9}"/>
            </a:ext>
          </a:extLst>
        </xdr:cNvPr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6105525" y="26831925"/>
          <a:ext cx="933450" cy="10001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28</xdr:row>
      <xdr:rowOff>21590</xdr:rowOff>
    </xdr:from>
    <xdr:to>
      <xdr:col>7</xdr:col>
      <xdr:colOff>0</xdr:colOff>
      <xdr:row>28</xdr:row>
      <xdr:rowOff>1021715</xdr:rowOff>
    </xdr:to>
    <xdr:pic>
      <xdr:nvPicPr>
        <xdr:cNvPr id="812" name="ID_8DF7A11B84FC4032B15B3FC0EF937272" descr="046">
          <a:extLst>
            <a:ext uri="{FF2B5EF4-FFF2-40B4-BE49-F238E27FC236}">
              <a16:creationId xmlns:a16="http://schemas.microsoft.com/office/drawing/2014/main" id="{82e097f9-afea-4727-ab33-c9bd8960205d}"/>
            </a:ext>
          </a:extLst>
        </xdr:cNvPr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>
          <a:off x="6105525" y="27870150"/>
          <a:ext cx="933450" cy="10001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29</xdr:row>
      <xdr:rowOff>21590</xdr:rowOff>
    </xdr:from>
    <xdr:to>
      <xdr:col>7</xdr:col>
      <xdr:colOff>0</xdr:colOff>
      <xdr:row>29</xdr:row>
      <xdr:rowOff>1021715</xdr:rowOff>
    </xdr:to>
    <xdr:pic>
      <xdr:nvPicPr>
        <xdr:cNvPr id="832" name="ID_57D1FACBD8B5462297D3CDAB3A65836A" descr="047">
          <a:extLst>
            <a:ext uri="{FF2B5EF4-FFF2-40B4-BE49-F238E27FC236}">
              <a16:creationId xmlns:a16="http://schemas.microsoft.com/office/drawing/2014/main" id="{ac359c7c-34bc-46de-8c4f-6cd56f48c356}"/>
            </a:ext>
          </a:extLst>
        </xdr:cNvPr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6105525" y="28908375"/>
          <a:ext cx="933450" cy="10001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30</xdr:row>
      <xdr:rowOff>93345</xdr:rowOff>
    </xdr:from>
    <xdr:to>
      <xdr:col>7</xdr:col>
      <xdr:colOff>0</xdr:colOff>
      <xdr:row>30</xdr:row>
      <xdr:rowOff>1093470</xdr:rowOff>
    </xdr:to>
    <xdr:pic>
      <xdr:nvPicPr>
        <xdr:cNvPr id="843" name="ID_7E73587C8A1C43B0A8A54B246C09534D" descr="059">
          <a:extLst>
            <a:ext uri="{FF2B5EF4-FFF2-40B4-BE49-F238E27FC236}">
              <a16:creationId xmlns:a16="http://schemas.microsoft.com/office/drawing/2014/main" id="{f2d2f542-904c-4607-a7d2-885e6f2e7d2d}"/>
            </a:ext>
          </a:extLst>
        </xdr:cNvPr>
        <xdr:cNvPicPr>
          <a:picLocks noChangeAspect="1"/>
        </xdr:cNvPicPr>
      </xdr:nvPicPr>
      <xdr:blipFill>
        <a:blip r:embed="rId61"/>
        <a:stretch>
          <a:fillRect/>
        </a:stretch>
      </xdr:blipFill>
      <xdr:spPr>
        <a:xfrm>
          <a:off x="6105525" y="30022800"/>
          <a:ext cx="933450" cy="10001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31</xdr:row>
      <xdr:rowOff>93345</xdr:rowOff>
    </xdr:from>
    <xdr:to>
      <xdr:col>7</xdr:col>
      <xdr:colOff>0</xdr:colOff>
      <xdr:row>31</xdr:row>
      <xdr:rowOff>1093470</xdr:rowOff>
    </xdr:to>
    <xdr:pic>
      <xdr:nvPicPr>
        <xdr:cNvPr id="829" name="ID_BAC30CD4B6AD413E8AC4006D31D85A34" descr="060">
          <a:extLst>
            <a:ext uri="{FF2B5EF4-FFF2-40B4-BE49-F238E27FC236}">
              <a16:creationId xmlns:a16="http://schemas.microsoft.com/office/drawing/2014/main" id="{0c553ca6-ec98-4c6a-849e-b16886e668f3}"/>
            </a:ext>
          </a:extLst>
        </xdr:cNvPr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6105525" y="31203900"/>
          <a:ext cx="933450" cy="10001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32</xdr:row>
      <xdr:rowOff>93345</xdr:rowOff>
    </xdr:from>
    <xdr:to>
      <xdr:col>7</xdr:col>
      <xdr:colOff>0</xdr:colOff>
      <xdr:row>32</xdr:row>
      <xdr:rowOff>1093470</xdr:rowOff>
    </xdr:to>
    <xdr:pic>
      <xdr:nvPicPr>
        <xdr:cNvPr id="806" name="ID_F5C24F1635654B6682392261AFB6FD59" descr="061">
          <a:extLst>
            <a:ext uri="{FF2B5EF4-FFF2-40B4-BE49-F238E27FC236}">
              <a16:creationId xmlns:a16="http://schemas.microsoft.com/office/drawing/2014/main" id="{3843ff58-963a-485b-998a-04bc0c51bd12}"/>
            </a:ext>
          </a:extLst>
        </xdr:cNvPr>
        <xdr:cNvPicPr>
          <a:picLocks noChangeAspect="1"/>
        </xdr:cNvPicPr>
      </xdr:nvPicPr>
      <xdr:blipFill>
        <a:blip r:embed="rId63"/>
        <a:stretch>
          <a:fillRect/>
        </a:stretch>
      </xdr:blipFill>
      <xdr:spPr>
        <a:xfrm>
          <a:off x="6105525" y="32385000"/>
          <a:ext cx="933450" cy="10001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33</xdr:row>
      <xdr:rowOff>93345</xdr:rowOff>
    </xdr:from>
    <xdr:to>
      <xdr:col>7</xdr:col>
      <xdr:colOff>0</xdr:colOff>
      <xdr:row>33</xdr:row>
      <xdr:rowOff>1093470</xdr:rowOff>
    </xdr:to>
    <xdr:pic>
      <xdr:nvPicPr>
        <xdr:cNvPr id="809" name="ID_A30231BDF7934D72AECCFA463C2A9FBE" descr="062">
          <a:extLst>
            <a:ext uri="{FF2B5EF4-FFF2-40B4-BE49-F238E27FC236}">
              <a16:creationId xmlns:a16="http://schemas.microsoft.com/office/drawing/2014/main" id="{06815564-ac52-4d7f-b723-08008bc26102}"/>
            </a:ext>
          </a:extLst>
        </xdr:cNvPr>
        <xdr:cNvPicPr>
          <a:picLocks noChangeAspect="1"/>
        </xdr:cNvPicPr>
      </xdr:nvPicPr>
      <xdr:blipFill>
        <a:blip r:embed="rId64"/>
        <a:stretch>
          <a:fillRect/>
        </a:stretch>
      </xdr:blipFill>
      <xdr:spPr>
        <a:xfrm>
          <a:off x="6105525" y="33566100"/>
          <a:ext cx="933450" cy="10001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34</xdr:row>
      <xdr:rowOff>93345</xdr:rowOff>
    </xdr:from>
    <xdr:to>
      <xdr:col>7</xdr:col>
      <xdr:colOff>0</xdr:colOff>
      <xdr:row>34</xdr:row>
      <xdr:rowOff>1093470</xdr:rowOff>
    </xdr:to>
    <xdr:pic>
      <xdr:nvPicPr>
        <xdr:cNvPr id="845" name="ID_573F1155826B430D9731D66532C46955" descr="063">
          <a:extLst>
            <a:ext uri="{FF2B5EF4-FFF2-40B4-BE49-F238E27FC236}">
              <a16:creationId xmlns:a16="http://schemas.microsoft.com/office/drawing/2014/main" id="{21c2c259-6761-44fa-b4f9-685973a11aaf}"/>
            </a:ext>
          </a:extLst>
        </xdr:cNvPr>
        <xdr:cNvPicPr>
          <a:picLocks noChangeAspect="1"/>
        </xdr:cNvPicPr>
      </xdr:nvPicPr>
      <xdr:blipFill>
        <a:blip r:embed="rId65"/>
        <a:stretch>
          <a:fillRect/>
        </a:stretch>
      </xdr:blipFill>
      <xdr:spPr>
        <a:xfrm>
          <a:off x="6105525" y="34747200"/>
          <a:ext cx="933450" cy="10001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35</xdr:row>
      <xdr:rowOff>93345</xdr:rowOff>
    </xdr:from>
    <xdr:to>
      <xdr:col>7</xdr:col>
      <xdr:colOff>0</xdr:colOff>
      <xdr:row>35</xdr:row>
      <xdr:rowOff>1093470</xdr:rowOff>
    </xdr:to>
    <xdr:pic>
      <xdr:nvPicPr>
        <xdr:cNvPr id="824" name="ID_CA0C03805CE4461497D9BC8DEE5B58C2" descr="064">
          <a:extLst>
            <a:ext uri="{FF2B5EF4-FFF2-40B4-BE49-F238E27FC236}">
              <a16:creationId xmlns:a16="http://schemas.microsoft.com/office/drawing/2014/main" id="{543b90b6-6aff-4422-b2cf-84da30f46ebf}"/>
            </a:ext>
          </a:extLst>
        </xdr:cNvPr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6105525" y="35928300"/>
          <a:ext cx="933450" cy="10001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36</xdr:row>
      <xdr:rowOff>93345</xdr:rowOff>
    </xdr:from>
    <xdr:to>
      <xdr:col>7</xdr:col>
      <xdr:colOff>0</xdr:colOff>
      <xdr:row>36</xdr:row>
      <xdr:rowOff>1093470</xdr:rowOff>
    </xdr:to>
    <xdr:pic>
      <xdr:nvPicPr>
        <xdr:cNvPr id="847" name="ID_94C026029FA34644A5D47B29628730D4" descr="065">
          <a:extLst>
            <a:ext uri="{FF2B5EF4-FFF2-40B4-BE49-F238E27FC236}">
              <a16:creationId xmlns:a16="http://schemas.microsoft.com/office/drawing/2014/main" id="{0efb34b4-1cac-4338-80a4-7152cedbbde5}"/>
            </a:ext>
          </a:extLst>
        </xdr:cNvPr>
        <xdr:cNvPicPr>
          <a:picLocks noChangeAspect="1"/>
        </xdr:cNvPicPr>
      </xdr:nvPicPr>
      <xdr:blipFill>
        <a:blip r:embed="rId67"/>
        <a:stretch>
          <a:fillRect/>
        </a:stretch>
      </xdr:blipFill>
      <xdr:spPr>
        <a:xfrm>
          <a:off x="6105525" y="37109400"/>
          <a:ext cx="933450" cy="10001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37</xdr:row>
      <xdr:rowOff>93345</xdr:rowOff>
    </xdr:from>
    <xdr:to>
      <xdr:col>7</xdr:col>
      <xdr:colOff>0</xdr:colOff>
      <xdr:row>37</xdr:row>
      <xdr:rowOff>1093470</xdr:rowOff>
    </xdr:to>
    <xdr:pic>
      <xdr:nvPicPr>
        <xdr:cNvPr id="848" name="ID_58650AA4B6DD45138CC1A8E4AA9FB491" descr="066">
          <a:extLst>
            <a:ext uri="{FF2B5EF4-FFF2-40B4-BE49-F238E27FC236}">
              <a16:creationId xmlns:a16="http://schemas.microsoft.com/office/drawing/2014/main" id="{6cd9a8a6-0709-48ff-94da-faf6c6c0be7b}"/>
            </a:ext>
          </a:extLst>
        </xdr:cNvPr>
        <xdr:cNvPicPr>
          <a:picLocks noChangeAspect="1"/>
        </xdr:cNvPicPr>
      </xdr:nvPicPr>
      <xdr:blipFill>
        <a:blip r:embed="rId68"/>
        <a:stretch>
          <a:fillRect/>
        </a:stretch>
      </xdr:blipFill>
      <xdr:spPr>
        <a:xfrm>
          <a:off x="6105525" y="38290500"/>
          <a:ext cx="933450" cy="10001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39</xdr:row>
      <xdr:rowOff>93345</xdr:rowOff>
    </xdr:from>
    <xdr:to>
      <xdr:col>7</xdr:col>
      <xdr:colOff>0</xdr:colOff>
      <xdr:row>39</xdr:row>
      <xdr:rowOff>1093470</xdr:rowOff>
    </xdr:to>
    <xdr:pic>
      <xdr:nvPicPr>
        <xdr:cNvPr id="850" name="ID_456D2837040A4967BBE2E335F9EBF4DF" descr="067">
          <a:extLst>
            <a:ext uri="{FF2B5EF4-FFF2-40B4-BE49-F238E27FC236}">
              <a16:creationId xmlns:a16="http://schemas.microsoft.com/office/drawing/2014/main" id="{91e4b402-9237-476c-baf4-54d9f05d2123}"/>
            </a:ext>
          </a:extLst>
        </xdr:cNvPr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6105525" y="39938325"/>
          <a:ext cx="933450" cy="10001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40</xdr:row>
      <xdr:rowOff>93345</xdr:rowOff>
    </xdr:from>
    <xdr:to>
      <xdr:col>7</xdr:col>
      <xdr:colOff>0</xdr:colOff>
      <xdr:row>40</xdr:row>
      <xdr:rowOff>1093470</xdr:rowOff>
    </xdr:to>
    <xdr:pic>
      <xdr:nvPicPr>
        <xdr:cNvPr id="851" name="ID_9E6473F8A6DD495B8E90CFC1C02B33EF" descr="068">
          <a:extLst>
            <a:ext uri="{FF2B5EF4-FFF2-40B4-BE49-F238E27FC236}">
              <a16:creationId xmlns:a16="http://schemas.microsoft.com/office/drawing/2014/main" id="{ff031ed7-2c9f-4f48-9571-724a74770bf2}"/>
            </a:ext>
          </a:extLst>
        </xdr:cNvPr>
        <xdr:cNvPicPr>
          <a:picLocks noChangeAspect="1"/>
        </xdr:cNvPicPr>
      </xdr:nvPicPr>
      <xdr:blipFill>
        <a:blip r:embed="rId70"/>
        <a:stretch>
          <a:fillRect/>
        </a:stretch>
      </xdr:blipFill>
      <xdr:spPr>
        <a:xfrm>
          <a:off x="6105525" y="41119425"/>
          <a:ext cx="933450" cy="10001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41</xdr:row>
      <xdr:rowOff>93345</xdr:rowOff>
    </xdr:from>
    <xdr:to>
      <xdr:col>7</xdr:col>
      <xdr:colOff>0</xdr:colOff>
      <xdr:row>41</xdr:row>
      <xdr:rowOff>1093470</xdr:rowOff>
    </xdr:to>
    <xdr:pic>
      <xdr:nvPicPr>
        <xdr:cNvPr id="853" name="ID_42B873C6C7FC480899718F27695E9D88" descr="069">
          <a:extLst>
            <a:ext uri="{FF2B5EF4-FFF2-40B4-BE49-F238E27FC236}">
              <a16:creationId xmlns:a16="http://schemas.microsoft.com/office/drawing/2014/main" id="{63a62858-3b0f-4f05-b457-e7f6e20977ec}"/>
            </a:ext>
          </a:extLst>
        </xdr:cNvPr>
        <xdr:cNvPicPr>
          <a:picLocks noChangeAspect="1"/>
        </xdr:cNvPicPr>
      </xdr:nvPicPr>
      <xdr:blipFill>
        <a:blip r:embed="rId71"/>
        <a:stretch>
          <a:fillRect/>
        </a:stretch>
      </xdr:blipFill>
      <xdr:spPr>
        <a:xfrm>
          <a:off x="6105525" y="42300525"/>
          <a:ext cx="933450" cy="1000125"/>
        </a:xfrm>
        <a:prstGeom prst="rect"/>
        <a:noFill/>
        <a:ln w="9525"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25</xdr:row>
      <xdr:rowOff>0</xdr:rowOff>
    </xdr:from>
    <xdr:to>
      <xdr:col>2</xdr:col>
      <xdr:colOff>0</xdr:colOff>
      <xdr:row>25</xdr:row>
      <xdr:rowOff>0</xdr:rowOff>
    </xdr:to>
    <xdr:pic>
      <xdr:nvPicPr>
        <xdr:cNvPr id="235" name="Picture 12" descr="1-17.jpg">
          <a:extLst>
            <a:ext uri="{FF2B5EF4-FFF2-40B4-BE49-F238E27FC236}">
              <a16:creationId xmlns:a16="http://schemas.microsoft.com/office/drawing/2014/main" id="{e4165715-3d17-4488-ace9-df491cb4403d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38250" y="12687300"/>
          <a:ext cx="771525" cy="0"/>
        </a:xfrm>
        <a:prstGeom prst="rect"/>
        <a:noFill/>
        <a:ln w="9525">
          <a:noFill/>
        </a:ln>
      </xdr:spPr>
    </xdr:pic>
    <xdr:clientData/>
  </xdr:twoCellAnchor>
  <xdr:twoCellAnchor>
    <xdr:from>
      <xdr:col>1</xdr:col>
      <xdr:colOff>38735</xdr:colOff>
      <xdr:row>25</xdr:row>
      <xdr:rowOff>12700</xdr:rowOff>
    </xdr:from>
    <xdr:to>
      <xdr:col>1</xdr:col>
      <xdr:colOff>842645</xdr:colOff>
      <xdr:row>25</xdr:row>
      <xdr:rowOff>462280</xdr:rowOff>
    </xdr:to>
    <xdr:pic>
      <xdr:nvPicPr>
        <xdr:cNvPr id="236" name="Picture 13" descr="1-18.jpg">
          <a:extLst>
            <a:ext uri="{FF2B5EF4-FFF2-40B4-BE49-F238E27FC236}">
              <a16:creationId xmlns:a16="http://schemas.microsoft.com/office/drawing/2014/main" id="{e6697bba-9a05-43dc-949c-ddb82f94fda6}"/>
            </a:ext>
          </a:extLst>
        </xdr:cNvPr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76350" y="12696825"/>
          <a:ext cx="733425" cy="447675"/>
        </a:xfrm>
        <a:prstGeom prst="rect"/>
        <a:noFill/>
        <a:ln w="9525">
          <a:noFill/>
        </a:ln>
      </xdr:spPr>
    </xdr:pic>
    <xdr:clientData/>
  </xdr:twoCellAnchor>
  <xdr:twoCellAnchor>
    <xdr:from>
      <xdr:col>1</xdr:col>
      <xdr:colOff>0</xdr:colOff>
      <xdr:row>110</xdr:row>
      <xdr:rowOff>0</xdr:rowOff>
    </xdr:from>
    <xdr:to>
      <xdr:col>2</xdr:col>
      <xdr:colOff>0</xdr:colOff>
      <xdr:row>110</xdr:row>
      <xdr:rowOff>0</xdr:rowOff>
    </xdr:to>
    <xdr:pic>
      <xdr:nvPicPr>
        <xdr:cNvPr id="237" name="Picture 24" descr="1-30.jpg">
          <a:extLst>
            <a:ext uri="{FF2B5EF4-FFF2-40B4-BE49-F238E27FC236}">
              <a16:creationId xmlns:a16="http://schemas.microsoft.com/office/drawing/2014/main" id="{0b75b28f-21eb-4dbf-bdcb-7c0f0bc59e24}"/>
            </a:ext>
          </a:extLst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38250" y="55740300"/>
          <a:ext cx="771525" cy="0"/>
        </a:xfrm>
        <a:prstGeom prst="rect"/>
        <a:noFill/>
        <a:ln w="9525">
          <a:noFill/>
        </a:ln>
      </xdr:spPr>
    </xdr:pic>
    <xdr:clientData/>
  </xdr:twoCellAnchor>
  <xdr:twoCellAnchor>
    <xdr:from>
      <xdr:col>1</xdr:col>
      <xdr:colOff>0</xdr:colOff>
      <xdr:row>267</xdr:row>
      <xdr:rowOff>0</xdr:rowOff>
    </xdr:from>
    <xdr:to>
      <xdr:col>2</xdr:col>
      <xdr:colOff>0</xdr:colOff>
      <xdr:row>267</xdr:row>
      <xdr:rowOff>0</xdr:rowOff>
    </xdr:to>
    <xdr:pic>
      <xdr:nvPicPr>
        <xdr:cNvPr id="238" name="Picture 7" descr="1-12.jpg">
          <a:extLst>
            <a:ext uri="{FF2B5EF4-FFF2-40B4-BE49-F238E27FC236}">
              <a16:creationId xmlns:a16="http://schemas.microsoft.com/office/drawing/2014/main" id="{f6ed83d3-7f12-4df4-86ac-97d0c1d8c6da}"/>
            </a:ext>
          </a:extLst>
        </xdr:cNvPr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238250" y="134369175"/>
          <a:ext cx="771525" cy="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3</xdr:row>
      <xdr:rowOff>20955</xdr:rowOff>
    </xdr:from>
    <xdr:to>
      <xdr:col>2</xdr:col>
      <xdr:colOff>0</xdr:colOff>
      <xdr:row>3</xdr:row>
      <xdr:rowOff>492760</xdr:rowOff>
    </xdr:to>
    <xdr:pic>
      <xdr:nvPicPr>
        <xdr:cNvPr id="239" name="ID_CEF1A21A9E2845DF8F58CBCAFF1C697E" descr="1-50.jpg">
          <a:extLst>
            <a:ext uri="{FF2B5EF4-FFF2-40B4-BE49-F238E27FC236}">
              <a16:creationId xmlns:a16="http://schemas.microsoft.com/office/drawing/2014/main" id="{f72cb609-8daa-4fbb-8ec1-c9f8af0d5957}"/>
            </a:ext>
          </a:extLst>
        </xdr:cNvPr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57300" y="160020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4</xdr:row>
      <xdr:rowOff>20955</xdr:rowOff>
    </xdr:from>
    <xdr:to>
      <xdr:col>2</xdr:col>
      <xdr:colOff>0</xdr:colOff>
      <xdr:row>4</xdr:row>
      <xdr:rowOff>492760</xdr:rowOff>
    </xdr:to>
    <xdr:pic>
      <xdr:nvPicPr>
        <xdr:cNvPr id="240" name="ID_3251A576E0C641639294E43B96CB80DD" descr="1-51.jpg">
          <a:extLst>
            <a:ext uri="{FF2B5EF4-FFF2-40B4-BE49-F238E27FC236}">
              <a16:creationId xmlns:a16="http://schemas.microsoft.com/office/drawing/2014/main" id="{881f9c57-9025-4838-a19b-2270d306c6e9}"/>
            </a:ext>
          </a:extLst>
        </xdr:cNvPr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257300" y="2105025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5</xdr:row>
      <xdr:rowOff>20955</xdr:rowOff>
    </xdr:from>
    <xdr:to>
      <xdr:col>2</xdr:col>
      <xdr:colOff>0</xdr:colOff>
      <xdr:row>5</xdr:row>
      <xdr:rowOff>492760</xdr:rowOff>
    </xdr:to>
    <xdr:pic>
      <xdr:nvPicPr>
        <xdr:cNvPr id="241" name="ID_54A33BF6D77D46AA82E0309AACBF07FB" descr="1-52.jpg">
          <a:extLst>
            <a:ext uri="{FF2B5EF4-FFF2-40B4-BE49-F238E27FC236}">
              <a16:creationId xmlns:a16="http://schemas.microsoft.com/office/drawing/2014/main" id="{0ec29b7e-284c-44e3-90f5-7c88ae280091}"/>
            </a:ext>
          </a:extLst>
        </xdr:cNvPr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257300" y="260985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6</xdr:row>
      <xdr:rowOff>20955</xdr:rowOff>
    </xdr:from>
    <xdr:to>
      <xdr:col>2</xdr:col>
      <xdr:colOff>0</xdr:colOff>
      <xdr:row>6</xdr:row>
      <xdr:rowOff>492760</xdr:rowOff>
    </xdr:to>
    <xdr:pic>
      <xdr:nvPicPr>
        <xdr:cNvPr id="242" name="ID_68A5AEC7C6914E16AAAE6C36112E2CC3" descr="1-53.jpg">
          <a:extLst>
            <a:ext uri="{FF2B5EF4-FFF2-40B4-BE49-F238E27FC236}">
              <a16:creationId xmlns:a16="http://schemas.microsoft.com/office/drawing/2014/main" id="{2172ece3-9d0c-490c-9fd2-a13101f46bf4}"/>
            </a:ext>
          </a:extLst>
        </xdr:cNvPr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257300" y="3114675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7</xdr:row>
      <xdr:rowOff>20955</xdr:rowOff>
    </xdr:from>
    <xdr:to>
      <xdr:col>2</xdr:col>
      <xdr:colOff>0</xdr:colOff>
      <xdr:row>7</xdr:row>
      <xdr:rowOff>492760</xdr:rowOff>
    </xdr:to>
    <xdr:pic>
      <xdr:nvPicPr>
        <xdr:cNvPr id="243" name="ID_F46071B8013347809692A98CA5E31267" descr="1-54.jpg">
          <a:extLst>
            <a:ext uri="{FF2B5EF4-FFF2-40B4-BE49-F238E27FC236}">
              <a16:creationId xmlns:a16="http://schemas.microsoft.com/office/drawing/2014/main" id="{992b3495-90e8-4f35-9f4d-a7a206f15938}"/>
            </a:ext>
          </a:extLst>
        </xdr:cNvPr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257300" y="361950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8</xdr:row>
      <xdr:rowOff>20955</xdr:rowOff>
    </xdr:from>
    <xdr:to>
      <xdr:col>2</xdr:col>
      <xdr:colOff>0</xdr:colOff>
      <xdr:row>8</xdr:row>
      <xdr:rowOff>492760</xdr:rowOff>
    </xdr:to>
    <xdr:pic>
      <xdr:nvPicPr>
        <xdr:cNvPr id="244" name="ID_0031F9DED1774463B982B351A1A66BE8" descr="1-55.jpg">
          <a:extLst>
            <a:ext uri="{FF2B5EF4-FFF2-40B4-BE49-F238E27FC236}">
              <a16:creationId xmlns:a16="http://schemas.microsoft.com/office/drawing/2014/main" id="{e13882af-f6a6-4e79-b7f8-34b6448867ab}"/>
            </a:ext>
          </a:extLst>
        </xdr:cNvPr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257300" y="4124325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9</xdr:row>
      <xdr:rowOff>20955</xdr:rowOff>
    </xdr:from>
    <xdr:to>
      <xdr:col>2</xdr:col>
      <xdr:colOff>0</xdr:colOff>
      <xdr:row>9</xdr:row>
      <xdr:rowOff>492760</xdr:rowOff>
    </xdr:to>
    <xdr:pic>
      <xdr:nvPicPr>
        <xdr:cNvPr id="245" name="ID_35221B629D0E4BF0B33F26F9BD2C8A9A" descr="1-56.jpg">
          <a:extLst>
            <a:ext uri="{FF2B5EF4-FFF2-40B4-BE49-F238E27FC236}">
              <a16:creationId xmlns:a16="http://schemas.microsoft.com/office/drawing/2014/main" id="{d98e1332-0572-48f1-9b4f-aaa2e3f4ee37}"/>
            </a:ext>
          </a:extLst>
        </xdr:cNvPr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257300" y="462915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10</xdr:row>
      <xdr:rowOff>20955</xdr:rowOff>
    </xdr:from>
    <xdr:to>
      <xdr:col>2</xdr:col>
      <xdr:colOff>0</xdr:colOff>
      <xdr:row>10</xdr:row>
      <xdr:rowOff>492760</xdr:rowOff>
    </xdr:to>
    <xdr:pic>
      <xdr:nvPicPr>
        <xdr:cNvPr id="246" name="ID_43850B31FD4D4BE9BE6491D151733AFF" descr="1-57.jpg">
          <a:extLst>
            <a:ext uri="{FF2B5EF4-FFF2-40B4-BE49-F238E27FC236}">
              <a16:creationId xmlns:a16="http://schemas.microsoft.com/office/drawing/2014/main" id="{593af592-2017-4304-9eda-78033c2cda96}"/>
            </a:ext>
          </a:extLst>
        </xdr:cNvPr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257300" y="5133975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11</xdr:row>
      <xdr:rowOff>20955</xdr:rowOff>
    </xdr:from>
    <xdr:to>
      <xdr:col>2</xdr:col>
      <xdr:colOff>0</xdr:colOff>
      <xdr:row>11</xdr:row>
      <xdr:rowOff>492760</xdr:rowOff>
    </xdr:to>
    <xdr:pic>
      <xdr:nvPicPr>
        <xdr:cNvPr id="247" name="ID_C9F1C270466B4DBAB268592BFF739685" descr="1-58.jpg">
          <a:extLst>
            <a:ext uri="{FF2B5EF4-FFF2-40B4-BE49-F238E27FC236}">
              <a16:creationId xmlns:a16="http://schemas.microsoft.com/office/drawing/2014/main" id="{f800f6e1-7103-485f-be97-d1c143e6c11f}"/>
            </a:ext>
          </a:extLst>
        </xdr:cNvPr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257300" y="563880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12</xdr:row>
      <xdr:rowOff>20955</xdr:rowOff>
    </xdr:from>
    <xdr:to>
      <xdr:col>2</xdr:col>
      <xdr:colOff>0</xdr:colOff>
      <xdr:row>12</xdr:row>
      <xdr:rowOff>492760</xdr:rowOff>
    </xdr:to>
    <xdr:pic>
      <xdr:nvPicPr>
        <xdr:cNvPr id="248" name="ID_65EA9CAC056341ED840695CE220BAFEB" descr="1-59.jpg">
          <a:extLst>
            <a:ext uri="{FF2B5EF4-FFF2-40B4-BE49-F238E27FC236}">
              <a16:creationId xmlns:a16="http://schemas.microsoft.com/office/drawing/2014/main" id="{46859fec-a22c-43e5-a51d-eefcc590ccb8}"/>
            </a:ext>
          </a:extLst>
        </xdr:cNvPr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257300" y="6143625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13</xdr:row>
      <xdr:rowOff>20955</xdr:rowOff>
    </xdr:from>
    <xdr:to>
      <xdr:col>2</xdr:col>
      <xdr:colOff>0</xdr:colOff>
      <xdr:row>13</xdr:row>
      <xdr:rowOff>492760</xdr:rowOff>
    </xdr:to>
    <xdr:pic>
      <xdr:nvPicPr>
        <xdr:cNvPr id="249" name="ID_42DB3CB229F54CBE9440425F206B2B37" descr="1-60.jpg">
          <a:extLst>
            <a:ext uri="{FF2B5EF4-FFF2-40B4-BE49-F238E27FC236}">
              <a16:creationId xmlns:a16="http://schemas.microsoft.com/office/drawing/2014/main" id="{89958918-898b-4d72-98ee-7152b813e9a7}"/>
            </a:ext>
          </a:extLst>
        </xdr:cNvPr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257300" y="664845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14</xdr:row>
      <xdr:rowOff>20955</xdr:rowOff>
    </xdr:from>
    <xdr:to>
      <xdr:col>2</xdr:col>
      <xdr:colOff>0</xdr:colOff>
      <xdr:row>14</xdr:row>
      <xdr:rowOff>492760</xdr:rowOff>
    </xdr:to>
    <xdr:pic>
      <xdr:nvPicPr>
        <xdr:cNvPr id="250" name="ID_3A8DD349B8ED4A1988A461E121D329F5" descr="1-61.jpg">
          <a:extLst>
            <a:ext uri="{FF2B5EF4-FFF2-40B4-BE49-F238E27FC236}">
              <a16:creationId xmlns:a16="http://schemas.microsoft.com/office/drawing/2014/main" id="{8afa2ab4-4cf1-4721-870c-aa14336cea7d}"/>
            </a:ext>
          </a:extLst>
        </xdr:cNvPr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257300" y="7153275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15</xdr:row>
      <xdr:rowOff>20955</xdr:rowOff>
    </xdr:from>
    <xdr:to>
      <xdr:col>2</xdr:col>
      <xdr:colOff>0</xdr:colOff>
      <xdr:row>15</xdr:row>
      <xdr:rowOff>492760</xdr:rowOff>
    </xdr:to>
    <xdr:pic>
      <xdr:nvPicPr>
        <xdr:cNvPr id="251" name="ID_9AE4B7191D334C478116A7F1A97C68AE" descr="1-62.jpg">
          <a:extLst>
            <a:ext uri="{FF2B5EF4-FFF2-40B4-BE49-F238E27FC236}">
              <a16:creationId xmlns:a16="http://schemas.microsoft.com/office/drawing/2014/main" id="{e202c52a-3c90-44e1-b8a0-0a7a427892ca}"/>
            </a:ext>
          </a:extLst>
        </xdr:cNvPr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257300" y="765810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17</xdr:row>
      <xdr:rowOff>88265</xdr:rowOff>
    </xdr:from>
    <xdr:to>
      <xdr:col>2</xdr:col>
      <xdr:colOff>0</xdr:colOff>
      <xdr:row>17</xdr:row>
      <xdr:rowOff>425450</xdr:rowOff>
    </xdr:to>
    <xdr:pic>
      <xdr:nvPicPr>
        <xdr:cNvPr id="252" name="ID_F39BDAD2B1124AF2B5B90B3EB8479DEA" descr="1-63.jpg">
          <a:extLst>
            <a:ext uri="{FF2B5EF4-FFF2-40B4-BE49-F238E27FC236}">
              <a16:creationId xmlns:a16="http://schemas.microsoft.com/office/drawing/2014/main" id="{49d4d9c9-0994-40c7-8d42-2b9519114925}"/>
            </a:ext>
          </a:extLst>
        </xdr:cNvPr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257300" y="8734425"/>
          <a:ext cx="752475" cy="3333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18</xdr:row>
      <xdr:rowOff>20955</xdr:rowOff>
    </xdr:from>
    <xdr:to>
      <xdr:col>2</xdr:col>
      <xdr:colOff>0</xdr:colOff>
      <xdr:row>18</xdr:row>
      <xdr:rowOff>492760</xdr:rowOff>
    </xdr:to>
    <xdr:pic>
      <xdr:nvPicPr>
        <xdr:cNvPr id="253" name="ID_0D2901C5F9D14967A01BEC022960C8CA" descr="1-7.jpg">
          <a:extLst>
            <a:ext uri="{FF2B5EF4-FFF2-40B4-BE49-F238E27FC236}">
              <a16:creationId xmlns:a16="http://schemas.microsoft.com/office/drawing/2014/main" id="{72687097-fd22-4524-8b79-090daf34e71d}"/>
            </a:ext>
          </a:extLst>
        </xdr:cNvPr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257300" y="9172575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19</xdr:row>
      <xdr:rowOff>20955</xdr:rowOff>
    </xdr:from>
    <xdr:to>
      <xdr:col>2</xdr:col>
      <xdr:colOff>0</xdr:colOff>
      <xdr:row>19</xdr:row>
      <xdr:rowOff>492760</xdr:rowOff>
    </xdr:to>
    <xdr:pic>
      <xdr:nvPicPr>
        <xdr:cNvPr id="254" name="ID_9BB2D98592F24499B0F119E528A6EF8B" descr="1-8.jpg">
          <a:extLst>
            <a:ext uri="{FF2B5EF4-FFF2-40B4-BE49-F238E27FC236}">
              <a16:creationId xmlns:a16="http://schemas.microsoft.com/office/drawing/2014/main" id="{bf23de07-4488-4d30-9348-c3de73860f54}"/>
            </a:ext>
          </a:extLst>
        </xdr:cNvPr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257300" y="967740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20</xdr:row>
      <xdr:rowOff>20955</xdr:rowOff>
    </xdr:from>
    <xdr:to>
      <xdr:col>2</xdr:col>
      <xdr:colOff>0</xdr:colOff>
      <xdr:row>20</xdr:row>
      <xdr:rowOff>492760</xdr:rowOff>
    </xdr:to>
    <xdr:pic>
      <xdr:nvPicPr>
        <xdr:cNvPr id="255" name="ID_4953C9049D0E4BDDB60B1EC2EA88CDB7" descr="1-9.jpg">
          <a:extLst>
            <a:ext uri="{FF2B5EF4-FFF2-40B4-BE49-F238E27FC236}">
              <a16:creationId xmlns:a16="http://schemas.microsoft.com/office/drawing/2014/main" id="{767cf305-aa32-4eae-b41b-dfefc7371d4c}"/>
            </a:ext>
          </a:extLst>
        </xdr:cNvPr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257300" y="10182225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21</xdr:row>
      <xdr:rowOff>20955</xdr:rowOff>
    </xdr:from>
    <xdr:to>
      <xdr:col>2</xdr:col>
      <xdr:colOff>0</xdr:colOff>
      <xdr:row>21</xdr:row>
      <xdr:rowOff>492760</xdr:rowOff>
    </xdr:to>
    <xdr:pic>
      <xdr:nvPicPr>
        <xdr:cNvPr id="256" name="ID_C9F78DEEFF504D4688A0720A2FD474DB" descr="1-10.jpg">
          <a:extLst>
            <a:ext uri="{FF2B5EF4-FFF2-40B4-BE49-F238E27FC236}">
              <a16:creationId xmlns:a16="http://schemas.microsoft.com/office/drawing/2014/main" id="{78f69c9b-d51b-4e3d-b1ae-2f7674c9a76d}"/>
            </a:ext>
          </a:extLst>
        </xdr:cNvPr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257300" y="1068705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22</xdr:row>
      <xdr:rowOff>20955</xdr:rowOff>
    </xdr:from>
    <xdr:to>
      <xdr:col>2</xdr:col>
      <xdr:colOff>0</xdr:colOff>
      <xdr:row>22</xdr:row>
      <xdr:rowOff>492760</xdr:rowOff>
    </xdr:to>
    <xdr:pic>
      <xdr:nvPicPr>
        <xdr:cNvPr id="257" name="ID_B57FADE8941A47D9A964703C47E4F40B" descr="1-11.jpg">
          <a:extLst>
            <a:ext uri="{FF2B5EF4-FFF2-40B4-BE49-F238E27FC236}">
              <a16:creationId xmlns:a16="http://schemas.microsoft.com/office/drawing/2014/main" id="{0acb26fe-e412-4dcd-928a-46bd83e08e62}"/>
            </a:ext>
          </a:extLst>
        </xdr:cNvPr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257300" y="11191875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23</xdr:row>
      <xdr:rowOff>20955</xdr:rowOff>
    </xdr:from>
    <xdr:to>
      <xdr:col>2</xdr:col>
      <xdr:colOff>0</xdr:colOff>
      <xdr:row>23</xdr:row>
      <xdr:rowOff>492760</xdr:rowOff>
    </xdr:to>
    <xdr:pic>
      <xdr:nvPicPr>
        <xdr:cNvPr id="258" name="ID_775D48F608854517B1A3D5A2D86AEEB3" descr="1-12.jpg">
          <a:extLst>
            <a:ext uri="{FF2B5EF4-FFF2-40B4-BE49-F238E27FC236}">
              <a16:creationId xmlns:a16="http://schemas.microsoft.com/office/drawing/2014/main" id="{18b9dc92-945a-4b4d-86d7-edb94e392c05}"/>
            </a:ext>
          </a:extLst>
        </xdr:cNvPr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257300" y="1169670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24</xdr:row>
      <xdr:rowOff>20955</xdr:rowOff>
    </xdr:from>
    <xdr:to>
      <xdr:col>2</xdr:col>
      <xdr:colOff>0</xdr:colOff>
      <xdr:row>24</xdr:row>
      <xdr:rowOff>492760</xdr:rowOff>
    </xdr:to>
    <xdr:pic>
      <xdr:nvPicPr>
        <xdr:cNvPr id="259" name="ID_D6A3FC7318C54E03B7A7D088D7C42F1D" descr="1-13.jpg">
          <a:extLst>
            <a:ext uri="{FF2B5EF4-FFF2-40B4-BE49-F238E27FC236}">
              <a16:creationId xmlns:a16="http://schemas.microsoft.com/office/drawing/2014/main" id="{5d155360-df72-4aef-86db-be13ba6fa937}"/>
            </a:ext>
          </a:extLst>
        </xdr:cNvPr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257300" y="12201525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26</xdr:row>
      <xdr:rowOff>20955</xdr:rowOff>
    </xdr:from>
    <xdr:to>
      <xdr:col>2</xdr:col>
      <xdr:colOff>0</xdr:colOff>
      <xdr:row>26</xdr:row>
      <xdr:rowOff>492760</xdr:rowOff>
    </xdr:to>
    <xdr:pic>
      <xdr:nvPicPr>
        <xdr:cNvPr id="260" name="ID_8B0EBB8B6BAD4E00B582BC2625BD03FC" descr="1-19.jpg">
          <a:extLst>
            <a:ext uri="{FF2B5EF4-FFF2-40B4-BE49-F238E27FC236}">
              <a16:creationId xmlns:a16="http://schemas.microsoft.com/office/drawing/2014/main" id="{9aed9e87-5690-4f36-98c0-9b3209448016}"/>
            </a:ext>
          </a:extLst>
        </xdr:cNvPr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257300" y="13211175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27</xdr:row>
      <xdr:rowOff>20955</xdr:rowOff>
    </xdr:from>
    <xdr:to>
      <xdr:col>2</xdr:col>
      <xdr:colOff>0</xdr:colOff>
      <xdr:row>27</xdr:row>
      <xdr:rowOff>492760</xdr:rowOff>
    </xdr:to>
    <xdr:pic>
      <xdr:nvPicPr>
        <xdr:cNvPr id="261" name="ID_B1676EB1E34A4937AE1BCE312CA17117" descr="1-20.jpg">
          <a:extLst>
            <a:ext uri="{FF2B5EF4-FFF2-40B4-BE49-F238E27FC236}">
              <a16:creationId xmlns:a16="http://schemas.microsoft.com/office/drawing/2014/main" id="{1be8d23b-fb87-473f-9b6c-3a65872dd76f}"/>
            </a:ext>
          </a:extLst>
        </xdr:cNvPr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257300" y="1371600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28</xdr:row>
      <xdr:rowOff>20955</xdr:rowOff>
    </xdr:from>
    <xdr:to>
      <xdr:col>2</xdr:col>
      <xdr:colOff>0</xdr:colOff>
      <xdr:row>28</xdr:row>
      <xdr:rowOff>492760</xdr:rowOff>
    </xdr:to>
    <xdr:pic>
      <xdr:nvPicPr>
        <xdr:cNvPr id="262" name="ID_869BFCA509394AC5BD63FA2B4C5CFB9F" descr="1-21.jpg">
          <a:extLst>
            <a:ext uri="{FF2B5EF4-FFF2-40B4-BE49-F238E27FC236}">
              <a16:creationId xmlns:a16="http://schemas.microsoft.com/office/drawing/2014/main" id="{5e1328e9-5e54-4272-98cf-ee37149c7604}"/>
            </a:ext>
          </a:extLst>
        </xdr:cNvPr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257300" y="14220825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29</xdr:row>
      <xdr:rowOff>20955</xdr:rowOff>
    </xdr:from>
    <xdr:to>
      <xdr:col>2</xdr:col>
      <xdr:colOff>0</xdr:colOff>
      <xdr:row>29</xdr:row>
      <xdr:rowOff>492760</xdr:rowOff>
    </xdr:to>
    <xdr:pic>
      <xdr:nvPicPr>
        <xdr:cNvPr id="263" name="ID_F33BF6B6D3C14049A4E45B896F7754A8" descr="1-22.jpg">
          <a:extLst>
            <a:ext uri="{FF2B5EF4-FFF2-40B4-BE49-F238E27FC236}">
              <a16:creationId xmlns:a16="http://schemas.microsoft.com/office/drawing/2014/main" id="{cc6ac80f-6381-490c-844b-10faeb405ac6}"/>
            </a:ext>
          </a:extLst>
        </xdr:cNvPr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257300" y="1472565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30</xdr:row>
      <xdr:rowOff>20955</xdr:rowOff>
    </xdr:from>
    <xdr:to>
      <xdr:col>2</xdr:col>
      <xdr:colOff>0</xdr:colOff>
      <xdr:row>30</xdr:row>
      <xdr:rowOff>492760</xdr:rowOff>
    </xdr:to>
    <xdr:pic>
      <xdr:nvPicPr>
        <xdr:cNvPr id="264" name="ID_88C638E508BD4EC292C6B5C2A2C0CD6D" descr="1-30.jpg">
          <a:extLst>
            <a:ext uri="{FF2B5EF4-FFF2-40B4-BE49-F238E27FC236}">
              <a16:creationId xmlns:a16="http://schemas.microsoft.com/office/drawing/2014/main" id="{a8d04312-a6cf-469f-bdd0-41322369dfc4}"/>
            </a:ext>
          </a:extLst>
        </xdr:cNvPr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257300" y="15230475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31</xdr:row>
      <xdr:rowOff>20955</xdr:rowOff>
    </xdr:from>
    <xdr:to>
      <xdr:col>2</xdr:col>
      <xdr:colOff>0</xdr:colOff>
      <xdr:row>31</xdr:row>
      <xdr:rowOff>492760</xdr:rowOff>
    </xdr:to>
    <xdr:pic>
      <xdr:nvPicPr>
        <xdr:cNvPr id="265" name="ID_985AD21E992549A0B72F1938570A5C71" descr="1-31.jpg">
          <a:extLst>
            <a:ext uri="{FF2B5EF4-FFF2-40B4-BE49-F238E27FC236}">
              <a16:creationId xmlns:a16="http://schemas.microsoft.com/office/drawing/2014/main" id="{22bf2d8f-02ca-44b8-8769-a14ab41690da}"/>
            </a:ext>
          </a:extLst>
        </xdr:cNvPr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1257300" y="1573530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33</xdr:row>
      <xdr:rowOff>20955</xdr:rowOff>
    </xdr:from>
    <xdr:to>
      <xdr:col>2</xdr:col>
      <xdr:colOff>0</xdr:colOff>
      <xdr:row>33</xdr:row>
      <xdr:rowOff>492760</xdr:rowOff>
    </xdr:to>
    <xdr:pic>
      <xdr:nvPicPr>
        <xdr:cNvPr id="266" name="ID_B36E648356D54C4F9F2449E0F215E873" descr="1-32.jpg">
          <a:extLst>
            <a:ext uri="{FF2B5EF4-FFF2-40B4-BE49-F238E27FC236}">
              <a16:creationId xmlns:a16="http://schemas.microsoft.com/office/drawing/2014/main" id="{c3c290a9-c43e-4912-9195-74c7e1f0e346}"/>
            </a:ext>
          </a:extLst>
        </xdr:cNvPr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1257300" y="1674495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34</xdr:row>
      <xdr:rowOff>20955</xdr:rowOff>
    </xdr:from>
    <xdr:to>
      <xdr:col>2</xdr:col>
      <xdr:colOff>0</xdr:colOff>
      <xdr:row>34</xdr:row>
      <xdr:rowOff>492760</xdr:rowOff>
    </xdr:to>
    <xdr:pic>
      <xdr:nvPicPr>
        <xdr:cNvPr id="267" name="ID_736876BE83704358A3301E2C37DB7890" descr="1-33.jpg">
          <a:extLst>
            <a:ext uri="{FF2B5EF4-FFF2-40B4-BE49-F238E27FC236}">
              <a16:creationId xmlns:a16="http://schemas.microsoft.com/office/drawing/2014/main" id="{1fefae06-719c-4919-9264-973115081c1a}"/>
            </a:ext>
          </a:extLst>
        </xdr:cNvPr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257300" y="17249775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37</xdr:row>
      <xdr:rowOff>20955</xdr:rowOff>
    </xdr:from>
    <xdr:to>
      <xdr:col>2</xdr:col>
      <xdr:colOff>0</xdr:colOff>
      <xdr:row>37</xdr:row>
      <xdr:rowOff>492760</xdr:rowOff>
    </xdr:to>
    <xdr:pic>
      <xdr:nvPicPr>
        <xdr:cNvPr id="268" name="ID_11DBB5D62A214E2EBB357665ABC6B325" descr="1-29.jpg">
          <a:extLst>
            <a:ext uri="{FF2B5EF4-FFF2-40B4-BE49-F238E27FC236}">
              <a16:creationId xmlns:a16="http://schemas.microsoft.com/office/drawing/2014/main" id="{ad9bd4c8-517a-4e28-9022-52f625b96329}"/>
            </a:ext>
          </a:extLst>
        </xdr:cNvPr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1257300" y="18507075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103</xdr:row>
      <xdr:rowOff>20955</xdr:rowOff>
    </xdr:from>
    <xdr:to>
      <xdr:col>2</xdr:col>
      <xdr:colOff>0</xdr:colOff>
      <xdr:row>103</xdr:row>
      <xdr:rowOff>492760</xdr:rowOff>
    </xdr:to>
    <xdr:pic>
      <xdr:nvPicPr>
        <xdr:cNvPr id="269" name="ID_5E12C95584BB45FFA61198A7249E3741" descr="1-7.jpg">
          <a:extLst>
            <a:ext uri="{FF2B5EF4-FFF2-40B4-BE49-F238E27FC236}">
              <a16:creationId xmlns:a16="http://schemas.microsoft.com/office/drawing/2014/main" id="{e39757f4-d6e4-4a8b-b1c9-180a73bec51f}"/>
            </a:ext>
          </a:extLst>
        </xdr:cNvPr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1257300" y="52225575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104</xdr:row>
      <xdr:rowOff>20955</xdr:rowOff>
    </xdr:from>
    <xdr:to>
      <xdr:col>2</xdr:col>
      <xdr:colOff>0</xdr:colOff>
      <xdr:row>104</xdr:row>
      <xdr:rowOff>492760</xdr:rowOff>
    </xdr:to>
    <xdr:pic>
      <xdr:nvPicPr>
        <xdr:cNvPr id="270" name="ID_5F80043C06744A4D806EBEC8860D03E8" descr="1-24.jpg">
          <a:extLst>
            <a:ext uri="{FF2B5EF4-FFF2-40B4-BE49-F238E27FC236}">
              <a16:creationId xmlns:a16="http://schemas.microsoft.com/office/drawing/2014/main" id="{d985939c-f57b-4ac6-987d-671425dff79c}"/>
            </a:ext>
          </a:extLst>
        </xdr:cNvPr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1257300" y="5273040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105</xdr:row>
      <xdr:rowOff>20955</xdr:rowOff>
    </xdr:from>
    <xdr:to>
      <xdr:col>2</xdr:col>
      <xdr:colOff>0</xdr:colOff>
      <xdr:row>105</xdr:row>
      <xdr:rowOff>492760</xdr:rowOff>
    </xdr:to>
    <xdr:pic>
      <xdr:nvPicPr>
        <xdr:cNvPr id="271" name="ID_229E2C07FBED46A6BBAB11D49CFA82EE" descr="1-25.jpg">
          <a:extLst>
            <a:ext uri="{FF2B5EF4-FFF2-40B4-BE49-F238E27FC236}">
              <a16:creationId xmlns:a16="http://schemas.microsoft.com/office/drawing/2014/main" id="{435c8b0a-264d-4bf4-bb39-5348bda1f92b}"/>
            </a:ext>
          </a:extLst>
        </xdr:cNvPr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1257300" y="53235225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106</xdr:row>
      <xdr:rowOff>62865</xdr:rowOff>
    </xdr:from>
    <xdr:to>
      <xdr:col>2</xdr:col>
      <xdr:colOff>0</xdr:colOff>
      <xdr:row>106</xdr:row>
      <xdr:rowOff>451485</xdr:rowOff>
    </xdr:to>
    <xdr:pic>
      <xdr:nvPicPr>
        <xdr:cNvPr id="272" name="ID_32276C025DFC40A7AB9775F6D24B4C3F" descr="1-26.jpg">
          <a:extLst>
            <a:ext uri="{FF2B5EF4-FFF2-40B4-BE49-F238E27FC236}">
              <a16:creationId xmlns:a16="http://schemas.microsoft.com/office/drawing/2014/main" id="{d1e341c3-012c-4c1d-9ce7-dcb885cb2688}"/>
            </a:ext>
          </a:extLst>
        </xdr:cNvPr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1257300" y="53787675"/>
          <a:ext cx="752475" cy="3905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107</xdr:row>
      <xdr:rowOff>20955</xdr:rowOff>
    </xdr:from>
    <xdr:to>
      <xdr:col>2</xdr:col>
      <xdr:colOff>0</xdr:colOff>
      <xdr:row>107</xdr:row>
      <xdr:rowOff>492760</xdr:rowOff>
    </xdr:to>
    <xdr:pic>
      <xdr:nvPicPr>
        <xdr:cNvPr id="273" name="ID_ED3E4C757EBD4DB397FAA9F702139648" descr="1-27.jpg">
          <a:extLst>
            <a:ext uri="{FF2B5EF4-FFF2-40B4-BE49-F238E27FC236}">
              <a16:creationId xmlns:a16="http://schemas.microsoft.com/office/drawing/2014/main" id="{e8abb77e-70ab-44ac-9a9a-278e479d34db}"/>
            </a:ext>
          </a:extLst>
        </xdr:cNvPr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1257300" y="54244875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108</xdr:row>
      <xdr:rowOff>20955</xdr:rowOff>
    </xdr:from>
    <xdr:to>
      <xdr:col>2</xdr:col>
      <xdr:colOff>0</xdr:colOff>
      <xdr:row>108</xdr:row>
      <xdr:rowOff>492760</xdr:rowOff>
    </xdr:to>
    <xdr:pic>
      <xdr:nvPicPr>
        <xdr:cNvPr id="274" name="ID_5CC9D49EF7064196B26B77092F2828DD" descr="1-28.jpg">
          <a:extLst>
            <a:ext uri="{FF2B5EF4-FFF2-40B4-BE49-F238E27FC236}">
              <a16:creationId xmlns:a16="http://schemas.microsoft.com/office/drawing/2014/main" id="{f725de5f-ff3d-45e4-8ef8-05b53c41d807}"/>
            </a:ext>
          </a:extLst>
        </xdr:cNvPr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1257300" y="5474970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109</xdr:row>
      <xdr:rowOff>20955</xdr:rowOff>
    </xdr:from>
    <xdr:to>
      <xdr:col>2</xdr:col>
      <xdr:colOff>0</xdr:colOff>
      <xdr:row>109</xdr:row>
      <xdr:rowOff>492760</xdr:rowOff>
    </xdr:to>
    <xdr:pic>
      <xdr:nvPicPr>
        <xdr:cNvPr id="275" name="ID_C965F3FB1CB944B0AA28E3EA30485F01" descr="1-29.jpg">
          <a:extLst>
            <a:ext uri="{FF2B5EF4-FFF2-40B4-BE49-F238E27FC236}">
              <a16:creationId xmlns:a16="http://schemas.microsoft.com/office/drawing/2014/main" id="{7eec85f8-1d2d-4fe3-9aa2-be62def33622}"/>
            </a:ext>
          </a:extLst>
        </xdr:cNvPr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1257300" y="55254525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110</xdr:row>
      <xdr:rowOff>20955</xdr:rowOff>
    </xdr:from>
    <xdr:to>
      <xdr:col>2</xdr:col>
      <xdr:colOff>0</xdr:colOff>
      <xdr:row>110</xdr:row>
      <xdr:rowOff>492760</xdr:rowOff>
    </xdr:to>
    <xdr:pic>
      <xdr:nvPicPr>
        <xdr:cNvPr id="276" name="ID_D798D7D73A4C47BA9563C6A001C85485" descr="1-31.jpg">
          <a:extLst>
            <a:ext uri="{FF2B5EF4-FFF2-40B4-BE49-F238E27FC236}">
              <a16:creationId xmlns:a16="http://schemas.microsoft.com/office/drawing/2014/main" id="{df603409-9bfd-46f8-8480-a494bc008d8a}"/>
            </a:ext>
          </a:extLst>
        </xdr:cNvPr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1257300" y="5575935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111</xdr:row>
      <xdr:rowOff>20955</xdr:rowOff>
    </xdr:from>
    <xdr:to>
      <xdr:col>2</xdr:col>
      <xdr:colOff>0</xdr:colOff>
      <xdr:row>111</xdr:row>
      <xdr:rowOff>492760</xdr:rowOff>
    </xdr:to>
    <xdr:pic>
      <xdr:nvPicPr>
        <xdr:cNvPr id="277" name="ID_9AA1675D9B1947879858601F27060F99" descr="1-32.jpg">
          <a:extLst>
            <a:ext uri="{FF2B5EF4-FFF2-40B4-BE49-F238E27FC236}">
              <a16:creationId xmlns:a16="http://schemas.microsoft.com/office/drawing/2014/main" id="{e03230b2-7534-4f49-85e7-e140be75198c}"/>
            </a:ext>
          </a:extLst>
        </xdr:cNvPr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1257300" y="56264175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112</xdr:row>
      <xdr:rowOff>20955</xdr:rowOff>
    </xdr:from>
    <xdr:to>
      <xdr:col>2</xdr:col>
      <xdr:colOff>0</xdr:colOff>
      <xdr:row>112</xdr:row>
      <xdr:rowOff>492760</xdr:rowOff>
    </xdr:to>
    <xdr:pic>
      <xdr:nvPicPr>
        <xdr:cNvPr id="278" name="ID_6243E068ECA5448E8B7AA8502A00A3FF" descr="1-33.jpg">
          <a:extLst>
            <a:ext uri="{FF2B5EF4-FFF2-40B4-BE49-F238E27FC236}">
              <a16:creationId xmlns:a16="http://schemas.microsoft.com/office/drawing/2014/main" id="{df4ca308-5541-4c80-abe2-66b5cf25591e}"/>
            </a:ext>
          </a:extLst>
        </xdr:cNvPr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1257300" y="5676900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113</xdr:row>
      <xdr:rowOff>20955</xdr:rowOff>
    </xdr:from>
    <xdr:to>
      <xdr:col>2</xdr:col>
      <xdr:colOff>0</xdr:colOff>
      <xdr:row>113</xdr:row>
      <xdr:rowOff>492760</xdr:rowOff>
    </xdr:to>
    <xdr:pic>
      <xdr:nvPicPr>
        <xdr:cNvPr id="279" name="ID_74710C7EA4AC4E76B3933C8173565A91" descr="1-34.jpg">
          <a:extLst>
            <a:ext uri="{FF2B5EF4-FFF2-40B4-BE49-F238E27FC236}">
              <a16:creationId xmlns:a16="http://schemas.microsoft.com/office/drawing/2014/main" id="{df04c1a5-b043-4153-8687-612bab38f74c}"/>
            </a:ext>
          </a:extLst>
        </xdr:cNvPr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1257300" y="57273825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114</xdr:row>
      <xdr:rowOff>20955</xdr:rowOff>
    </xdr:from>
    <xdr:to>
      <xdr:col>2</xdr:col>
      <xdr:colOff>0</xdr:colOff>
      <xdr:row>114</xdr:row>
      <xdr:rowOff>492760</xdr:rowOff>
    </xdr:to>
    <xdr:pic>
      <xdr:nvPicPr>
        <xdr:cNvPr id="280" name="ID_7C54651DD2AE4DBFA12D58DC2BD43DD6" descr="1-35.jpg">
          <a:extLst>
            <a:ext uri="{FF2B5EF4-FFF2-40B4-BE49-F238E27FC236}">
              <a16:creationId xmlns:a16="http://schemas.microsoft.com/office/drawing/2014/main" id="{80252c2e-c2ab-43b5-bbed-df2f34a625ac}"/>
            </a:ext>
          </a:extLst>
        </xdr:cNvPr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1257300" y="5777865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115</xdr:row>
      <xdr:rowOff>20955</xdr:rowOff>
    </xdr:from>
    <xdr:to>
      <xdr:col>2</xdr:col>
      <xdr:colOff>0</xdr:colOff>
      <xdr:row>115</xdr:row>
      <xdr:rowOff>492760</xdr:rowOff>
    </xdr:to>
    <xdr:pic>
      <xdr:nvPicPr>
        <xdr:cNvPr id="281" name="ID_B958EE71BEB24B9BBF70DA63723AB3CC" descr="1-36.jpg">
          <a:extLst>
            <a:ext uri="{FF2B5EF4-FFF2-40B4-BE49-F238E27FC236}">
              <a16:creationId xmlns:a16="http://schemas.microsoft.com/office/drawing/2014/main" id="{f4996e31-a3c7-4cdf-959f-c52bd434d019}"/>
            </a:ext>
          </a:extLst>
        </xdr:cNvPr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1257300" y="58283475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116</xdr:row>
      <xdr:rowOff>20955</xdr:rowOff>
    </xdr:from>
    <xdr:to>
      <xdr:col>2</xdr:col>
      <xdr:colOff>0</xdr:colOff>
      <xdr:row>116</xdr:row>
      <xdr:rowOff>492760</xdr:rowOff>
    </xdr:to>
    <xdr:pic>
      <xdr:nvPicPr>
        <xdr:cNvPr id="282" name="ID_EA85A0D089CD4BB3864D5F4C62C9DD37" descr="1-59.jpg">
          <a:extLst>
            <a:ext uri="{FF2B5EF4-FFF2-40B4-BE49-F238E27FC236}">
              <a16:creationId xmlns:a16="http://schemas.microsoft.com/office/drawing/2014/main" id="{edf7846e-0c5d-4810-9dff-2c47cc8c2153}"/>
            </a:ext>
          </a:extLst>
        </xdr:cNvPr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1257300" y="5878830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117</xdr:row>
      <xdr:rowOff>20955</xdr:rowOff>
    </xdr:from>
    <xdr:to>
      <xdr:col>2</xdr:col>
      <xdr:colOff>0</xdr:colOff>
      <xdr:row>117</xdr:row>
      <xdr:rowOff>492760</xdr:rowOff>
    </xdr:to>
    <xdr:pic>
      <xdr:nvPicPr>
        <xdr:cNvPr id="283" name="ID_7BE7DE5EA0BA4BEBB702AE1837FD99A0" descr="1-60.jpg">
          <a:extLst>
            <a:ext uri="{FF2B5EF4-FFF2-40B4-BE49-F238E27FC236}">
              <a16:creationId xmlns:a16="http://schemas.microsoft.com/office/drawing/2014/main" id="{03a01a16-03d1-4d9d-b0cf-8d8f93d27dd6}"/>
            </a:ext>
          </a:extLst>
        </xdr:cNvPr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1257300" y="59293125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31750</xdr:colOff>
      <xdr:row>119</xdr:row>
      <xdr:rowOff>19050</xdr:rowOff>
    </xdr:from>
    <xdr:to>
      <xdr:col>2</xdr:col>
      <xdr:colOff>0</xdr:colOff>
      <xdr:row>119</xdr:row>
      <xdr:rowOff>495300</xdr:rowOff>
    </xdr:to>
    <xdr:pic>
      <xdr:nvPicPr>
        <xdr:cNvPr id="284" name="ID_6BB2D077CD3D476DB3EF803301161DCD" descr="1-61.jpg">
          <a:extLst>
            <a:ext uri="{FF2B5EF4-FFF2-40B4-BE49-F238E27FC236}">
              <a16:creationId xmlns:a16="http://schemas.microsoft.com/office/drawing/2014/main" id="{7c960035-f167-44fa-9c30-4889fa505486}"/>
            </a:ext>
          </a:extLst>
        </xdr:cNvPr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1266825" y="60302775"/>
          <a:ext cx="742950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120</xdr:row>
      <xdr:rowOff>20955</xdr:rowOff>
    </xdr:from>
    <xdr:to>
      <xdr:col>2</xdr:col>
      <xdr:colOff>0</xdr:colOff>
      <xdr:row>120</xdr:row>
      <xdr:rowOff>492760</xdr:rowOff>
    </xdr:to>
    <xdr:pic>
      <xdr:nvPicPr>
        <xdr:cNvPr id="285" name="ID_EEF3034C7A524DEBB01A24256B8BB96C" descr="1-40.jpg">
          <a:extLst>
            <a:ext uri="{FF2B5EF4-FFF2-40B4-BE49-F238E27FC236}">
              <a16:creationId xmlns:a16="http://schemas.microsoft.com/office/drawing/2014/main" id="{dc0adaa2-94de-4f52-906c-0074c4abbc1e}"/>
            </a:ext>
          </a:extLst>
        </xdr:cNvPr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1257300" y="60912375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121</xdr:row>
      <xdr:rowOff>20955</xdr:rowOff>
    </xdr:from>
    <xdr:to>
      <xdr:col>2</xdr:col>
      <xdr:colOff>0</xdr:colOff>
      <xdr:row>121</xdr:row>
      <xdr:rowOff>492760</xdr:rowOff>
    </xdr:to>
    <xdr:pic>
      <xdr:nvPicPr>
        <xdr:cNvPr id="286" name="ID_96054D58254743C3BF407FC0D7566D8E" descr="1-41.jpg">
          <a:extLst>
            <a:ext uri="{FF2B5EF4-FFF2-40B4-BE49-F238E27FC236}">
              <a16:creationId xmlns:a16="http://schemas.microsoft.com/office/drawing/2014/main" id="{08c64325-1f1f-4e30-91db-e561a3882265}"/>
            </a:ext>
          </a:extLst>
        </xdr:cNvPr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1257300" y="61521975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144</xdr:row>
      <xdr:rowOff>20955</xdr:rowOff>
    </xdr:from>
    <xdr:to>
      <xdr:col>2</xdr:col>
      <xdr:colOff>0</xdr:colOff>
      <xdr:row>144</xdr:row>
      <xdr:rowOff>492760</xdr:rowOff>
    </xdr:to>
    <xdr:pic>
      <xdr:nvPicPr>
        <xdr:cNvPr id="287" name="ID_947612A0DC3243FA981A1ED60032D230" descr="1-145.jpg">
          <a:extLst>
            <a:ext uri="{FF2B5EF4-FFF2-40B4-BE49-F238E27FC236}">
              <a16:creationId xmlns:a16="http://schemas.microsoft.com/office/drawing/2014/main" id="{937f12c9-9fc2-42d3-8bce-6ba0f8ed7382}"/>
            </a:ext>
          </a:extLst>
        </xdr:cNvPr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1257300" y="73294875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122</xdr:row>
      <xdr:rowOff>20955</xdr:rowOff>
    </xdr:from>
    <xdr:to>
      <xdr:col>2</xdr:col>
      <xdr:colOff>0</xdr:colOff>
      <xdr:row>122</xdr:row>
      <xdr:rowOff>492760</xdr:rowOff>
    </xdr:to>
    <xdr:pic>
      <xdr:nvPicPr>
        <xdr:cNvPr id="288" name="ID_9171ED7FD1F84F9FB80B30BEE888299F" descr="1-50.jpg">
          <a:extLst>
            <a:ext uri="{FF2B5EF4-FFF2-40B4-BE49-F238E27FC236}">
              <a16:creationId xmlns:a16="http://schemas.microsoft.com/office/drawing/2014/main" id="{76654878-4a28-4283-aa50-775a2cf540ca}"/>
            </a:ext>
          </a:extLst>
        </xdr:cNvPr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1257300" y="62131575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123</xdr:row>
      <xdr:rowOff>20955</xdr:rowOff>
    </xdr:from>
    <xdr:to>
      <xdr:col>2</xdr:col>
      <xdr:colOff>0</xdr:colOff>
      <xdr:row>123</xdr:row>
      <xdr:rowOff>492760</xdr:rowOff>
    </xdr:to>
    <xdr:pic>
      <xdr:nvPicPr>
        <xdr:cNvPr id="289" name="ID_54FA274F6673434486FD9A605D97D392" descr="1-51.jpg">
          <a:extLst>
            <a:ext uri="{FF2B5EF4-FFF2-40B4-BE49-F238E27FC236}">
              <a16:creationId xmlns:a16="http://schemas.microsoft.com/office/drawing/2014/main" id="{6a86b06e-92c2-49af-89c6-abedd82e8fe9}"/>
            </a:ext>
          </a:extLst>
        </xdr:cNvPr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1257300" y="62760225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124</xdr:row>
      <xdr:rowOff>33655</xdr:rowOff>
    </xdr:from>
    <xdr:to>
      <xdr:col>2</xdr:col>
      <xdr:colOff>0</xdr:colOff>
      <xdr:row>124</xdr:row>
      <xdr:rowOff>480060</xdr:rowOff>
    </xdr:to>
    <xdr:pic>
      <xdr:nvPicPr>
        <xdr:cNvPr id="290" name="ID_6298049BBD8349BA819892CE64C9E345" descr="1-52.jpg">
          <a:extLst>
            <a:ext uri="{FF2B5EF4-FFF2-40B4-BE49-F238E27FC236}">
              <a16:creationId xmlns:a16="http://schemas.microsoft.com/office/drawing/2014/main" id="{4da14ab4-323e-4cd0-b156-0d860492782b}"/>
            </a:ext>
          </a:extLst>
        </xdr:cNvPr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1257300" y="63407925"/>
          <a:ext cx="752475" cy="4476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323</xdr:row>
      <xdr:rowOff>20955</xdr:rowOff>
    </xdr:from>
    <xdr:to>
      <xdr:col>2</xdr:col>
      <xdr:colOff>0</xdr:colOff>
      <xdr:row>323</xdr:row>
      <xdr:rowOff>492760</xdr:rowOff>
    </xdr:to>
    <xdr:pic>
      <xdr:nvPicPr>
        <xdr:cNvPr id="291" name="ID_50426FA573F9454C80A164FB6E355E47" descr="1-101.jpg">
          <a:extLst>
            <a:ext uri="{FF2B5EF4-FFF2-40B4-BE49-F238E27FC236}">
              <a16:creationId xmlns:a16="http://schemas.microsoft.com/office/drawing/2014/main" id="{82986251-2f4d-4c14-b23a-425c0ed7b7f5}"/>
            </a:ext>
          </a:extLst>
        </xdr:cNvPr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1257300" y="161820225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324</xdr:row>
      <xdr:rowOff>20955</xdr:rowOff>
    </xdr:from>
    <xdr:to>
      <xdr:col>2</xdr:col>
      <xdr:colOff>0</xdr:colOff>
      <xdr:row>324</xdr:row>
      <xdr:rowOff>492760</xdr:rowOff>
    </xdr:to>
    <xdr:pic>
      <xdr:nvPicPr>
        <xdr:cNvPr id="292" name="ID_660097321A4F4916A317999AB7DAB2D4" descr="1-102.jpg">
          <a:extLst>
            <a:ext uri="{FF2B5EF4-FFF2-40B4-BE49-F238E27FC236}">
              <a16:creationId xmlns:a16="http://schemas.microsoft.com/office/drawing/2014/main" id="{91011450-dd51-4ee6-931d-9bbc2fe90696}"/>
            </a:ext>
          </a:extLst>
        </xdr:cNvPr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1257300" y="162353625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327</xdr:row>
      <xdr:rowOff>20955</xdr:rowOff>
    </xdr:from>
    <xdr:to>
      <xdr:col>2</xdr:col>
      <xdr:colOff>0</xdr:colOff>
      <xdr:row>327</xdr:row>
      <xdr:rowOff>492760</xdr:rowOff>
    </xdr:to>
    <xdr:pic>
      <xdr:nvPicPr>
        <xdr:cNvPr id="293" name="ID_E994B087D3D14C1A9E8CA64360665FF8" descr="1-34.jpg">
          <a:extLst>
            <a:ext uri="{FF2B5EF4-FFF2-40B4-BE49-F238E27FC236}">
              <a16:creationId xmlns:a16="http://schemas.microsoft.com/office/drawing/2014/main" id="{d99136e2-3aeb-4424-a34b-482a649fcec3}"/>
            </a:ext>
          </a:extLst>
        </xdr:cNvPr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1257300" y="16383000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150</xdr:row>
      <xdr:rowOff>20955</xdr:rowOff>
    </xdr:from>
    <xdr:to>
      <xdr:col>2</xdr:col>
      <xdr:colOff>0</xdr:colOff>
      <xdr:row>150</xdr:row>
      <xdr:rowOff>492760</xdr:rowOff>
    </xdr:to>
    <xdr:pic>
      <xdr:nvPicPr>
        <xdr:cNvPr id="294" name="ID_672F2848D0DE49C8A412A7650C00ACB1" descr="1-119.jpg">
          <a:extLst>
            <a:ext uri="{FF2B5EF4-FFF2-40B4-BE49-F238E27FC236}">
              <a16:creationId xmlns:a16="http://schemas.microsoft.com/office/drawing/2014/main" id="{22f1506e-b56a-4e03-80b1-b18346b21b47}"/>
            </a:ext>
          </a:extLst>
        </xdr:cNvPr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1257300" y="7610475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151</xdr:row>
      <xdr:rowOff>20955</xdr:rowOff>
    </xdr:from>
    <xdr:to>
      <xdr:col>2</xdr:col>
      <xdr:colOff>0</xdr:colOff>
      <xdr:row>151</xdr:row>
      <xdr:rowOff>492760</xdr:rowOff>
    </xdr:to>
    <xdr:pic>
      <xdr:nvPicPr>
        <xdr:cNvPr id="295" name="ID_3FE2B7B1F55B4A149CF7BF1E8BFF66C3" descr="1-120.jpg">
          <a:extLst>
            <a:ext uri="{FF2B5EF4-FFF2-40B4-BE49-F238E27FC236}">
              <a16:creationId xmlns:a16="http://schemas.microsoft.com/office/drawing/2014/main" id="{ab7136d1-67d8-47a4-a02f-6002d4571604}"/>
            </a:ext>
          </a:extLst>
        </xdr:cNvPr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1257300" y="76609575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152</xdr:row>
      <xdr:rowOff>20955</xdr:rowOff>
    </xdr:from>
    <xdr:to>
      <xdr:col>2</xdr:col>
      <xdr:colOff>0</xdr:colOff>
      <xdr:row>152</xdr:row>
      <xdr:rowOff>492760</xdr:rowOff>
    </xdr:to>
    <xdr:pic>
      <xdr:nvPicPr>
        <xdr:cNvPr id="296" name="ID_A101D22293A94DA2A45C61400A91E490" descr="1-121.jpg">
          <a:extLst>
            <a:ext uri="{FF2B5EF4-FFF2-40B4-BE49-F238E27FC236}">
              <a16:creationId xmlns:a16="http://schemas.microsoft.com/office/drawing/2014/main" id="{87cef389-1ebb-4020-9123-adc3e605a308}"/>
            </a:ext>
          </a:extLst>
        </xdr:cNvPr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1257300" y="7711440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153</xdr:row>
      <xdr:rowOff>20955</xdr:rowOff>
    </xdr:from>
    <xdr:to>
      <xdr:col>2</xdr:col>
      <xdr:colOff>0</xdr:colOff>
      <xdr:row>153</xdr:row>
      <xdr:rowOff>492760</xdr:rowOff>
    </xdr:to>
    <xdr:pic>
      <xdr:nvPicPr>
        <xdr:cNvPr id="297" name="ID_FC9EE5E6E79E4F36A19A3BAAF55B241B" descr="1-122.jpg">
          <a:extLst>
            <a:ext uri="{FF2B5EF4-FFF2-40B4-BE49-F238E27FC236}">
              <a16:creationId xmlns:a16="http://schemas.microsoft.com/office/drawing/2014/main" id="{cb85862c-e90c-4cc6-89e1-d7de8795c5da}"/>
            </a:ext>
          </a:extLst>
        </xdr:cNvPr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1257300" y="77619225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154</xdr:row>
      <xdr:rowOff>20955</xdr:rowOff>
    </xdr:from>
    <xdr:to>
      <xdr:col>2</xdr:col>
      <xdr:colOff>0</xdr:colOff>
      <xdr:row>154</xdr:row>
      <xdr:rowOff>492760</xdr:rowOff>
    </xdr:to>
    <xdr:pic>
      <xdr:nvPicPr>
        <xdr:cNvPr id="298" name="ID_A16EF701A2724BDB9E814ABB5CD793F9" descr="1-123.jpg">
          <a:extLst>
            <a:ext uri="{FF2B5EF4-FFF2-40B4-BE49-F238E27FC236}">
              <a16:creationId xmlns:a16="http://schemas.microsoft.com/office/drawing/2014/main" id="{29295418-af85-4eb3-a8a0-5026cdfdaf8d}"/>
            </a:ext>
          </a:extLst>
        </xdr:cNvPr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1257300" y="7812405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155</xdr:row>
      <xdr:rowOff>20955</xdr:rowOff>
    </xdr:from>
    <xdr:to>
      <xdr:col>2</xdr:col>
      <xdr:colOff>0</xdr:colOff>
      <xdr:row>155</xdr:row>
      <xdr:rowOff>492760</xdr:rowOff>
    </xdr:to>
    <xdr:pic>
      <xdr:nvPicPr>
        <xdr:cNvPr id="299" name="ID_79E75BAA794B443CA8CA2AFE38864117" descr="1-124.jpg">
          <a:extLst>
            <a:ext uri="{FF2B5EF4-FFF2-40B4-BE49-F238E27FC236}">
              <a16:creationId xmlns:a16="http://schemas.microsoft.com/office/drawing/2014/main" id="{0291a55b-c217-458e-a346-a9f0cba19fcc}"/>
            </a:ext>
          </a:extLst>
        </xdr:cNvPr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1257300" y="78628875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156</xdr:row>
      <xdr:rowOff>20955</xdr:rowOff>
    </xdr:from>
    <xdr:to>
      <xdr:col>2</xdr:col>
      <xdr:colOff>0</xdr:colOff>
      <xdr:row>156</xdr:row>
      <xdr:rowOff>492760</xdr:rowOff>
    </xdr:to>
    <xdr:pic>
      <xdr:nvPicPr>
        <xdr:cNvPr id="300" name="ID_9CAF654465E141A5BB76EB0ABB1ECABA" descr="1-125.jpg">
          <a:extLst>
            <a:ext uri="{FF2B5EF4-FFF2-40B4-BE49-F238E27FC236}">
              <a16:creationId xmlns:a16="http://schemas.microsoft.com/office/drawing/2014/main" id="{ddfdd3a0-49a7-4ecb-b5e4-f55bc2096829}"/>
            </a:ext>
          </a:extLst>
        </xdr:cNvPr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1257300" y="7913370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43815</xdr:colOff>
      <xdr:row>157</xdr:row>
      <xdr:rowOff>17780</xdr:rowOff>
    </xdr:from>
    <xdr:to>
      <xdr:col>1</xdr:col>
      <xdr:colOff>728980</xdr:colOff>
      <xdr:row>157</xdr:row>
      <xdr:rowOff>417830</xdr:rowOff>
    </xdr:to>
    <xdr:pic>
      <xdr:nvPicPr>
        <xdr:cNvPr id="301" name="ID_D5B70160BEF845F0AA3DA88B2F680001" descr="1-126.jpg">
          <a:extLst>
            <a:ext uri="{FF2B5EF4-FFF2-40B4-BE49-F238E27FC236}">
              <a16:creationId xmlns:a16="http://schemas.microsoft.com/office/drawing/2014/main" id="{aaaeb9e8-df50-4699-b8ca-53acf6a6b078}"/>
            </a:ext>
          </a:extLst>
        </xdr:cNvPr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1285875" y="79638525"/>
          <a:ext cx="685800" cy="4000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43815</xdr:colOff>
      <xdr:row>158</xdr:row>
      <xdr:rowOff>17780</xdr:rowOff>
    </xdr:from>
    <xdr:to>
      <xdr:col>1</xdr:col>
      <xdr:colOff>728980</xdr:colOff>
      <xdr:row>158</xdr:row>
      <xdr:rowOff>417830</xdr:rowOff>
    </xdr:to>
    <xdr:pic>
      <xdr:nvPicPr>
        <xdr:cNvPr id="302" name="ID_28F66E428C32436DA1DC283313C960F0" descr="1-127.jpg">
          <a:extLst>
            <a:ext uri="{FF2B5EF4-FFF2-40B4-BE49-F238E27FC236}">
              <a16:creationId xmlns:a16="http://schemas.microsoft.com/office/drawing/2014/main" id="{8f4f6455-c5c6-4e9a-9828-0cb4ff9ba558}"/>
            </a:ext>
          </a:extLst>
        </xdr:cNvPr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1285875" y="80095725"/>
          <a:ext cx="685800" cy="4000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43815</xdr:colOff>
      <xdr:row>159</xdr:row>
      <xdr:rowOff>17780</xdr:rowOff>
    </xdr:from>
    <xdr:to>
      <xdr:col>1</xdr:col>
      <xdr:colOff>728980</xdr:colOff>
      <xdr:row>159</xdr:row>
      <xdr:rowOff>417830</xdr:rowOff>
    </xdr:to>
    <xdr:pic>
      <xdr:nvPicPr>
        <xdr:cNvPr id="303" name="ID_090F8BE3E3AC457D88149648495C319D" descr="1-129.jpg">
          <a:extLst>
            <a:ext uri="{FF2B5EF4-FFF2-40B4-BE49-F238E27FC236}">
              <a16:creationId xmlns:a16="http://schemas.microsoft.com/office/drawing/2014/main" id="{f27e9d7f-6443-4dc0-916d-1cff90658028}"/>
            </a:ext>
          </a:extLst>
        </xdr:cNvPr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1285875" y="80552925"/>
          <a:ext cx="685800" cy="4000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162</xdr:row>
      <xdr:rowOff>20955</xdr:rowOff>
    </xdr:from>
    <xdr:to>
      <xdr:col>2</xdr:col>
      <xdr:colOff>0</xdr:colOff>
      <xdr:row>162</xdr:row>
      <xdr:rowOff>492760</xdr:rowOff>
    </xdr:to>
    <xdr:pic>
      <xdr:nvPicPr>
        <xdr:cNvPr id="304" name="ID_8C5D82DBD42D43BC956C41C379C53F82" descr="1-130.jpg">
          <a:extLst>
            <a:ext uri="{FF2B5EF4-FFF2-40B4-BE49-F238E27FC236}">
              <a16:creationId xmlns:a16="http://schemas.microsoft.com/office/drawing/2014/main" id="{d17fcee0-27de-484b-8b2c-21630f9a0179}"/>
            </a:ext>
          </a:extLst>
        </xdr:cNvPr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1257300" y="8176260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163</xdr:row>
      <xdr:rowOff>20955</xdr:rowOff>
    </xdr:from>
    <xdr:to>
      <xdr:col>2</xdr:col>
      <xdr:colOff>0</xdr:colOff>
      <xdr:row>163</xdr:row>
      <xdr:rowOff>492760</xdr:rowOff>
    </xdr:to>
    <xdr:pic>
      <xdr:nvPicPr>
        <xdr:cNvPr id="305" name="ID_E3C5061896CA4A0F8FAD6A8B8AE842CD" descr="1-131.jpg">
          <a:extLst>
            <a:ext uri="{FF2B5EF4-FFF2-40B4-BE49-F238E27FC236}">
              <a16:creationId xmlns:a16="http://schemas.microsoft.com/office/drawing/2014/main" id="{c6e63b95-8291-4bbd-8ffa-049b40ea86bb}"/>
            </a:ext>
          </a:extLst>
        </xdr:cNvPr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1257300" y="82267425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164</xdr:row>
      <xdr:rowOff>20955</xdr:rowOff>
    </xdr:from>
    <xdr:to>
      <xdr:col>2</xdr:col>
      <xdr:colOff>0</xdr:colOff>
      <xdr:row>164</xdr:row>
      <xdr:rowOff>492760</xdr:rowOff>
    </xdr:to>
    <xdr:pic>
      <xdr:nvPicPr>
        <xdr:cNvPr id="306" name="ID_7E57F5BCF6FD4064B83C3EB5C69B264F" descr="1-132.jpg">
          <a:extLst>
            <a:ext uri="{FF2B5EF4-FFF2-40B4-BE49-F238E27FC236}">
              <a16:creationId xmlns:a16="http://schemas.microsoft.com/office/drawing/2014/main" id="{f0b54570-5f0d-4f8e-8910-8663300a5bf7}"/>
            </a:ext>
          </a:extLst>
        </xdr:cNvPr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1257300" y="8277225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165</xdr:row>
      <xdr:rowOff>20955</xdr:rowOff>
    </xdr:from>
    <xdr:to>
      <xdr:col>2</xdr:col>
      <xdr:colOff>0</xdr:colOff>
      <xdr:row>165</xdr:row>
      <xdr:rowOff>492760</xdr:rowOff>
    </xdr:to>
    <xdr:pic>
      <xdr:nvPicPr>
        <xdr:cNvPr id="307" name="ID_94B23A10A92642E9B815C0095CC3CEA2" descr="1-133.jpg">
          <a:extLst>
            <a:ext uri="{FF2B5EF4-FFF2-40B4-BE49-F238E27FC236}">
              <a16:creationId xmlns:a16="http://schemas.microsoft.com/office/drawing/2014/main" id="{64b560fc-908c-4882-b3a9-aa378ac44abd}"/>
            </a:ext>
          </a:extLst>
        </xdr:cNvPr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1257300" y="83277075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166</xdr:row>
      <xdr:rowOff>20955</xdr:rowOff>
    </xdr:from>
    <xdr:to>
      <xdr:col>2</xdr:col>
      <xdr:colOff>0</xdr:colOff>
      <xdr:row>166</xdr:row>
      <xdr:rowOff>492760</xdr:rowOff>
    </xdr:to>
    <xdr:pic>
      <xdr:nvPicPr>
        <xdr:cNvPr id="308" name="ID_323B334B53404968B260117A6CEFEABA" descr="1-134.jpg">
          <a:extLst>
            <a:ext uri="{FF2B5EF4-FFF2-40B4-BE49-F238E27FC236}">
              <a16:creationId xmlns:a16="http://schemas.microsoft.com/office/drawing/2014/main" id="{7efa1b5f-9d94-4c20-b15e-7cfe4bc47d32}"/>
            </a:ext>
          </a:extLst>
        </xdr:cNvPr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1257300" y="8378190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167</xdr:row>
      <xdr:rowOff>20955</xdr:rowOff>
    </xdr:from>
    <xdr:to>
      <xdr:col>2</xdr:col>
      <xdr:colOff>0</xdr:colOff>
      <xdr:row>167</xdr:row>
      <xdr:rowOff>492760</xdr:rowOff>
    </xdr:to>
    <xdr:pic>
      <xdr:nvPicPr>
        <xdr:cNvPr id="309" name="ID_A2C7D5F1A8D8410EA150A32E76DD3F92" descr="1-135.jpg">
          <a:extLst>
            <a:ext uri="{FF2B5EF4-FFF2-40B4-BE49-F238E27FC236}">
              <a16:creationId xmlns:a16="http://schemas.microsoft.com/office/drawing/2014/main" id="{7e40cb7b-4355-4af9-9c7d-55e3529f4b70}"/>
            </a:ext>
          </a:extLst>
        </xdr:cNvPr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1257300" y="84286725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168</xdr:row>
      <xdr:rowOff>20955</xdr:rowOff>
    </xdr:from>
    <xdr:to>
      <xdr:col>2</xdr:col>
      <xdr:colOff>0</xdr:colOff>
      <xdr:row>168</xdr:row>
      <xdr:rowOff>492760</xdr:rowOff>
    </xdr:to>
    <xdr:pic>
      <xdr:nvPicPr>
        <xdr:cNvPr id="310" name="ID_DBB0EE3100D946C5B8AD40583BB57B0D" descr="1-136.jpg">
          <a:extLst>
            <a:ext uri="{FF2B5EF4-FFF2-40B4-BE49-F238E27FC236}">
              <a16:creationId xmlns:a16="http://schemas.microsoft.com/office/drawing/2014/main" id="{ac307779-17ca-428f-b86f-140a6503f392}"/>
            </a:ext>
          </a:extLst>
        </xdr:cNvPr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1257300" y="8479155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171</xdr:row>
      <xdr:rowOff>20955</xdr:rowOff>
    </xdr:from>
    <xdr:to>
      <xdr:col>2</xdr:col>
      <xdr:colOff>0</xdr:colOff>
      <xdr:row>171</xdr:row>
      <xdr:rowOff>492760</xdr:rowOff>
    </xdr:to>
    <xdr:pic>
      <xdr:nvPicPr>
        <xdr:cNvPr id="311" name="ID_EA0DC255601747859F91A70BB2685F8A" descr="1-137.jpg">
          <a:extLst>
            <a:ext uri="{FF2B5EF4-FFF2-40B4-BE49-F238E27FC236}">
              <a16:creationId xmlns:a16="http://schemas.microsoft.com/office/drawing/2014/main" id="{b058cb2c-df89-4d25-af03-741bff44537b}"/>
            </a:ext>
          </a:extLst>
        </xdr:cNvPr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1257300" y="8604885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172</xdr:row>
      <xdr:rowOff>20955</xdr:rowOff>
    </xdr:from>
    <xdr:to>
      <xdr:col>2</xdr:col>
      <xdr:colOff>0</xdr:colOff>
      <xdr:row>172</xdr:row>
      <xdr:rowOff>492760</xdr:rowOff>
    </xdr:to>
    <xdr:pic>
      <xdr:nvPicPr>
        <xdr:cNvPr id="312" name="ID_93800F8872E24E75A1CA37D479C30184" descr="1-138.jpg">
          <a:extLst>
            <a:ext uri="{FF2B5EF4-FFF2-40B4-BE49-F238E27FC236}">
              <a16:creationId xmlns:a16="http://schemas.microsoft.com/office/drawing/2014/main" id="{e6baf6f2-27bc-4a9d-aad5-af56d21509dd}"/>
            </a:ext>
          </a:extLst>
        </xdr:cNvPr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1257300" y="86553675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173</xdr:row>
      <xdr:rowOff>20955</xdr:rowOff>
    </xdr:from>
    <xdr:to>
      <xdr:col>2</xdr:col>
      <xdr:colOff>0</xdr:colOff>
      <xdr:row>173</xdr:row>
      <xdr:rowOff>492760</xdr:rowOff>
    </xdr:to>
    <xdr:pic>
      <xdr:nvPicPr>
        <xdr:cNvPr id="313" name="ID_A22B7C2BD8914D63943E00E172A9E2A4" descr="1-139.jpg">
          <a:extLst>
            <a:ext uri="{FF2B5EF4-FFF2-40B4-BE49-F238E27FC236}">
              <a16:creationId xmlns:a16="http://schemas.microsoft.com/office/drawing/2014/main" id="{87858532-9b9f-4877-b33f-e0006500f45e}"/>
            </a:ext>
          </a:extLst>
        </xdr:cNvPr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1257300" y="8705850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174</xdr:row>
      <xdr:rowOff>20955</xdr:rowOff>
    </xdr:from>
    <xdr:to>
      <xdr:col>2</xdr:col>
      <xdr:colOff>0</xdr:colOff>
      <xdr:row>174</xdr:row>
      <xdr:rowOff>492760</xdr:rowOff>
    </xdr:to>
    <xdr:pic>
      <xdr:nvPicPr>
        <xdr:cNvPr id="314" name="ID_CE38F7DEDCFC47CA8EC25CA1B34403AB" descr="1-140.jpg">
          <a:extLst>
            <a:ext uri="{FF2B5EF4-FFF2-40B4-BE49-F238E27FC236}">
              <a16:creationId xmlns:a16="http://schemas.microsoft.com/office/drawing/2014/main" id="{26d13d38-0799-4b10-a4bd-e5841af1bd15}"/>
            </a:ext>
          </a:extLst>
        </xdr:cNvPr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1257300" y="87563325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175</xdr:row>
      <xdr:rowOff>20955</xdr:rowOff>
    </xdr:from>
    <xdr:to>
      <xdr:col>2</xdr:col>
      <xdr:colOff>0</xdr:colOff>
      <xdr:row>175</xdr:row>
      <xdr:rowOff>492760</xdr:rowOff>
    </xdr:to>
    <xdr:pic>
      <xdr:nvPicPr>
        <xdr:cNvPr id="315" name="ID_84214B54D54A45D9AA15F03F6C0BC24A" descr="1-141.jpg">
          <a:extLst>
            <a:ext uri="{FF2B5EF4-FFF2-40B4-BE49-F238E27FC236}">
              <a16:creationId xmlns:a16="http://schemas.microsoft.com/office/drawing/2014/main" id="{9097f0e2-044e-4956-aae6-7dcb16a4c7d3}"/>
            </a:ext>
          </a:extLst>
        </xdr:cNvPr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1257300" y="8806815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176</xdr:row>
      <xdr:rowOff>20955</xdr:rowOff>
    </xdr:from>
    <xdr:to>
      <xdr:col>2</xdr:col>
      <xdr:colOff>0</xdr:colOff>
      <xdr:row>176</xdr:row>
      <xdr:rowOff>492760</xdr:rowOff>
    </xdr:to>
    <xdr:pic>
      <xdr:nvPicPr>
        <xdr:cNvPr id="316" name="ID_FE543C354BFF424C8E62DF57F64F0F57" descr="1-142.jpg">
          <a:extLst>
            <a:ext uri="{FF2B5EF4-FFF2-40B4-BE49-F238E27FC236}">
              <a16:creationId xmlns:a16="http://schemas.microsoft.com/office/drawing/2014/main" id="{9c4392c4-2975-4fff-b2a3-042b4b8dc3e6}"/>
            </a:ext>
          </a:extLst>
        </xdr:cNvPr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1257300" y="88572975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393</xdr:row>
      <xdr:rowOff>20955</xdr:rowOff>
    </xdr:from>
    <xdr:to>
      <xdr:col>2</xdr:col>
      <xdr:colOff>0</xdr:colOff>
      <xdr:row>393</xdr:row>
      <xdr:rowOff>492760</xdr:rowOff>
    </xdr:to>
    <xdr:pic>
      <xdr:nvPicPr>
        <xdr:cNvPr id="317" name="ID_14FEF5692778433ABF6B8534934C2970" descr="1-144.jpg">
          <a:extLst>
            <a:ext uri="{FF2B5EF4-FFF2-40B4-BE49-F238E27FC236}">
              <a16:creationId xmlns:a16="http://schemas.microsoft.com/office/drawing/2014/main" id="{112bdbed-b9f9-4772-ac20-1de85ba6c2e8}"/>
            </a:ext>
          </a:extLst>
        </xdr:cNvPr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1257300" y="19455765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192</xdr:row>
      <xdr:rowOff>20955</xdr:rowOff>
    </xdr:from>
    <xdr:to>
      <xdr:col>2</xdr:col>
      <xdr:colOff>0</xdr:colOff>
      <xdr:row>192</xdr:row>
      <xdr:rowOff>492760</xdr:rowOff>
    </xdr:to>
    <xdr:pic>
      <xdr:nvPicPr>
        <xdr:cNvPr id="318" name="ID_66B684E0A8454FBB97F4566F1C52506F" descr="1-103.jpg">
          <a:extLst>
            <a:ext uri="{FF2B5EF4-FFF2-40B4-BE49-F238E27FC236}">
              <a16:creationId xmlns:a16="http://schemas.microsoft.com/office/drawing/2014/main" id="{1fca0ea0-b65b-4d6e-82ce-32dd578f582c}"/>
            </a:ext>
          </a:extLst>
        </xdr:cNvPr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1257300" y="9761220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193</xdr:row>
      <xdr:rowOff>20955</xdr:rowOff>
    </xdr:from>
    <xdr:to>
      <xdr:col>2</xdr:col>
      <xdr:colOff>0</xdr:colOff>
      <xdr:row>193</xdr:row>
      <xdr:rowOff>492760</xdr:rowOff>
    </xdr:to>
    <xdr:pic>
      <xdr:nvPicPr>
        <xdr:cNvPr id="319" name="ID_671ED7D7D1EE4433AC5D6F6656F9674A" descr="1-104.jpg">
          <a:extLst>
            <a:ext uri="{FF2B5EF4-FFF2-40B4-BE49-F238E27FC236}">
              <a16:creationId xmlns:a16="http://schemas.microsoft.com/office/drawing/2014/main" id="{048968f1-5ef1-4d7e-a011-044995bd8422}"/>
            </a:ext>
          </a:extLst>
        </xdr:cNvPr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1257300" y="98117025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194</xdr:row>
      <xdr:rowOff>20955</xdr:rowOff>
    </xdr:from>
    <xdr:to>
      <xdr:col>2</xdr:col>
      <xdr:colOff>0</xdr:colOff>
      <xdr:row>194</xdr:row>
      <xdr:rowOff>492760</xdr:rowOff>
    </xdr:to>
    <xdr:pic>
      <xdr:nvPicPr>
        <xdr:cNvPr id="320" name="ID_112A9E283A704E9C8014DC5572C65170" descr="1-105.jpg">
          <a:extLst>
            <a:ext uri="{FF2B5EF4-FFF2-40B4-BE49-F238E27FC236}">
              <a16:creationId xmlns:a16="http://schemas.microsoft.com/office/drawing/2014/main" id="{139a4b1a-98e1-489c-88de-35072f767710}"/>
            </a:ext>
          </a:extLst>
        </xdr:cNvPr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1257300" y="9862185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195</xdr:row>
      <xdr:rowOff>20955</xdr:rowOff>
    </xdr:from>
    <xdr:to>
      <xdr:col>2</xdr:col>
      <xdr:colOff>0</xdr:colOff>
      <xdr:row>195</xdr:row>
      <xdr:rowOff>492760</xdr:rowOff>
    </xdr:to>
    <xdr:pic>
      <xdr:nvPicPr>
        <xdr:cNvPr id="321" name="ID_F463FA06A0DE4B77B48C2D13ECFFBFC9" descr="1-106.jpg">
          <a:extLst>
            <a:ext uri="{FF2B5EF4-FFF2-40B4-BE49-F238E27FC236}">
              <a16:creationId xmlns:a16="http://schemas.microsoft.com/office/drawing/2014/main" id="{cebc5c9b-6ed7-4305-8f3f-d69b7b64a1b9}"/>
            </a:ext>
          </a:extLst>
        </xdr:cNvPr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1257300" y="99126675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196</xdr:row>
      <xdr:rowOff>20955</xdr:rowOff>
    </xdr:from>
    <xdr:to>
      <xdr:col>2</xdr:col>
      <xdr:colOff>0</xdr:colOff>
      <xdr:row>196</xdr:row>
      <xdr:rowOff>492760</xdr:rowOff>
    </xdr:to>
    <xdr:pic>
      <xdr:nvPicPr>
        <xdr:cNvPr id="322" name="ID_3DDA4B0AE8624DD8A6425E249DBDBAE9" descr="1-108.jpg">
          <a:extLst>
            <a:ext uri="{FF2B5EF4-FFF2-40B4-BE49-F238E27FC236}">
              <a16:creationId xmlns:a16="http://schemas.microsoft.com/office/drawing/2014/main" id="{77d8ed46-b8f6-44d9-b9bb-12a6b827fd2d}"/>
            </a:ext>
          </a:extLst>
        </xdr:cNvPr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1257300" y="9963150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198</xdr:row>
      <xdr:rowOff>20955</xdr:rowOff>
    </xdr:from>
    <xdr:to>
      <xdr:col>2</xdr:col>
      <xdr:colOff>0</xdr:colOff>
      <xdr:row>198</xdr:row>
      <xdr:rowOff>492760</xdr:rowOff>
    </xdr:to>
    <xdr:pic>
      <xdr:nvPicPr>
        <xdr:cNvPr id="323" name="ID_4816C229BBEC4570AE6DAEC75F5463B4" descr="1-110.jpg">
          <a:extLst>
            <a:ext uri="{FF2B5EF4-FFF2-40B4-BE49-F238E27FC236}">
              <a16:creationId xmlns:a16="http://schemas.microsoft.com/office/drawing/2014/main" id="{9765cfa1-d70b-453b-8d82-795ddbf8fbbd}"/>
            </a:ext>
          </a:extLst>
        </xdr:cNvPr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1257300" y="100612575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199</xdr:row>
      <xdr:rowOff>20955</xdr:rowOff>
    </xdr:from>
    <xdr:to>
      <xdr:col>2</xdr:col>
      <xdr:colOff>0</xdr:colOff>
      <xdr:row>199</xdr:row>
      <xdr:rowOff>492760</xdr:rowOff>
    </xdr:to>
    <xdr:pic>
      <xdr:nvPicPr>
        <xdr:cNvPr id="324" name="ID_DD6F807100504E2D90ABBE4D0EC5712E" descr="1-111.jpg">
          <a:extLst>
            <a:ext uri="{FF2B5EF4-FFF2-40B4-BE49-F238E27FC236}">
              <a16:creationId xmlns:a16="http://schemas.microsoft.com/office/drawing/2014/main" id="{d242c603-d38a-407a-875c-f5b1f6db8707}"/>
            </a:ext>
          </a:extLst>
        </xdr:cNvPr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1257300" y="10111740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106045</xdr:colOff>
      <xdr:row>200</xdr:row>
      <xdr:rowOff>36195</xdr:rowOff>
    </xdr:from>
    <xdr:to>
      <xdr:col>1</xdr:col>
      <xdr:colOff>755650</xdr:colOff>
      <xdr:row>200</xdr:row>
      <xdr:rowOff>413385</xdr:rowOff>
    </xdr:to>
    <xdr:pic>
      <xdr:nvPicPr>
        <xdr:cNvPr id="325" name="ID_10B6C4D89B8B4F53BCBDD848675D23AD" descr="1-112.jpg">
          <a:extLst>
            <a:ext uri="{FF2B5EF4-FFF2-40B4-BE49-F238E27FC236}">
              <a16:creationId xmlns:a16="http://schemas.microsoft.com/office/drawing/2014/main" id="{7846f37f-f1b4-4419-93bb-50361c7ee817}"/>
            </a:ext>
          </a:extLst>
        </xdr:cNvPr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1343025" y="101641275"/>
          <a:ext cx="647700" cy="38100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84455</xdr:colOff>
      <xdr:row>201</xdr:row>
      <xdr:rowOff>28575</xdr:rowOff>
    </xdr:from>
    <xdr:to>
      <xdr:col>1</xdr:col>
      <xdr:colOff>751840</xdr:colOff>
      <xdr:row>201</xdr:row>
      <xdr:rowOff>416560</xdr:rowOff>
    </xdr:to>
    <xdr:pic>
      <xdr:nvPicPr>
        <xdr:cNvPr id="326" name="ID_DABE048268FD4FBDB7D01E5B64B396E2" descr="1-113.jpg">
          <a:extLst>
            <a:ext uri="{FF2B5EF4-FFF2-40B4-BE49-F238E27FC236}">
              <a16:creationId xmlns:a16="http://schemas.microsoft.com/office/drawing/2014/main" id="{0374865e-2a01-4bca-825f-0f2bf617a450}"/>
            </a:ext>
          </a:extLst>
        </xdr:cNvPr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1323975" y="102060375"/>
          <a:ext cx="666750" cy="3905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95885</xdr:colOff>
      <xdr:row>202</xdr:row>
      <xdr:rowOff>39370</xdr:rowOff>
    </xdr:from>
    <xdr:to>
      <xdr:col>1</xdr:col>
      <xdr:colOff>767080</xdr:colOff>
      <xdr:row>203</xdr:row>
      <xdr:rowOff>6985</xdr:rowOff>
    </xdr:to>
    <xdr:pic>
      <xdr:nvPicPr>
        <xdr:cNvPr id="327" name="ID_60D77A3158314BD381B707CDA1E40AB5" descr="1-114.jpg">
          <a:extLst>
            <a:ext uri="{FF2B5EF4-FFF2-40B4-BE49-F238E27FC236}">
              <a16:creationId xmlns:a16="http://schemas.microsoft.com/office/drawing/2014/main" id="{5c3da15c-6620-425c-a984-8ee4e94cca90}"/>
            </a:ext>
          </a:extLst>
        </xdr:cNvPr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1333500" y="102498525"/>
          <a:ext cx="666750" cy="4000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203</xdr:row>
      <xdr:rowOff>20955</xdr:rowOff>
    </xdr:from>
    <xdr:to>
      <xdr:col>2</xdr:col>
      <xdr:colOff>0</xdr:colOff>
      <xdr:row>203</xdr:row>
      <xdr:rowOff>492760</xdr:rowOff>
    </xdr:to>
    <xdr:pic>
      <xdr:nvPicPr>
        <xdr:cNvPr id="328" name="ID_7D6FB08807954F4AB2BD424EEE976B46" descr="1-19.jpg">
          <a:extLst>
            <a:ext uri="{FF2B5EF4-FFF2-40B4-BE49-F238E27FC236}">
              <a16:creationId xmlns:a16="http://schemas.microsoft.com/office/drawing/2014/main" id="{3fbf8972-8544-4800-9171-ddcc0aafe6be}"/>
            </a:ext>
          </a:extLst>
        </xdr:cNvPr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1257300" y="10290810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204</xdr:row>
      <xdr:rowOff>20955</xdr:rowOff>
    </xdr:from>
    <xdr:to>
      <xdr:col>2</xdr:col>
      <xdr:colOff>0</xdr:colOff>
      <xdr:row>204</xdr:row>
      <xdr:rowOff>492760</xdr:rowOff>
    </xdr:to>
    <xdr:pic>
      <xdr:nvPicPr>
        <xdr:cNvPr id="329" name="ID_7333809F9529417DB5C67C7079686647" descr="1-20.jpg">
          <a:extLst>
            <a:ext uri="{FF2B5EF4-FFF2-40B4-BE49-F238E27FC236}">
              <a16:creationId xmlns:a16="http://schemas.microsoft.com/office/drawing/2014/main" id="{c666a850-1416-44c0-b02d-6e581fcc725a}"/>
            </a:ext>
          </a:extLst>
        </xdr:cNvPr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1257300" y="103412925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71120</xdr:colOff>
      <xdr:row>205</xdr:row>
      <xdr:rowOff>20320</xdr:rowOff>
    </xdr:from>
    <xdr:to>
      <xdr:col>2</xdr:col>
      <xdr:colOff>3147</xdr:colOff>
      <xdr:row>205</xdr:row>
      <xdr:rowOff>435610</xdr:rowOff>
    </xdr:to>
    <xdr:pic>
      <xdr:nvPicPr>
        <xdr:cNvPr id="330" name="ID_7D42476504FD45C5990AB0A65DA50D0F" descr="1-21.jpg">
          <a:extLst>
            <a:ext uri="{FF2B5EF4-FFF2-40B4-BE49-F238E27FC236}">
              <a16:creationId xmlns:a16="http://schemas.microsoft.com/office/drawing/2014/main" id="{e2ad19b3-71cb-4db2-954a-b6dabd4bfb56}"/>
            </a:ext>
          </a:extLst>
        </xdr:cNvPr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1304925" y="103917750"/>
          <a:ext cx="704850" cy="41910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66675</xdr:colOff>
      <xdr:row>206</xdr:row>
      <xdr:rowOff>15240</xdr:rowOff>
    </xdr:from>
    <xdr:to>
      <xdr:col>1</xdr:col>
      <xdr:colOff>768985</xdr:colOff>
      <xdr:row>206</xdr:row>
      <xdr:rowOff>431800</xdr:rowOff>
    </xdr:to>
    <xdr:pic>
      <xdr:nvPicPr>
        <xdr:cNvPr id="331" name="ID_30E302F65E8047338CD006D42943B8A6" descr="1-22.jpg">
          <a:extLst>
            <a:ext uri="{FF2B5EF4-FFF2-40B4-BE49-F238E27FC236}">
              <a16:creationId xmlns:a16="http://schemas.microsoft.com/office/drawing/2014/main" id="{8bd15729-6210-4456-8ae8-73e87373b713}"/>
            </a:ext>
          </a:extLst>
        </xdr:cNvPr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1304925" y="104355900"/>
          <a:ext cx="704850" cy="41910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33655</xdr:colOff>
      <xdr:row>207</xdr:row>
      <xdr:rowOff>26670</xdr:rowOff>
    </xdr:from>
    <xdr:to>
      <xdr:col>1</xdr:col>
      <xdr:colOff>745490</xdr:colOff>
      <xdr:row>207</xdr:row>
      <xdr:rowOff>433705</xdr:rowOff>
    </xdr:to>
    <xdr:pic>
      <xdr:nvPicPr>
        <xdr:cNvPr id="332" name="ID_D9DF0F65E6E049D989364BF0A9B57207" descr="1-24.jpg">
          <a:extLst>
            <a:ext uri="{FF2B5EF4-FFF2-40B4-BE49-F238E27FC236}">
              <a16:creationId xmlns:a16="http://schemas.microsoft.com/office/drawing/2014/main" id="{df49c68e-3255-4d17-a552-090fca7677d1}"/>
            </a:ext>
          </a:extLst>
        </xdr:cNvPr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1276350" y="104803575"/>
          <a:ext cx="714375" cy="4095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210</xdr:row>
      <xdr:rowOff>20955</xdr:rowOff>
    </xdr:from>
    <xdr:to>
      <xdr:col>2</xdr:col>
      <xdr:colOff>0</xdr:colOff>
      <xdr:row>210</xdr:row>
      <xdr:rowOff>492760</xdr:rowOff>
    </xdr:to>
    <xdr:pic>
      <xdr:nvPicPr>
        <xdr:cNvPr id="333" name="ID_2105D4B0027F4AFAAE2CFE9B13A84A22" descr="1-115.jpg">
          <a:extLst>
            <a:ext uri="{FF2B5EF4-FFF2-40B4-BE49-F238E27FC236}">
              <a16:creationId xmlns:a16="http://schemas.microsoft.com/office/drawing/2014/main" id="{6859b1f5-d3be-4f2e-951b-ed1eb4193a7f}"/>
            </a:ext>
          </a:extLst>
        </xdr:cNvPr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>
          <a:off x="1257300" y="10595610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211</xdr:row>
      <xdr:rowOff>20955</xdr:rowOff>
    </xdr:from>
    <xdr:to>
      <xdr:col>2</xdr:col>
      <xdr:colOff>0</xdr:colOff>
      <xdr:row>211</xdr:row>
      <xdr:rowOff>492760</xdr:rowOff>
    </xdr:to>
    <xdr:pic>
      <xdr:nvPicPr>
        <xdr:cNvPr id="334" name="ID_F0C30A6007A24B3E898ADD26DD3D1DC3" descr="1-116.jpg">
          <a:extLst>
            <a:ext uri="{FF2B5EF4-FFF2-40B4-BE49-F238E27FC236}">
              <a16:creationId xmlns:a16="http://schemas.microsoft.com/office/drawing/2014/main" id="{0f0868d9-9c5d-4995-99dc-df58ccde5977}"/>
            </a:ext>
          </a:extLst>
        </xdr:cNvPr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>
          <a:off x="1257300" y="10652760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212</xdr:row>
      <xdr:rowOff>20955</xdr:rowOff>
    </xdr:from>
    <xdr:to>
      <xdr:col>2</xdr:col>
      <xdr:colOff>0</xdr:colOff>
      <xdr:row>212</xdr:row>
      <xdr:rowOff>492760</xdr:rowOff>
    </xdr:to>
    <xdr:pic>
      <xdr:nvPicPr>
        <xdr:cNvPr id="335" name="ID_BD66B92F9E8048A79F2B84259A783C4C" descr="1-117.jpg">
          <a:extLst>
            <a:ext uri="{FF2B5EF4-FFF2-40B4-BE49-F238E27FC236}">
              <a16:creationId xmlns:a16="http://schemas.microsoft.com/office/drawing/2014/main" id="{03fd1163-c4e5-4da3-861c-8f4fdf8a957b}"/>
            </a:ext>
          </a:extLst>
        </xdr:cNvPr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>
          <a:off x="1257300" y="10709910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213</xdr:row>
      <xdr:rowOff>20955</xdr:rowOff>
    </xdr:from>
    <xdr:to>
      <xdr:col>2</xdr:col>
      <xdr:colOff>0</xdr:colOff>
      <xdr:row>213</xdr:row>
      <xdr:rowOff>492760</xdr:rowOff>
    </xdr:to>
    <xdr:pic>
      <xdr:nvPicPr>
        <xdr:cNvPr id="336" name="ID_BD66B92F9E8048A79F2B84259A783C4C" descr="1-117.jpg">
          <a:extLst>
            <a:ext uri="{FF2B5EF4-FFF2-40B4-BE49-F238E27FC236}">
              <a16:creationId xmlns:a16="http://schemas.microsoft.com/office/drawing/2014/main" id="{e9ec9726-de65-4f8c-a90d-e839d7bb4677}"/>
            </a:ext>
          </a:extLst>
        </xdr:cNvPr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>
          <a:off x="1257300" y="10767060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216</xdr:row>
      <xdr:rowOff>20955</xdr:rowOff>
    </xdr:from>
    <xdr:to>
      <xdr:col>2</xdr:col>
      <xdr:colOff>0</xdr:colOff>
      <xdr:row>216</xdr:row>
      <xdr:rowOff>492760</xdr:rowOff>
    </xdr:to>
    <xdr:pic>
      <xdr:nvPicPr>
        <xdr:cNvPr id="337" name="ID_C2154E669D804D5D8DA871EB81BA205E" descr="1-55.jpg">
          <a:extLst>
            <a:ext uri="{FF2B5EF4-FFF2-40B4-BE49-F238E27FC236}">
              <a16:creationId xmlns:a16="http://schemas.microsoft.com/office/drawing/2014/main" id="{96651955-531f-46e2-ad4c-3e48ba882f83}"/>
            </a:ext>
          </a:extLst>
        </xdr:cNvPr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1257300" y="108994575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217</xdr:row>
      <xdr:rowOff>20955</xdr:rowOff>
    </xdr:from>
    <xdr:to>
      <xdr:col>2</xdr:col>
      <xdr:colOff>0</xdr:colOff>
      <xdr:row>217</xdr:row>
      <xdr:rowOff>492760</xdr:rowOff>
    </xdr:to>
    <xdr:pic>
      <xdr:nvPicPr>
        <xdr:cNvPr id="338" name="ID_C74518900F4B4337980EED0AB7E611BC" descr="1-56.jpg">
          <a:extLst>
            <a:ext uri="{FF2B5EF4-FFF2-40B4-BE49-F238E27FC236}">
              <a16:creationId xmlns:a16="http://schemas.microsoft.com/office/drawing/2014/main" id="{61ad2722-2f28-4a06-8581-6e86a17e569f}"/>
            </a:ext>
          </a:extLst>
        </xdr:cNvPr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1257300" y="10949940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218</xdr:row>
      <xdr:rowOff>20955</xdr:rowOff>
    </xdr:from>
    <xdr:to>
      <xdr:col>2</xdr:col>
      <xdr:colOff>0</xdr:colOff>
      <xdr:row>218</xdr:row>
      <xdr:rowOff>492760</xdr:rowOff>
    </xdr:to>
    <xdr:pic>
      <xdr:nvPicPr>
        <xdr:cNvPr id="339" name="ID_B7251CEB97AD4209AEEC086A3B78DC05" descr="1-57.jpg">
          <a:extLst>
            <a:ext uri="{FF2B5EF4-FFF2-40B4-BE49-F238E27FC236}">
              <a16:creationId xmlns:a16="http://schemas.microsoft.com/office/drawing/2014/main" id="{3780c60e-1a4b-4797-868f-ff2cc43f9ced}"/>
            </a:ext>
          </a:extLst>
        </xdr:cNvPr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1257300" y="110004225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219</xdr:row>
      <xdr:rowOff>20955</xdr:rowOff>
    </xdr:from>
    <xdr:to>
      <xdr:col>2</xdr:col>
      <xdr:colOff>0</xdr:colOff>
      <xdr:row>219</xdr:row>
      <xdr:rowOff>492760</xdr:rowOff>
    </xdr:to>
    <xdr:pic>
      <xdr:nvPicPr>
        <xdr:cNvPr id="340" name="ID_6E9C5027B3624C4591FD42000FAE5D2A" descr="1-58.jpg">
          <a:extLst>
            <a:ext uri="{FF2B5EF4-FFF2-40B4-BE49-F238E27FC236}">
              <a16:creationId xmlns:a16="http://schemas.microsoft.com/office/drawing/2014/main" id="{8df887b9-20ab-4b67-8dcf-e1404c0c353a}"/>
            </a:ext>
          </a:extLst>
        </xdr:cNvPr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1257300" y="11050905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220</xdr:row>
      <xdr:rowOff>20955</xdr:rowOff>
    </xdr:from>
    <xdr:to>
      <xdr:col>2</xdr:col>
      <xdr:colOff>0</xdr:colOff>
      <xdr:row>220</xdr:row>
      <xdr:rowOff>492760</xdr:rowOff>
    </xdr:to>
    <xdr:pic>
      <xdr:nvPicPr>
        <xdr:cNvPr id="341" name="ID_352DCF59633D4509A98400A2052F404E" descr="1-9.jpg">
          <a:extLst>
            <a:ext uri="{FF2B5EF4-FFF2-40B4-BE49-F238E27FC236}">
              <a16:creationId xmlns:a16="http://schemas.microsoft.com/office/drawing/2014/main" id="{518ce242-0730-42ba-97ce-9255ea3a8cd1}"/>
            </a:ext>
          </a:extLst>
        </xdr:cNvPr>
        <xdr:cNvPicPr>
          <a:picLocks noChangeAspect="1"/>
        </xdr:cNvPicPr>
      </xdr:nvPicPr>
      <xdr:blipFill>
        <a:blip r:embed="rId61"/>
        <a:stretch>
          <a:fillRect/>
        </a:stretch>
      </xdr:blipFill>
      <xdr:spPr>
        <a:xfrm>
          <a:off x="1257300" y="111013875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221</xdr:row>
      <xdr:rowOff>20955</xdr:rowOff>
    </xdr:from>
    <xdr:to>
      <xdr:col>2</xdr:col>
      <xdr:colOff>0</xdr:colOff>
      <xdr:row>221</xdr:row>
      <xdr:rowOff>492760</xdr:rowOff>
    </xdr:to>
    <xdr:pic>
      <xdr:nvPicPr>
        <xdr:cNvPr id="342" name="ID_128FC06040244BDB8E8733AC32F3015F" descr="1-10.jpg">
          <a:extLst>
            <a:ext uri="{FF2B5EF4-FFF2-40B4-BE49-F238E27FC236}">
              <a16:creationId xmlns:a16="http://schemas.microsoft.com/office/drawing/2014/main" id="{cac191c9-82f9-4d30-9f5b-5f15d3adf978}"/>
            </a:ext>
          </a:extLst>
        </xdr:cNvPr>
        <xdr:cNvPicPr>
          <a:picLocks noChangeAspect="1"/>
        </xdr:cNvPicPr>
      </xdr:nvPicPr>
      <xdr:blipFill>
        <a:blip r:embed="rId61"/>
        <a:stretch>
          <a:fillRect/>
        </a:stretch>
      </xdr:blipFill>
      <xdr:spPr>
        <a:xfrm>
          <a:off x="1257300" y="11151870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222</xdr:row>
      <xdr:rowOff>20955</xdr:rowOff>
    </xdr:from>
    <xdr:to>
      <xdr:col>2</xdr:col>
      <xdr:colOff>0</xdr:colOff>
      <xdr:row>222</xdr:row>
      <xdr:rowOff>492760</xdr:rowOff>
    </xdr:to>
    <xdr:pic>
      <xdr:nvPicPr>
        <xdr:cNvPr id="343" name="ID_63B3EA4D4EED4DAF89F98586A0F31473" descr="1-11.jpg">
          <a:extLst>
            <a:ext uri="{FF2B5EF4-FFF2-40B4-BE49-F238E27FC236}">
              <a16:creationId xmlns:a16="http://schemas.microsoft.com/office/drawing/2014/main" id="{17d6c7f7-1941-4fdc-bc8a-dee85fb8c945}"/>
            </a:ext>
          </a:extLst>
        </xdr:cNvPr>
        <xdr:cNvPicPr>
          <a:picLocks noChangeAspect="1"/>
        </xdr:cNvPicPr>
      </xdr:nvPicPr>
      <xdr:blipFill>
        <a:blip r:embed="rId61"/>
        <a:stretch>
          <a:fillRect/>
        </a:stretch>
      </xdr:blipFill>
      <xdr:spPr>
        <a:xfrm>
          <a:off x="1257300" y="112023525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223</xdr:row>
      <xdr:rowOff>20955</xdr:rowOff>
    </xdr:from>
    <xdr:to>
      <xdr:col>2</xdr:col>
      <xdr:colOff>0</xdr:colOff>
      <xdr:row>223</xdr:row>
      <xdr:rowOff>492760</xdr:rowOff>
    </xdr:to>
    <xdr:pic>
      <xdr:nvPicPr>
        <xdr:cNvPr id="344" name="ID_9F0A4EAEEC574482880586E89B5617D3" descr="1-12.jpg">
          <a:extLst>
            <a:ext uri="{FF2B5EF4-FFF2-40B4-BE49-F238E27FC236}">
              <a16:creationId xmlns:a16="http://schemas.microsoft.com/office/drawing/2014/main" id="{6c402c1c-7436-41a4-983d-550392a7353c}"/>
            </a:ext>
          </a:extLst>
        </xdr:cNvPr>
        <xdr:cNvPicPr>
          <a:picLocks noChangeAspect="1"/>
        </xdr:cNvPicPr>
      </xdr:nvPicPr>
      <xdr:blipFill>
        <a:blip r:embed="rId61"/>
        <a:stretch>
          <a:fillRect/>
        </a:stretch>
      </xdr:blipFill>
      <xdr:spPr>
        <a:xfrm>
          <a:off x="1257300" y="11252835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184</xdr:row>
      <xdr:rowOff>20955</xdr:rowOff>
    </xdr:from>
    <xdr:to>
      <xdr:col>2</xdr:col>
      <xdr:colOff>0</xdr:colOff>
      <xdr:row>184</xdr:row>
      <xdr:rowOff>492760</xdr:rowOff>
    </xdr:to>
    <xdr:pic>
      <xdr:nvPicPr>
        <xdr:cNvPr id="345" name="ID_162ACCAC985747EAA74C0606B6580671" descr="1-48.jpg">
          <a:extLst>
            <a:ext uri="{FF2B5EF4-FFF2-40B4-BE49-F238E27FC236}">
              <a16:creationId xmlns:a16="http://schemas.microsoft.com/office/drawing/2014/main" id="{bfb80bf2-43d9-4dc4-945e-811730636d3b}"/>
            </a:ext>
          </a:extLst>
        </xdr:cNvPr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1257300" y="92687775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185</xdr:row>
      <xdr:rowOff>20955</xdr:rowOff>
    </xdr:from>
    <xdr:to>
      <xdr:col>2</xdr:col>
      <xdr:colOff>0</xdr:colOff>
      <xdr:row>185</xdr:row>
      <xdr:rowOff>492760</xdr:rowOff>
    </xdr:to>
    <xdr:pic>
      <xdr:nvPicPr>
        <xdr:cNvPr id="346" name="ID_AE80B0B6D08643468B9FD4576E26F9EA" descr="1-49.jpg">
          <a:extLst>
            <a:ext uri="{FF2B5EF4-FFF2-40B4-BE49-F238E27FC236}">
              <a16:creationId xmlns:a16="http://schemas.microsoft.com/office/drawing/2014/main" id="{92c9b8c7-a79a-4f38-9187-e79e4cd27118}"/>
            </a:ext>
          </a:extLst>
        </xdr:cNvPr>
        <xdr:cNvPicPr>
          <a:picLocks noChangeAspect="1"/>
        </xdr:cNvPicPr>
      </xdr:nvPicPr>
      <xdr:blipFill>
        <a:blip r:embed="rId63"/>
        <a:stretch>
          <a:fillRect/>
        </a:stretch>
      </xdr:blipFill>
      <xdr:spPr>
        <a:xfrm>
          <a:off x="1257300" y="9338310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186</xdr:row>
      <xdr:rowOff>53340</xdr:rowOff>
    </xdr:from>
    <xdr:to>
      <xdr:col>2</xdr:col>
      <xdr:colOff>0</xdr:colOff>
      <xdr:row>186</xdr:row>
      <xdr:rowOff>461010</xdr:rowOff>
    </xdr:to>
    <xdr:pic>
      <xdr:nvPicPr>
        <xdr:cNvPr id="347" name="ID_BF51EF0039F74C0EA9AEAF8B23771EBD" descr="1-50.jpg">
          <a:extLst>
            <a:ext uri="{FF2B5EF4-FFF2-40B4-BE49-F238E27FC236}">
              <a16:creationId xmlns:a16="http://schemas.microsoft.com/office/drawing/2014/main" id="{997afdca-a8e7-417c-8515-d3209045275b}"/>
            </a:ext>
          </a:extLst>
        </xdr:cNvPr>
        <xdr:cNvPicPr>
          <a:picLocks noChangeAspect="1"/>
        </xdr:cNvPicPr>
      </xdr:nvPicPr>
      <xdr:blipFill>
        <a:blip r:embed="rId64"/>
        <a:stretch>
          <a:fillRect/>
        </a:stretch>
      </xdr:blipFill>
      <xdr:spPr>
        <a:xfrm>
          <a:off x="1257300" y="94116525"/>
          <a:ext cx="752475" cy="4095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187</xdr:row>
      <xdr:rowOff>20955</xdr:rowOff>
    </xdr:from>
    <xdr:to>
      <xdr:col>2</xdr:col>
      <xdr:colOff>0</xdr:colOff>
      <xdr:row>187</xdr:row>
      <xdr:rowOff>492760</xdr:rowOff>
    </xdr:to>
    <xdr:pic>
      <xdr:nvPicPr>
        <xdr:cNvPr id="348" name="ID_737C380B77674D7FB0E6F614FA359C6C" descr="1-51.jpg">
          <a:extLst>
            <a:ext uri="{FF2B5EF4-FFF2-40B4-BE49-F238E27FC236}">
              <a16:creationId xmlns:a16="http://schemas.microsoft.com/office/drawing/2014/main" id="{bdc85c6d-d10f-44f6-a134-88c3a1262f14}"/>
            </a:ext>
          </a:extLst>
        </xdr:cNvPr>
        <xdr:cNvPicPr>
          <a:picLocks noChangeAspect="1"/>
        </xdr:cNvPicPr>
      </xdr:nvPicPr>
      <xdr:blipFill>
        <a:blip r:embed="rId65"/>
        <a:stretch>
          <a:fillRect/>
        </a:stretch>
      </xdr:blipFill>
      <xdr:spPr>
        <a:xfrm>
          <a:off x="1257300" y="9477375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188</xdr:row>
      <xdr:rowOff>20955</xdr:rowOff>
    </xdr:from>
    <xdr:to>
      <xdr:col>2</xdr:col>
      <xdr:colOff>0</xdr:colOff>
      <xdr:row>188</xdr:row>
      <xdr:rowOff>492760</xdr:rowOff>
    </xdr:to>
    <xdr:pic>
      <xdr:nvPicPr>
        <xdr:cNvPr id="349" name="ID_635A9A0CFD054135AD83216E2EDFD92A" descr="1-52.jpg">
          <a:extLst>
            <a:ext uri="{FF2B5EF4-FFF2-40B4-BE49-F238E27FC236}">
              <a16:creationId xmlns:a16="http://schemas.microsoft.com/office/drawing/2014/main" id="{1127d083-b45a-4a4b-b6ec-749d07298b27}"/>
            </a:ext>
          </a:extLst>
        </xdr:cNvPr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1257300" y="95469075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189</xdr:row>
      <xdr:rowOff>20955</xdr:rowOff>
    </xdr:from>
    <xdr:to>
      <xdr:col>2</xdr:col>
      <xdr:colOff>0</xdr:colOff>
      <xdr:row>189</xdr:row>
      <xdr:rowOff>492760</xdr:rowOff>
    </xdr:to>
    <xdr:pic>
      <xdr:nvPicPr>
        <xdr:cNvPr id="350" name="ID_9F8870D1BEAC4451BAE092BC4F0655EB" descr="1-35.jpg">
          <a:extLst>
            <a:ext uri="{FF2B5EF4-FFF2-40B4-BE49-F238E27FC236}">
              <a16:creationId xmlns:a16="http://schemas.microsoft.com/office/drawing/2014/main" id="{feef95f4-38ea-41ea-84bc-668ea7d2af03}"/>
            </a:ext>
          </a:extLst>
        </xdr:cNvPr>
        <xdr:cNvPicPr>
          <a:picLocks noChangeAspect="1"/>
        </xdr:cNvPicPr>
      </xdr:nvPicPr>
      <xdr:blipFill>
        <a:blip r:embed="rId67"/>
        <a:stretch>
          <a:fillRect/>
        </a:stretch>
      </xdr:blipFill>
      <xdr:spPr>
        <a:xfrm>
          <a:off x="1257300" y="9616440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226</xdr:row>
      <xdr:rowOff>20955</xdr:rowOff>
    </xdr:from>
    <xdr:to>
      <xdr:col>2</xdr:col>
      <xdr:colOff>0</xdr:colOff>
      <xdr:row>226</xdr:row>
      <xdr:rowOff>492760</xdr:rowOff>
    </xdr:to>
    <xdr:pic>
      <xdr:nvPicPr>
        <xdr:cNvPr id="351" name="ID_AE2EA96D54D64FA48A8E82B36D8CC051" descr="1-36.jpg">
          <a:extLst>
            <a:ext uri="{FF2B5EF4-FFF2-40B4-BE49-F238E27FC236}">
              <a16:creationId xmlns:a16="http://schemas.microsoft.com/office/drawing/2014/main" id="{1df86150-3e65-4619-a08b-47a57bc522e6}"/>
            </a:ext>
          </a:extLst>
        </xdr:cNvPr>
        <xdr:cNvPicPr>
          <a:picLocks noChangeAspect="1"/>
        </xdr:cNvPicPr>
      </xdr:nvPicPr>
      <xdr:blipFill>
        <a:blip r:embed="rId68"/>
        <a:stretch>
          <a:fillRect/>
        </a:stretch>
      </xdr:blipFill>
      <xdr:spPr>
        <a:xfrm>
          <a:off x="1257300" y="11359515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227</xdr:row>
      <xdr:rowOff>30480</xdr:rowOff>
    </xdr:from>
    <xdr:to>
      <xdr:col>2</xdr:col>
      <xdr:colOff>0</xdr:colOff>
      <xdr:row>227</xdr:row>
      <xdr:rowOff>483235</xdr:rowOff>
    </xdr:to>
    <xdr:pic>
      <xdr:nvPicPr>
        <xdr:cNvPr id="352" name="ID_D80DABD3C79A442EBD198A02EFE68305" descr="1-37.jpg">
          <a:extLst>
            <a:ext uri="{FF2B5EF4-FFF2-40B4-BE49-F238E27FC236}">
              <a16:creationId xmlns:a16="http://schemas.microsoft.com/office/drawing/2014/main" id="{60669519-8c3a-409c-a812-960935b38bb3}"/>
            </a:ext>
          </a:extLst>
        </xdr:cNvPr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1257300" y="114109500"/>
          <a:ext cx="752475" cy="45720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228</xdr:row>
      <xdr:rowOff>20955</xdr:rowOff>
    </xdr:from>
    <xdr:to>
      <xdr:col>2</xdr:col>
      <xdr:colOff>0</xdr:colOff>
      <xdr:row>228</xdr:row>
      <xdr:rowOff>492760</xdr:rowOff>
    </xdr:to>
    <xdr:pic>
      <xdr:nvPicPr>
        <xdr:cNvPr id="353" name="ID_E8238B9CCF194B21A38252761E0025F4" descr="1-54.jpg">
          <a:extLst>
            <a:ext uri="{FF2B5EF4-FFF2-40B4-BE49-F238E27FC236}">
              <a16:creationId xmlns:a16="http://schemas.microsoft.com/office/drawing/2014/main" id="{0c5b363b-d5c5-4bef-931a-0a57a8f62efa}"/>
            </a:ext>
          </a:extLst>
        </xdr:cNvPr>
        <xdr:cNvPicPr>
          <a:picLocks noChangeAspect="1"/>
        </xdr:cNvPicPr>
      </xdr:nvPicPr>
      <xdr:blipFill>
        <a:blip r:embed="rId70"/>
        <a:stretch>
          <a:fillRect/>
        </a:stretch>
      </xdr:blipFill>
      <xdr:spPr>
        <a:xfrm>
          <a:off x="1257300" y="11460480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229</xdr:row>
      <xdr:rowOff>20955</xdr:rowOff>
    </xdr:from>
    <xdr:to>
      <xdr:col>2</xdr:col>
      <xdr:colOff>0</xdr:colOff>
      <xdr:row>229</xdr:row>
      <xdr:rowOff>492760</xdr:rowOff>
    </xdr:to>
    <xdr:pic>
      <xdr:nvPicPr>
        <xdr:cNvPr id="354" name="ID_C509A0DA149D4C9AA03877E2E0F46B0A" descr="1-55.jpg">
          <a:extLst>
            <a:ext uri="{FF2B5EF4-FFF2-40B4-BE49-F238E27FC236}">
              <a16:creationId xmlns:a16="http://schemas.microsoft.com/office/drawing/2014/main" id="{54b0813a-9749-4960-8b57-ad414c09dc84}"/>
            </a:ext>
          </a:extLst>
        </xdr:cNvPr>
        <xdr:cNvPicPr>
          <a:picLocks noChangeAspect="1"/>
        </xdr:cNvPicPr>
      </xdr:nvPicPr>
      <xdr:blipFill>
        <a:blip r:embed="rId71"/>
        <a:stretch>
          <a:fillRect/>
        </a:stretch>
      </xdr:blipFill>
      <xdr:spPr>
        <a:xfrm>
          <a:off x="1257300" y="115109625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230</xdr:row>
      <xdr:rowOff>20955</xdr:rowOff>
    </xdr:from>
    <xdr:to>
      <xdr:col>2</xdr:col>
      <xdr:colOff>0</xdr:colOff>
      <xdr:row>230</xdr:row>
      <xdr:rowOff>492760</xdr:rowOff>
    </xdr:to>
    <xdr:pic>
      <xdr:nvPicPr>
        <xdr:cNvPr id="355" name="ID_BD40E716E4B841C5BA8468C8C98C47D2" descr="1-56.jpg">
          <a:extLst>
            <a:ext uri="{FF2B5EF4-FFF2-40B4-BE49-F238E27FC236}">
              <a16:creationId xmlns:a16="http://schemas.microsoft.com/office/drawing/2014/main" id="{988ebd60-1b6f-45d8-a017-1738a631aeb4}"/>
            </a:ext>
          </a:extLst>
        </xdr:cNvPr>
        <xdr:cNvPicPr>
          <a:picLocks noChangeAspect="1"/>
        </xdr:cNvPicPr>
      </xdr:nvPicPr>
      <xdr:blipFill>
        <a:blip r:embed="rId71"/>
        <a:stretch>
          <a:fillRect/>
        </a:stretch>
      </xdr:blipFill>
      <xdr:spPr>
        <a:xfrm>
          <a:off x="1257300" y="11561445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231</xdr:row>
      <xdr:rowOff>20955</xdr:rowOff>
    </xdr:from>
    <xdr:to>
      <xdr:col>2</xdr:col>
      <xdr:colOff>0</xdr:colOff>
      <xdr:row>231</xdr:row>
      <xdr:rowOff>492760</xdr:rowOff>
    </xdr:to>
    <xdr:pic>
      <xdr:nvPicPr>
        <xdr:cNvPr id="356" name="ID_18C8B38A6FAD4F0CA13B3F6BA1DF8F60" descr="1-57.jpg">
          <a:extLst>
            <a:ext uri="{FF2B5EF4-FFF2-40B4-BE49-F238E27FC236}">
              <a16:creationId xmlns:a16="http://schemas.microsoft.com/office/drawing/2014/main" id="{85b5423c-9362-4d61-8299-e0cc9c89b295}"/>
            </a:ext>
          </a:extLst>
        </xdr:cNvPr>
        <xdr:cNvPicPr>
          <a:picLocks noChangeAspect="1"/>
        </xdr:cNvPicPr>
      </xdr:nvPicPr>
      <xdr:blipFill>
        <a:blip r:embed="rId71"/>
        <a:stretch>
          <a:fillRect/>
        </a:stretch>
      </xdr:blipFill>
      <xdr:spPr>
        <a:xfrm>
          <a:off x="1257300" y="116119275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232</xdr:row>
      <xdr:rowOff>20955</xdr:rowOff>
    </xdr:from>
    <xdr:to>
      <xdr:col>2</xdr:col>
      <xdr:colOff>0</xdr:colOff>
      <xdr:row>232</xdr:row>
      <xdr:rowOff>492760</xdr:rowOff>
    </xdr:to>
    <xdr:pic>
      <xdr:nvPicPr>
        <xdr:cNvPr id="357" name="ID_2B429941CE864A38BB4A128D0B12191B" descr="1-58.jpg">
          <a:extLst>
            <a:ext uri="{FF2B5EF4-FFF2-40B4-BE49-F238E27FC236}">
              <a16:creationId xmlns:a16="http://schemas.microsoft.com/office/drawing/2014/main" id="{c7591fba-0f6f-4c77-8f7e-185bfc883f4f}"/>
            </a:ext>
          </a:extLst>
        </xdr:cNvPr>
        <xdr:cNvPicPr>
          <a:picLocks noChangeAspect="1"/>
        </xdr:cNvPicPr>
      </xdr:nvPicPr>
      <xdr:blipFill>
        <a:blip r:embed="rId71"/>
        <a:stretch>
          <a:fillRect/>
        </a:stretch>
      </xdr:blipFill>
      <xdr:spPr>
        <a:xfrm>
          <a:off x="1257300" y="11662410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233</xdr:row>
      <xdr:rowOff>20955</xdr:rowOff>
    </xdr:from>
    <xdr:to>
      <xdr:col>2</xdr:col>
      <xdr:colOff>0</xdr:colOff>
      <xdr:row>233</xdr:row>
      <xdr:rowOff>492760</xdr:rowOff>
    </xdr:to>
    <xdr:pic>
      <xdr:nvPicPr>
        <xdr:cNvPr id="358" name="ID_93FC1855308141C2A5175454AD46EE92" descr="1-59.jpg">
          <a:extLst>
            <a:ext uri="{FF2B5EF4-FFF2-40B4-BE49-F238E27FC236}">
              <a16:creationId xmlns:a16="http://schemas.microsoft.com/office/drawing/2014/main" id="{1a07ee29-99a4-4370-92e4-d115ed901b9b}"/>
            </a:ext>
          </a:extLst>
        </xdr:cNvPr>
        <xdr:cNvPicPr>
          <a:picLocks noChangeAspect="1"/>
        </xdr:cNvPicPr>
      </xdr:nvPicPr>
      <xdr:blipFill>
        <a:blip r:embed="rId71"/>
        <a:stretch>
          <a:fillRect/>
        </a:stretch>
      </xdr:blipFill>
      <xdr:spPr>
        <a:xfrm>
          <a:off x="1257300" y="117128925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234</xdr:row>
      <xdr:rowOff>20955</xdr:rowOff>
    </xdr:from>
    <xdr:to>
      <xdr:col>2</xdr:col>
      <xdr:colOff>0</xdr:colOff>
      <xdr:row>234</xdr:row>
      <xdr:rowOff>492760</xdr:rowOff>
    </xdr:to>
    <xdr:pic>
      <xdr:nvPicPr>
        <xdr:cNvPr id="359" name="ID_4063C46F5207417C802EDBF85E9900AB" descr="1-60.jpg">
          <a:extLst>
            <a:ext uri="{FF2B5EF4-FFF2-40B4-BE49-F238E27FC236}">
              <a16:creationId xmlns:a16="http://schemas.microsoft.com/office/drawing/2014/main" id="{3f9bd3ca-feb5-4ac9-9697-d9f2a3defa01}"/>
            </a:ext>
          </a:extLst>
        </xdr:cNvPr>
        <xdr:cNvPicPr>
          <a:picLocks noChangeAspect="1"/>
        </xdr:cNvPicPr>
      </xdr:nvPicPr>
      <xdr:blipFill>
        <a:blip r:embed="rId71"/>
        <a:stretch>
          <a:fillRect/>
        </a:stretch>
      </xdr:blipFill>
      <xdr:spPr>
        <a:xfrm>
          <a:off x="1257300" y="11763375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235</xdr:row>
      <xdr:rowOff>20955</xdr:rowOff>
    </xdr:from>
    <xdr:to>
      <xdr:col>2</xdr:col>
      <xdr:colOff>0</xdr:colOff>
      <xdr:row>235</xdr:row>
      <xdr:rowOff>492760</xdr:rowOff>
    </xdr:to>
    <xdr:pic>
      <xdr:nvPicPr>
        <xdr:cNvPr id="360" name="ID_2C59C9A09A604989B9BBD0751E117A58" descr="1-61.jpg">
          <a:extLst>
            <a:ext uri="{FF2B5EF4-FFF2-40B4-BE49-F238E27FC236}">
              <a16:creationId xmlns:a16="http://schemas.microsoft.com/office/drawing/2014/main" id="{a6e0b6c7-505c-456d-a979-a8281d882fee}"/>
            </a:ext>
          </a:extLst>
        </xdr:cNvPr>
        <xdr:cNvPicPr>
          <a:picLocks noChangeAspect="1"/>
        </xdr:cNvPicPr>
      </xdr:nvPicPr>
      <xdr:blipFill>
        <a:blip r:embed="rId71"/>
        <a:stretch>
          <a:fillRect/>
        </a:stretch>
      </xdr:blipFill>
      <xdr:spPr>
        <a:xfrm>
          <a:off x="1257300" y="118138575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236</xdr:row>
      <xdr:rowOff>20955</xdr:rowOff>
    </xdr:from>
    <xdr:to>
      <xdr:col>2</xdr:col>
      <xdr:colOff>0</xdr:colOff>
      <xdr:row>236</xdr:row>
      <xdr:rowOff>492760</xdr:rowOff>
    </xdr:to>
    <xdr:pic>
      <xdr:nvPicPr>
        <xdr:cNvPr id="361" name="ID_5B454141435741C385180F09CB60113B" descr="1-62.jpg">
          <a:extLst>
            <a:ext uri="{FF2B5EF4-FFF2-40B4-BE49-F238E27FC236}">
              <a16:creationId xmlns:a16="http://schemas.microsoft.com/office/drawing/2014/main" id="{b03a3317-7c2e-471c-9021-0b6169f5b9c0}"/>
            </a:ext>
          </a:extLst>
        </xdr:cNvPr>
        <xdr:cNvPicPr>
          <a:picLocks noChangeAspect="1"/>
        </xdr:cNvPicPr>
      </xdr:nvPicPr>
      <xdr:blipFill>
        <a:blip r:embed="rId71"/>
        <a:stretch>
          <a:fillRect/>
        </a:stretch>
      </xdr:blipFill>
      <xdr:spPr>
        <a:xfrm>
          <a:off x="1257300" y="11864340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237</xdr:row>
      <xdr:rowOff>20955</xdr:rowOff>
    </xdr:from>
    <xdr:to>
      <xdr:col>2</xdr:col>
      <xdr:colOff>0</xdr:colOff>
      <xdr:row>237</xdr:row>
      <xdr:rowOff>492760</xdr:rowOff>
    </xdr:to>
    <xdr:pic>
      <xdr:nvPicPr>
        <xdr:cNvPr id="362" name="ID_817E517128314AC9BCA21162E79795C2" descr="1-63.jpg">
          <a:extLst>
            <a:ext uri="{FF2B5EF4-FFF2-40B4-BE49-F238E27FC236}">
              <a16:creationId xmlns:a16="http://schemas.microsoft.com/office/drawing/2014/main" id="{73c48edb-3148-4b41-8028-b3556b261a5b}"/>
            </a:ext>
          </a:extLst>
        </xdr:cNvPr>
        <xdr:cNvPicPr>
          <a:picLocks noChangeAspect="1"/>
        </xdr:cNvPicPr>
      </xdr:nvPicPr>
      <xdr:blipFill>
        <a:blip r:embed="rId71"/>
        <a:stretch>
          <a:fillRect/>
        </a:stretch>
      </xdr:blipFill>
      <xdr:spPr>
        <a:xfrm>
          <a:off x="1257300" y="119148225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238</xdr:row>
      <xdr:rowOff>20955</xdr:rowOff>
    </xdr:from>
    <xdr:to>
      <xdr:col>2</xdr:col>
      <xdr:colOff>0</xdr:colOff>
      <xdr:row>238</xdr:row>
      <xdr:rowOff>492760</xdr:rowOff>
    </xdr:to>
    <xdr:pic>
      <xdr:nvPicPr>
        <xdr:cNvPr id="363" name="ID_A4355D0C8C27492887A00F9209EFE206" descr="1-64.jpg">
          <a:extLst>
            <a:ext uri="{FF2B5EF4-FFF2-40B4-BE49-F238E27FC236}">
              <a16:creationId xmlns:a16="http://schemas.microsoft.com/office/drawing/2014/main" id="{5b814176-7ca2-4f6d-a010-629860fa53a6}"/>
            </a:ext>
          </a:extLst>
        </xdr:cNvPr>
        <xdr:cNvPicPr>
          <a:picLocks noChangeAspect="1"/>
        </xdr:cNvPicPr>
      </xdr:nvPicPr>
      <xdr:blipFill>
        <a:blip r:embed="rId71"/>
        <a:stretch>
          <a:fillRect/>
        </a:stretch>
      </xdr:blipFill>
      <xdr:spPr>
        <a:xfrm>
          <a:off x="1257300" y="11969115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239</xdr:row>
      <xdr:rowOff>44450</xdr:rowOff>
    </xdr:from>
    <xdr:to>
      <xdr:col>2</xdr:col>
      <xdr:colOff>0</xdr:colOff>
      <xdr:row>239</xdr:row>
      <xdr:rowOff>469900</xdr:rowOff>
    </xdr:to>
    <xdr:pic>
      <xdr:nvPicPr>
        <xdr:cNvPr id="364" name="ID_95F3D20C8EF04BE0850548665B435EA7" descr="1-66.jpg">
          <a:extLst>
            <a:ext uri="{FF2B5EF4-FFF2-40B4-BE49-F238E27FC236}">
              <a16:creationId xmlns:a16="http://schemas.microsoft.com/office/drawing/2014/main" id="{5f341cff-06ae-44e0-8238-2ff04e318175}"/>
            </a:ext>
          </a:extLst>
        </xdr:cNvPr>
        <xdr:cNvPicPr>
          <a:picLocks noChangeAspect="1"/>
        </xdr:cNvPicPr>
      </xdr:nvPicPr>
      <xdr:blipFill>
        <a:blip r:embed="rId72"/>
        <a:stretch>
          <a:fillRect/>
        </a:stretch>
      </xdr:blipFill>
      <xdr:spPr>
        <a:xfrm>
          <a:off x="1257300" y="120253125"/>
          <a:ext cx="752475" cy="4286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240</xdr:row>
      <xdr:rowOff>20955</xdr:rowOff>
    </xdr:from>
    <xdr:to>
      <xdr:col>2</xdr:col>
      <xdr:colOff>0</xdr:colOff>
      <xdr:row>240</xdr:row>
      <xdr:rowOff>492760</xdr:rowOff>
    </xdr:to>
    <xdr:pic>
      <xdr:nvPicPr>
        <xdr:cNvPr id="365" name="ID_F9D30D42E7AA443D9FCC11E61FA561C3" descr="1-67.jpg">
          <a:extLst>
            <a:ext uri="{FF2B5EF4-FFF2-40B4-BE49-F238E27FC236}">
              <a16:creationId xmlns:a16="http://schemas.microsoft.com/office/drawing/2014/main" id="{571c4a74-aa2e-4701-a1ca-1b9ab36b0023}"/>
            </a:ext>
          </a:extLst>
        </xdr:cNvPr>
        <xdr:cNvPicPr>
          <a:picLocks noChangeAspect="1"/>
        </xdr:cNvPicPr>
      </xdr:nvPicPr>
      <xdr:blipFill>
        <a:blip r:embed="rId71"/>
        <a:stretch>
          <a:fillRect/>
        </a:stretch>
      </xdr:blipFill>
      <xdr:spPr>
        <a:xfrm>
          <a:off x="1257300" y="12081510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243</xdr:row>
      <xdr:rowOff>20955</xdr:rowOff>
    </xdr:from>
    <xdr:to>
      <xdr:col>2</xdr:col>
      <xdr:colOff>0</xdr:colOff>
      <xdr:row>243</xdr:row>
      <xdr:rowOff>492760</xdr:rowOff>
    </xdr:to>
    <xdr:pic>
      <xdr:nvPicPr>
        <xdr:cNvPr id="366" name="ID_9953BB041981436FA7CF034DF0AB342A" descr="1-68.jpg">
          <a:extLst>
            <a:ext uri="{FF2B5EF4-FFF2-40B4-BE49-F238E27FC236}">
              <a16:creationId xmlns:a16="http://schemas.microsoft.com/office/drawing/2014/main" id="{220db86d-50ef-4775-9b7f-1ed9d89000fd}"/>
            </a:ext>
          </a:extLst>
        </xdr:cNvPr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>
          <a:off x="1257300" y="12201525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244</xdr:row>
      <xdr:rowOff>20955</xdr:rowOff>
    </xdr:from>
    <xdr:to>
      <xdr:col>2</xdr:col>
      <xdr:colOff>0</xdr:colOff>
      <xdr:row>244</xdr:row>
      <xdr:rowOff>492760</xdr:rowOff>
    </xdr:to>
    <xdr:pic>
      <xdr:nvPicPr>
        <xdr:cNvPr id="367" name="ID_3238154B9F3848A6B37141ED79ADC940" descr="1-69.jpg">
          <a:extLst>
            <a:ext uri="{FF2B5EF4-FFF2-40B4-BE49-F238E27FC236}">
              <a16:creationId xmlns:a16="http://schemas.microsoft.com/office/drawing/2014/main" id="{4007ea72-85c5-4684-b315-36b59f8aea90}"/>
            </a:ext>
          </a:extLst>
        </xdr:cNvPr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>
          <a:off x="1257300" y="12258675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245</xdr:row>
      <xdr:rowOff>20955</xdr:rowOff>
    </xdr:from>
    <xdr:to>
      <xdr:col>2</xdr:col>
      <xdr:colOff>0</xdr:colOff>
      <xdr:row>245</xdr:row>
      <xdr:rowOff>492760</xdr:rowOff>
    </xdr:to>
    <xdr:pic>
      <xdr:nvPicPr>
        <xdr:cNvPr id="368" name="ID_A22B2AC8E06546808B34451703751C21" descr="1-70.jpg">
          <a:extLst>
            <a:ext uri="{FF2B5EF4-FFF2-40B4-BE49-F238E27FC236}">
              <a16:creationId xmlns:a16="http://schemas.microsoft.com/office/drawing/2014/main" id="{3e436b3f-d4de-4654-8440-2fdca8c6d84b}"/>
            </a:ext>
          </a:extLst>
        </xdr:cNvPr>
        <xdr:cNvPicPr>
          <a:picLocks noChangeAspect="1"/>
        </xdr:cNvPicPr>
      </xdr:nvPicPr>
      <xdr:blipFill>
        <a:blip r:embed="rId74"/>
        <a:stretch>
          <a:fillRect/>
        </a:stretch>
      </xdr:blipFill>
      <xdr:spPr>
        <a:xfrm>
          <a:off x="1257300" y="12315825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246</xdr:row>
      <xdr:rowOff>20955</xdr:rowOff>
    </xdr:from>
    <xdr:to>
      <xdr:col>2</xdr:col>
      <xdr:colOff>0</xdr:colOff>
      <xdr:row>246</xdr:row>
      <xdr:rowOff>492760</xdr:rowOff>
    </xdr:to>
    <xdr:pic>
      <xdr:nvPicPr>
        <xdr:cNvPr id="369" name="ID_8B75A782300041F6941EAA945DF930BC" descr="1-71.jpg">
          <a:extLst>
            <a:ext uri="{FF2B5EF4-FFF2-40B4-BE49-F238E27FC236}">
              <a16:creationId xmlns:a16="http://schemas.microsoft.com/office/drawing/2014/main" id="{50c2e73e-ff51-44ae-a946-eef1fa11e310}"/>
            </a:ext>
          </a:extLst>
        </xdr:cNvPr>
        <xdr:cNvPicPr>
          <a:picLocks noChangeAspect="1"/>
        </xdr:cNvPicPr>
      </xdr:nvPicPr>
      <xdr:blipFill>
        <a:blip r:embed="rId74"/>
        <a:stretch>
          <a:fillRect/>
        </a:stretch>
      </xdr:blipFill>
      <xdr:spPr>
        <a:xfrm>
          <a:off x="1257300" y="12372975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247</xdr:row>
      <xdr:rowOff>20955</xdr:rowOff>
    </xdr:from>
    <xdr:to>
      <xdr:col>2</xdr:col>
      <xdr:colOff>0</xdr:colOff>
      <xdr:row>247</xdr:row>
      <xdr:rowOff>492760</xdr:rowOff>
    </xdr:to>
    <xdr:pic>
      <xdr:nvPicPr>
        <xdr:cNvPr id="370" name="ID_CA1F151E6165462D94974045EDD7A43D" descr="1-72.jpg">
          <a:extLst>
            <a:ext uri="{FF2B5EF4-FFF2-40B4-BE49-F238E27FC236}">
              <a16:creationId xmlns:a16="http://schemas.microsoft.com/office/drawing/2014/main" id="{547f3dcf-ffdd-460e-9540-6087fb58ef34}"/>
            </a:ext>
          </a:extLst>
        </xdr:cNvPr>
        <xdr:cNvPicPr>
          <a:picLocks noChangeAspect="1"/>
        </xdr:cNvPicPr>
      </xdr:nvPicPr>
      <xdr:blipFill>
        <a:blip r:embed="rId74"/>
        <a:stretch>
          <a:fillRect/>
        </a:stretch>
      </xdr:blipFill>
      <xdr:spPr>
        <a:xfrm>
          <a:off x="1257300" y="12430125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248</xdr:row>
      <xdr:rowOff>20955</xdr:rowOff>
    </xdr:from>
    <xdr:to>
      <xdr:col>2</xdr:col>
      <xdr:colOff>0</xdr:colOff>
      <xdr:row>248</xdr:row>
      <xdr:rowOff>492760</xdr:rowOff>
    </xdr:to>
    <xdr:pic>
      <xdr:nvPicPr>
        <xdr:cNvPr id="371" name="ID_64A7D291A39C4936A226D713A00B3F7A" descr="1-73.jpg">
          <a:extLst>
            <a:ext uri="{FF2B5EF4-FFF2-40B4-BE49-F238E27FC236}">
              <a16:creationId xmlns:a16="http://schemas.microsoft.com/office/drawing/2014/main" id="{59f1005e-8388-46a8-9886-3302a460612e}"/>
            </a:ext>
          </a:extLst>
        </xdr:cNvPr>
        <xdr:cNvPicPr>
          <a:picLocks noChangeAspect="1"/>
        </xdr:cNvPicPr>
      </xdr:nvPicPr>
      <xdr:blipFill>
        <a:blip r:embed="rId74"/>
        <a:stretch>
          <a:fillRect/>
        </a:stretch>
      </xdr:blipFill>
      <xdr:spPr>
        <a:xfrm>
          <a:off x="1257300" y="12487275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249</xdr:row>
      <xdr:rowOff>20955</xdr:rowOff>
    </xdr:from>
    <xdr:to>
      <xdr:col>2</xdr:col>
      <xdr:colOff>0</xdr:colOff>
      <xdr:row>249</xdr:row>
      <xdr:rowOff>492760</xdr:rowOff>
    </xdr:to>
    <xdr:pic>
      <xdr:nvPicPr>
        <xdr:cNvPr id="372" name="ID_418A6FA931C84A5ABF49EFB4C17FA3A0" descr="1-74.jpg">
          <a:extLst>
            <a:ext uri="{FF2B5EF4-FFF2-40B4-BE49-F238E27FC236}">
              <a16:creationId xmlns:a16="http://schemas.microsoft.com/office/drawing/2014/main" id="{2fd97f7e-332b-424f-a60c-6273c1dc4815}"/>
            </a:ext>
          </a:extLst>
        </xdr:cNvPr>
        <xdr:cNvPicPr>
          <a:picLocks noChangeAspect="1"/>
        </xdr:cNvPicPr>
      </xdr:nvPicPr>
      <xdr:blipFill>
        <a:blip r:embed="rId74"/>
        <a:stretch>
          <a:fillRect/>
        </a:stretch>
      </xdr:blipFill>
      <xdr:spPr>
        <a:xfrm>
          <a:off x="1257300" y="12544425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250</xdr:row>
      <xdr:rowOff>20955</xdr:rowOff>
    </xdr:from>
    <xdr:to>
      <xdr:col>2</xdr:col>
      <xdr:colOff>0</xdr:colOff>
      <xdr:row>250</xdr:row>
      <xdr:rowOff>492760</xdr:rowOff>
    </xdr:to>
    <xdr:pic>
      <xdr:nvPicPr>
        <xdr:cNvPr id="373" name="ID_49AA2538154340C28AF287E71EA8DD6E" descr="1-75.jpg">
          <a:extLst>
            <a:ext uri="{FF2B5EF4-FFF2-40B4-BE49-F238E27FC236}">
              <a16:creationId xmlns:a16="http://schemas.microsoft.com/office/drawing/2014/main" id="{8ca9a429-afcc-4d72-a0f5-08d51ccef63a}"/>
            </a:ext>
          </a:extLst>
        </xdr:cNvPr>
        <xdr:cNvPicPr>
          <a:picLocks noChangeAspect="1"/>
        </xdr:cNvPicPr>
      </xdr:nvPicPr>
      <xdr:blipFill>
        <a:blip r:embed="rId74"/>
        <a:stretch>
          <a:fillRect/>
        </a:stretch>
      </xdr:blipFill>
      <xdr:spPr>
        <a:xfrm>
          <a:off x="1257300" y="12601575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251</xdr:row>
      <xdr:rowOff>20955</xdr:rowOff>
    </xdr:from>
    <xdr:to>
      <xdr:col>2</xdr:col>
      <xdr:colOff>0</xdr:colOff>
      <xdr:row>251</xdr:row>
      <xdr:rowOff>492760</xdr:rowOff>
    </xdr:to>
    <xdr:pic>
      <xdr:nvPicPr>
        <xdr:cNvPr id="374" name="ID_9014520D5BD2490FA58F19754AEBA174" descr="1-76.jpg">
          <a:extLst>
            <a:ext uri="{FF2B5EF4-FFF2-40B4-BE49-F238E27FC236}">
              <a16:creationId xmlns:a16="http://schemas.microsoft.com/office/drawing/2014/main" id="{d5cc979a-dd55-4c79-9c47-529997a95be7}"/>
            </a:ext>
          </a:extLst>
        </xdr:cNvPr>
        <xdr:cNvPicPr>
          <a:picLocks noChangeAspect="1"/>
        </xdr:cNvPicPr>
      </xdr:nvPicPr>
      <xdr:blipFill>
        <a:blip r:embed="rId74"/>
        <a:stretch>
          <a:fillRect/>
        </a:stretch>
      </xdr:blipFill>
      <xdr:spPr>
        <a:xfrm>
          <a:off x="1257300" y="12658725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252</xdr:row>
      <xdr:rowOff>20955</xdr:rowOff>
    </xdr:from>
    <xdr:to>
      <xdr:col>2</xdr:col>
      <xdr:colOff>0</xdr:colOff>
      <xdr:row>252</xdr:row>
      <xdr:rowOff>492760</xdr:rowOff>
    </xdr:to>
    <xdr:pic>
      <xdr:nvPicPr>
        <xdr:cNvPr id="375" name="ID_32642D03F3854CC0ADEFEE26CCC16459" descr="1-77.jpg">
          <a:extLst>
            <a:ext uri="{FF2B5EF4-FFF2-40B4-BE49-F238E27FC236}">
              <a16:creationId xmlns:a16="http://schemas.microsoft.com/office/drawing/2014/main" id="{156e3044-26ba-4a7e-a134-4b6849eafb18}"/>
            </a:ext>
          </a:extLst>
        </xdr:cNvPr>
        <xdr:cNvPicPr>
          <a:picLocks noChangeAspect="1"/>
        </xdr:cNvPicPr>
      </xdr:nvPicPr>
      <xdr:blipFill>
        <a:blip r:embed="rId74"/>
        <a:stretch>
          <a:fillRect/>
        </a:stretch>
      </xdr:blipFill>
      <xdr:spPr>
        <a:xfrm>
          <a:off x="1257300" y="12715875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77470</xdr:colOff>
      <xdr:row>253</xdr:row>
      <xdr:rowOff>52705</xdr:rowOff>
    </xdr:from>
    <xdr:to>
      <xdr:col>1</xdr:col>
      <xdr:colOff>748030</xdr:colOff>
      <xdr:row>253</xdr:row>
      <xdr:rowOff>441325</xdr:rowOff>
    </xdr:to>
    <xdr:pic>
      <xdr:nvPicPr>
        <xdr:cNvPr id="376" name="ID_69E33A866CEA48818557784A59C65AB3" descr="1-78.jpg">
          <a:extLst>
            <a:ext uri="{FF2B5EF4-FFF2-40B4-BE49-F238E27FC236}">
              <a16:creationId xmlns:a16="http://schemas.microsoft.com/office/drawing/2014/main" id="{c94259c7-086d-4fc0-9ad1-ff0bcd7f9f2c}"/>
            </a:ext>
          </a:extLst>
        </xdr:cNvPr>
        <xdr:cNvPicPr>
          <a:picLocks noChangeAspect="1"/>
        </xdr:cNvPicPr>
      </xdr:nvPicPr>
      <xdr:blipFill>
        <a:blip r:embed="rId75"/>
        <a:stretch>
          <a:fillRect/>
        </a:stretch>
      </xdr:blipFill>
      <xdr:spPr>
        <a:xfrm>
          <a:off x="1314450" y="127768350"/>
          <a:ext cx="666750" cy="3905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77470</xdr:colOff>
      <xdr:row>254</xdr:row>
      <xdr:rowOff>53975</xdr:rowOff>
    </xdr:from>
    <xdr:to>
      <xdr:col>1</xdr:col>
      <xdr:colOff>748030</xdr:colOff>
      <xdr:row>254</xdr:row>
      <xdr:rowOff>442595</xdr:rowOff>
    </xdr:to>
    <xdr:pic>
      <xdr:nvPicPr>
        <xdr:cNvPr id="377" name="ID_1DBF498F10DC413AB72AA0E964202A2C" descr="1-79.jpg">
          <a:extLst>
            <a:ext uri="{FF2B5EF4-FFF2-40B4-BE49-F238E27FC236}">
              <a16:creationId xmlns:a16="http://schemas.microsoft.com/office/drawing/2014/main" id="{5fda3c66-4d9f-4620-ab99-b77d92b362c5}"/>
            </a:ext>
          </a:extLst>
        </xdr:cNvPr>
        <xdr:cNvPicPr>
          <a:picLocks noChangeAspect="1"/>
        </xdr:cNvPicPr>
      </xdr:nvPicPr>
      <xdr:blipFill>
        <a:blip r:embed="rId75"/>
        <a:stretch>
          <a:fillRect/>
        </a:stretch>
      </xdr:blipFill>
      <xdr:spPr>
        <a:xfrm>
          <a:off x="1314450" y="128235075"/>
          <a:ext cx="666750" cy="3905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77470</xdr:colOff>
      <xdr:row>255</xdr:row>
      <xdr:rowOff>53975</xdr:rowOff>
    </xdr:from>
    <xdr:to>
      <xdr:col>1</xdr:col>
      <xdr:colOff>748030</xdr:colOff>
      <xdr:row>255</xdr:row>
      <xdr:rowOff>441960</xdr:rowOff>
    </xdr:to>
    <xdr:pic>
      <xdr:nvPicPr>
        <xdr:cNvPr id="378" name="ID_D1E2582F17A54BFFACD8C95DB27B0573" descr="1-80.jpg">
          <a:extLst>
            <a:ext uri="{FF2B5EF4-FFF2-40B4-BE49-F238E27FC236}">
              <a16:creationId xmlns:a16="http://schemas.microsoft.com/office/drawing/2014/main" id="{17dd82c9-59f8-4b49-9742-0d2f2cd5e810}"/>
            </a:ext>
          </a:extLst>
        </xdr:cNvPr>
        <xdr:cNvPicPr>
          <a:picLocks noChangeAspect="1"/>
        </xdr:cNvPicPr>
      </xdr:nvPicPr>
      <xdr:blipFill>
        <a:blip r:embed="rId75"/>
        <a:stretch>
          <a:fillRect/>
        </a:stretch>
      </xdr:blipFill>
      <xdr:spPr>
        <a:xfrm>
          <a:off x="1314450" y="128701800"/>
          <a:ext cx="666750" cy="3905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77470</xdr:colOff>
      <xdr:row>256</xdr:row>
      <xdr:rowOff>52705</xdr:rowOff>
    </xdr:from>
    <xdr:to>
      <xdr:col>1</xdr:col>
      <xdr:colOff>748030</xdr:colOff>
      <xdr:row>256</xdr:row>
      <xdr:rowOff>441325</xdr:rowOff>
    </xdr:to>
    <xdr:pic>
      <xdr:nvPicPr>
        <xdr:cNvPr id="379" name="ID_0A1963D9465B46FF8BD9876EA02B2A32" descr="1-81.jpg">
          <a:extLst>
            <a:ext uri="{FF2B5EF4-FFF2-40B4-BE49-F238E27FC236}">
              <a16:creationId xmlns:a16="http://schemas.microsoft.com/office/drawing/2014/main" id="{c266a199-00ea-41da-beca-77239dcddbdc}"/>
            </a:ext>
          </a:extLst>
        </xdr:cNvPr>
        <xdr:cNvPicPr>
          <a:picLocks noChangeAspect="1"/>
        </xdr:cNvPicPr>
      </xdr:nvPicPr>
      <xdr:blipFill>
        <a:blip r:embed="rId75"/>
        <a:stretch>
          <a:fillRect/>
        </a:stretch>
      </xdr:blipFill>
      <xdr:spPr>
        <a:xfrm>
          <a:off x="1314450" y="129168525"/>
          <a:ext cx="666750" cy="3905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259</xdr:row>
      <xdr:rowOff>20955</xdr:rowOff>
    </xdr:from>
    <xdr:to>
      <xdr:col>2</xdr:col>
      <xdr:colOff>0</xdr:colOff>
      <xdr:row>259</xdr:row>
      <xdr:rowOff>492760</xdr:rowOff>
    </xdr:to>
    <xdr:pic>
      <xdr:nvPicPr>
        <xdr:cNvPr id="380" name="ID_EB434E7F602D46049984DF2C1C476A68" descr="1-82.jpg">
          <a:extLst>
            <a:ext uri="{FF2B5EF4-FFF2-40B4-BE49-F238E27FC236}">
              <a16:creationId xmlns:a16="http://schemas.microsoft.com/office/drawing/2014/main" id="{daaedf89-9023-4872-9d86-d26c995ba2ce}"/>
            </a:ext>
          </a:extLst>
        </xdr:cNvPr>
        <xdr:cNvPicPr>
          <a:picLocks noChangeAspect="1"/>
        </xdr:cNvPicPr>
      </xdr:nvPicPr>
      <xdr:blipFill>
        <a:blip r:embed="rId76"/>
        <a:stretch>
          <a:fillRect/>
        </a:stretch>
      </xdr:blipFill>
      <xdr:spPr>
        <a:xfrm>
          <a:off x="1257300" y="130349625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260</xdr:row>
      <xdr:rowOff>20955</xdr:rowOff>
    </xdr:from>
    <xdr:to>
      <xdr:col>2</xdr:col>
      <xdr:colOff>0</xdr:colOff>
      <xdr:row>260</xdr:row>
      <xdr:rowOff>492760</xdr:rowOff>
    </xdr:to>
    <xdr:pic>
      <xdr:nvPicPr>
        <xdr:cNvPr id="381" name="ID_748FFF86B1CD4F47B34985403E1379EC" descr="1-83.jpg">
          <a:extLst>
            <a:ext uri="{FF2B5EF4-FFF2-40B4-BE49-F238E27FC236}">
              <a16:creationId xmlns:a16="http://schemas.microsoft.com/office/drawing/2014/main" id="{fe48c5e0-baf7-42bd-b4b1-ebd8fa06481b}"/>
            </a:ext>
          </a:extLst>
        </xdr:cNvPr>
        <xdr:cNvPicPr>
          <a:picLocks noChangeAspect="1"/>
        </xdr:cNvPicPr>
      </xdr:nvPicPr>
      <xdr:blipFill>
        <a:blip r:embed="rId76"/>
        <a:stretch>
          <a:fillRect/>
        </a:stretch>
      </xdr:blipFill>
      <xdr:spPr>
        <a:xfrm>
          <a:off x="1257300" y="13085445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261</xdr:row>
      <xdr:rowOff>20955</xdr:rowOff>
    </xdr:from>
    <xdr:to>
      <xdr:col>2</xdr:col>
      <xdr:colOff>0</xdr:colOff>
      <xdr:row>261</xdr:row>
      <xdr:rowOff>492760</xdr:rowOff>
    </xdr:to>
    <xdr:pic>
      <xdr:nvPicPr>
        <xdr:cNvPr id="382" name="ID_4FA4296AE7BA4088A9871408DF664F79" descr="1-84.jpg">
          <a:extLst>
            <a:ext uri="{FF2B5EF4-FFF2-40B4-BE49-F238E27FC236}">
              <a16:creationId xmlns:a16="http://schemas.microsoft.com/office/drawing/2014/main" id="{139f606b-0dd8-4157-a8ec-0f83fcb63563}"/>
            </a:ext>
          </a:extLst>
        </xdr:cNvPr>
        <xdr:cNvPicPr>
          <a:picLocks noChangeAspect="1"/>
        </xdr:cNvPicPr>
      </xdr:nvPicPr>
      <xdr:blipFill>
        <a:blip r:embed="rId76"/>
        <a:stretch>
          <a:fillRect/>
        </a:stretch>
      </xdr:blipFill>
      <xdr:spPr>
        <a:xfrm>
          <a:off x="1257300" y="131359275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262</xdr:row>
      <xdr:rowOff>20955</xdr:rowOff>
    </xdr:from>
    <xdr:to>
      <xdr:col>2</xdr:col>
      <xdr:colOff>0</xdr:colOff>
      <xdr:row>262</xdr:row>
      <xdr:rowOff>492760</xdr:rowOff>
    </xdr:to>
    <xdr:pic>
      <xdr:nvPicPr>
        <xdr:cNvPr id="383" name="ID_3F6B3EB38BB24F5D8BC15C9865D5D906" descr="1-85.jpg">
          <a:extLst>
            <a:ext uri="{FF2B5EF4-FFF2-40B4-BE49-F238E27FC236}">
              <a16:creationId xmlns:a16="http://schemas.microsoft.com/office/drawing/2014/main" id="{28ac6459-0006-471e-bd69-ba9483f89125}"/>
            </a:ext>
          </a:extLst>
        </xdr:cNvPr>
        <xdr:cNvPicPr>
          <a:picLocks noChangeAspect="1"/>
        </xdr:cNvPicPr>
      </xdr:nvPicPr>
      <xdr:blipFill>
        <a:blip r:embed="rId76"/>
        <a:stretch>
          <a:fillRect/>
        </a:stretch>
      </xdr:blipFill>
      <xdr:spPr>
        <a:xfrm>
          <a:off x="1257300" y="13186410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263</xdr:row>
      <xdr:rowOff>20955</xdr:rowOff>
    </xdr:from>
    <xdr:to>
      <xdr:col>2</xdr:col>
      <xdr:colOff>0</xdr:colOff>
      <xdr:row>263</xdr:row>
      <xdr:rowOff>492760</xdr:rowOff>
    </xdr:to>
    <xdr:pic>
      <xdr:nvPicPr>
        <xdr:cNvPr id="384" name="ID_3392442A41E34BC2ABE9E7FA8536CD5B" descr="1-87.jpg">
          <a:extLst>
            <a:ext uri="{FF2B5EF4-FFF2-40B4-BE49-F238E27FC236}">
              <a16:creationId xmlns:a16="http://schemas.microsoft.com/office/drawing/2014/main" id="{cee7ba14-5d7b-4086-8f09-cef0fbe0e0e1}"/>
            </a:ext>
          </a:extLst>
        </xdr:cNvPr>
        <xdr:cNvPicPr>
          <a:picLocks noChangeAspect="1"/>
        </xdr:cNvPicPr>
      </xdr:nvPicPr>
      <xdr:blipFill>
        <a:blip r:embed="rId76"/>
        <a:stretch>
          <a:fillRect/>
        </a:stretch>
      </xdr:blipFill>
      <xdr:spPr>
        <a:xfrm>
          <a:off x="1257300" y="132368925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264</xdr:row>
      <xdr:rowOff>20955</xdr:rowOff>
    </xdr:from>
    <xdr:to>
      <xdr:col>2</xdr:col>
      <xdr:colOff>0</xdr:colOff>
      <xdr:row>264</xdr:row>
      <xdr:rowOff>492760</xdr:rowOff>
    </xdr:to>
    <xdr:pic>
      <xdr:nvPicPr>
        <xdr:cNvPr id="385" name="ID_C60BCB84DE78493FBB514730495CB4C7" descr="1-88.jpg">
          <a:extLst>
            <a:ext uri="{FF2B5EF4-FFF2-40B4-BE49-F238E27FC236}">
              <a16:creationId xmlns:a16="http://schemas.microsoft.com/office/drawing/2014/main" id="{51b0ea21-2055-44d8-83d6-47ac7a1790e8}"/>
            </a:ext>
          </a:extLst>
        </xdr:cNvPr>
        <xdr:cNvPicPr>
          <a:picLocks noChangeAspect="1"/>
        </xdr:cNvPicPr>
      </xdr:nvPicPr>
      <xdr:blipFill>
        <a:blip r:embed="rId76"/>
        <a:stretch>
          <a:fillRect/>
        </a:stretch>
      </xdr:blipFill>
      <xdr:spPr>
        <a:xfrm>
          <a:off x="1257300" y="13287375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265</xdr:row>
      <xdr:rowOff>20955</xdr:rowOff>
    </xdr:from>
    <xdr:to>
      <xdr:col>2</xdr:col>
      <xdr:colOff>0</xdr:colOff>
      <xdr:row>265</xdr:row>
      <xdr:rowOff>492760</xdr:rowOff>
    </xdr:to>
    <xdr:pic>
      <xdr:nvPicPr>
        <xdr:cNvPr id="386" name="ID_FEDF801DF0C544369C8217E95A8637C1" descr="1-89.jpg">
          <a:extLst>
            <a:ext uri="{FF2B5EF4-FFF2-40B4-BE49-F238E27FC236}">
              <a16:creationId xmlns:a16="http://schemas.microsoft.com/office/drawing/2014/main" id="{fbdb4fb9-2807-4c0a-ab4c-1e31ac54c50d}"/>
            </a:ext>
          </a:extLst>
        </xdr:cNvPr>
        <xdr:cNvPicPr>
          <a:picLocks noChangeAspect="1"/>
        </xdr:cNvPicPr>
      </xdr:nvPicPr>
      <xdr:blipFill>
        <a:blip r:embed="rId76"/>
        <a:stretch>
          <a:fillRect/>
        </a:stretch>
      </xdr:blipFill>
      <xdr:spPr>
        <a:xfrm>
          <a:off x="1257300" y="133378575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267</xdr:row>
      <xdr:rowOff>20955</xdr:rowOff>
    </xdr:from>
    <xdr:to>
      <xdr:col>2</xdr:col>
      <xdr:colOff>0</xdr:colOff>
      <xdr:row>267</xdr:row>
      <xdr:rowOff>492760</xdr:rowOff>
    </xdr:to>
    <xdr:pic>
      <xdr:nvPicPr>
        <xdr:cNvPr id="387" name="ID_E2AC6FE20E064935A023C911B0FA565A" descr="1-13.jpg">
          <a:extLst>
            <a:ext uri="{FF2B5EF4-FFF2-40B4-BE49-F238E27FC236}">
              <a16:creationId xmlns:a16="http://schemas.microsoft.com/office/drawing/2014/main" id="{0fa2c913-7d91-4880-a5e5-cf0fe7249e15}"/>
            </a:ext>
          </a:extLst>
        </xdr:cNvPr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1257300" y="134388225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268</xdr:row>
      <xdr:rowOff>20955</xdr:rowOff>
    </xdr:from>
    <xdr:to>
      <xdr:col>2</xdr:col>
      <xdr:colOff>0</xdr:colOff>
      <xdr:row>268</xdr:row>
      <xdr:rowOff>492760</xdr:rowOff>
    </xdr:to>
    <xdr:pic>
      <xdr:nvPicPr>
        <xdr:cNvPr id="388" name="ID_2E6E5B61B80645239323DDACEFD5F932" descr="1-14.jpg">
          <a:extLst>
            <a:ext uri="{FF2B5EF4-FFF2-40B4-BE49-F238E27FC236}">
              <a16:creationId xmlns:a16="http://schemas.microsoft.com/office/drawing/2014/main" id="{15157908-3648-47aa-8214-eb3d82ec70c5}"/>
            </a:ext>
          </a:extLst>
        </xdr:cNvPr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1257300" y="13489305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269</xdr:row>
      <xdr:rowOff>20955</xdr:rowOff>
    </xdr:from>
    <xdr:to>
      <xdr:col>2</xdr:col>
      <xdr:colOff>0</xdr:colOff>
      <xdr:row>269</xdr:row>
      <xdr:rowOff>492760</xdr:rowOff>
    </xdr:to>
    <xdr:pic>
      <xdr:nvPicPr>
        <xdr:cNvPr id="389" name="ID_D64C291F0A0E4949B4813834487F4B22" descr="1-15.jpg">
          <a:extLst>
            <a:ext uri="{FF2B5EF4-FFF2-40B4-BE49-F238E27FC236}">
              <a16:creationId xmlns:a16="http://schemas.microsoft.com/office/drawing/2014/main" id="{91322959-1c5f-4f31-8c6f-e1794e24cce5}"/>
            </a:ext>
          </a:extLst>
        </xdr:cNvPr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1257300" y="135397875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270</xdr:row>
      <xdr:rowOff>20955</xdr:rowOff>
    </xdr:from>
    <xdr:to>
      <xdr:col>2</xdr:col>
      <xdr:colOff>0</xdr:colOff>
      <xdr:row>270</xdr:row>
      <xdr:rowOff>492760</xdr:rowOff>
    </xdr:to>
    <xdr:pic>
      <xdr:nvPicPr>
        <xdr:cNvPr id="390" name="ID_5AC9E0D75A444D1985EA943DB8EAA346" descr="1-16.jpg">
          <a:extLst>
            <a:ext uri="{FF2B5EF4-FFF2-40B4-BE49-F238E27FC236}">
              <a16:creationId xmlns:a16="http://schemas.microsoft.com/office/drawing/2014/main" id="{1b000d04-7b11-45f8-80a3-c70a299f17ee}"/>
            </a:ext>
          </a:extLst>
        </xdr:cNvPr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1257300" y="13590270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271</xdr:row>
      <xdr:rowOff>20955</xdr:rowOff>
    </xdr:from>
    <xdr:to>
      <xdr:col>2</xdr:col>
      <xdr:colOff>0</xdr:colOff>
      <xdr:row>271</xdr:row>
      <xdr:rowOff>492760</xdr:rowOff>
    </xdr:to>
    <xdr:pic>
      <xdr:nvPicPr>
        <xdr:cNvPr id="391" name="ID_FEA73E45D73C4EC3BAEEC6945624A12E" descr="1-17.jpg">
          <a:extLst>
            <a:ext uri="{FF2B5EF4-FFF2-40B4-BE49-F238E27FC236}">
              <a16:creationId xmlns:a16="http://schemas.microsoft.com/office/drawing/2014/main" id="{113ae216-ed5c-4697-ad57-68f8d2ed72b8}"/>
            </a:ext>
          </a:extLst>
        </xdr:cNvPr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1257300" y="136407525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272</xdr:row>
      <xdr:rowOff>20955</xdr:rowOff>
    </xdr:from>
    <xdr:to>
      <xdr:col>2</xdr:col>
      <xdr:colOff>0</xdr:colOff>
      <xdr:row>272</xdr:row>
      <xdr:rowOff>492760</xdr:rowOff>
    </xdr:to>
    <xdr:pic>
      <xdr:nvPicPr>
        <xdr:cNvPr id="392" name="ID_9E6705691D30416A9A808C47C1F4C096" descr="1-18.jpg">
          <a:extLst>
            <a:ext uri="{FF2B5EF4-FFF2-40B4-BE49-F238E27FC236}">
              <a16:creationId xmlns:a16="http://schemas.microsoft.com/office/drawing/2014/main" id="{f2b09253-0b8b-44c6-8b3b-15d6f5d88ab2}"/>
            </a:ext>
          </a:extLst>
        </xdr:cNvPr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1257300" y="13691235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273</xdr:row>
      <xdr:rowOff>20955</xdr:rowOff>
    </xdr:from>
    <xdr:to>
      <xdr:col>2</xdr:col>
      <xdr:colOff>0</xdr:colOff>
      <xdr:row>273</xdr:row>
      <xdr:rowOff>492760</xdr:rowOff>
    </xdr:to>
    <xdr:pic>
      <xdr:nvPicPr>
        <xdr:cNvPr id="393" name="ID_937F84084BDF45519D2EC5E84E3892BF" descr="1-19.jpg">
          <a:extLst>
            <a:ext uri="{FF2B5EF4-FFF2-40B4-BE49-F238E27FC236}">
              <a16:creationId xmlns:a16="http://schemas.microsoft.com/office/drawing/2014/main" id="{63416362-b27e-449b-bd24-ac59313a5908}"/>
            </a:ext>
          </a:extLst>
        </xdr:cNvPr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1257300" y="137417175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274</xdr:row>
      <xdr:rowOff>20955</xdr:rowOff>
    </xdr:from>
    <xdr:to>
      <xdr:col>2</xdr:col>
      <xdr:colOff>0</xdr:colOff>
      <xdr:row>274</xdr:row>
      <xdr:rowOff>492760</xdr:rowOff>
    </xdr:to>
    <xdr:pic>
      <xdr:nvPicPr>
        <xdr:cNvPr id="394" name="ID_504E5BE69A91478DBF665398853B3B4E" descr="1-20.jpg">
          <a:extLst>
            <a:ext uri="{FF2B5EF4-FFF2-40B4-BE49-F238E27FC236}">
              <a16:creationId xmlns:a16="http://schemas.microsoft.com/office/drawing/2014/main" id="{d9896d3e-71fe-4f5d-964c-8ab37373b428}"/>
            </a:ext>
          </a:extLst>
        </xdr:cNvPr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1257300" y="13792200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276</xdr:row>
      <xdr:rowOff>20955</xdr:rowOff>
    </xdr:from>
    <xdr:to>
      <xdr:col>2</xdr:col>
      <xdr:colOff>0</xdr:colOff>
      <xdr:row>276</xdr:row>
      <xdr:rowOff>492760</xdr:rowOff>
    </xdr:to>
    <xdr:pic>
      <xdr:nvPicPr>
        <xdr:cNvPr id="395" name="ID_F3B991AF0CD746E8806036E851F50949" descr="1-21.jpg">
          <a:extLst>
            <a:ext uri="{FF2B5EF4-FFF2-40B4-BE49-F238E27FC236}">
              <a16:creationId xmlns:a16="http://schemas.microsoft.com/office/drawing/2014/main" id="{ed44763d-e1c6-4c53-b4b2-c6e8fa4b9012}"/>
            </a:ext>
          </a:extLst>
        </xdr:cNvPr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1257300" y="13893165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277</xdr:row>
      <xdr:rowOff>20955</xdr:rowOff>
    </xdr:from>
    <xdr:to>
      <xdr:col>2</xdr:col>
      <xdr:colOff>0</xdr:colOff>
      <xdr:row>277</xdr:row>
      <xdr:rowOff>492760</xdr:rowOff>
    </xdr:to>
    <xdr:pic>
      <xdr:nvPicPr>
        <xdr:cNvPr id="396" name="ID_BA79B0F8AA724306A26AFB40AE4C2940" descr="1-22.jpg">
          <a:extLst>
            <a:ext uri="{FF2B5EF4-FFF2-40B4-BE49-F238E27FC236}">
              <a16:creationId xmlns:a16="http://schemas.microsoft.com/office/drawing/2014/main" id="{d93f5c2f-7664-4df8-be16-6117196750b6}"/>
            </a:ext>
          </a:extLst>
        </xdr:cNvPr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1257300" y="139436475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278</xdr:row>
      <xdr:rowOff>20955</xdr:rowOff>
    </xdr:from>
    <xdr:to>
      <xdr:col>2</xdr:col>
      <xdr:colOff>0</xdr:colOff>
      <xdr:row>278</xdr:row>
      <xdr:rowOff>492760</xdr:rowOff>
    </xdr:to>
    <xdr:pic>
      <xdr:nvPicPr>
        <xdr:cNvPr id="397" name="ID_E9CABAB11E1548D8B2E0838B7C19B929" descr="1-24.jpg">
          <a:extLst>
            <a:ext uri="{FF2B5EF4-FFF2-40B4-BE49-F238E27FC236}">
              <a16:creationId xmlns:a16="http://schemas.microsoft.com/office/drawing/2014/main" id="{164279d2-a43e-433d-b172-6dffc6a4ad1a}"/>
            </a:ext>
          </a:extLst>
        </xdr:cNvPr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1257300" y="13994130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279</xdr:row>
      <xdr:rowOff>20955</xdr:rowOff>
    </xdr:from>
    <xdr:to>
      <xdr:col>2</xdr:col>
      <xdr:colOff>0</xdr:colOff>
      <xdr:row>279</xdr:row>
      <xdr:rowOff>492760</xdr:rowOff>
    </xdr:to>
    <xdr:pic>
      <xdr:nvPicPr>
        <xdr:cNvPr id="398" name="ID_5362262B79AC4C34860FA62E0BC55EE6" descr="1-25.jpg">
          <a:extLst>
            <a:ext uri="{FF2B5EF4-FFF2-40B4-BE49-F238E27FC236}">
              <a16:creationId xmlns:a16="http://schemas.microsoft.com/office/drawing/2014/main" id="{124cffb3-e391-4f4a-a6e4-0288b626f50c}"/>
            </a:ext>
          </a:extLst>
        </xdr:cNvPr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1257300" y="140446125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280</xdr:row>
      <xdr:rowOff>20955</xdr:rowOff>
    </xdr:from>
    <xdr:to>
      <xdr:col>2</xdr:col>
      <xdr:colOff>0</xdr:colOff>
      <xdr:row>280</xdr:row>
      <xdr:rowOff>492760</xdr:rowOff>
    </xdr:to>
    <xdr:pic>
      <xdr:nvPicPr>
        <xdr:cNvPr id="399" name="ID_DC107A031CDB4C8B8D40CFC201A16825" descr="1-26.jpg">
          <a:extLst>
            <a:ext uri="{FF2B5EF4-FFF2-40B4-BE49-F238E27FC236}">
              <a16:creationId xmlns:a16="http://schemas.microsoft.com/office/drawing/2014/main" id="{6de227ce-6595-49e1-87d4-65768bcf3a69}"/>
            </a:ext>
          </a:extLst>
        </xdr:cNvPr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1257300" y="14095095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281</xdr:row>
      <xdr:rowOff>20955</xdr:rowOff>
    </xdr:from>
    <xdr:to>
      <xdr:col>2</xdr:col>
      <xdr:colOff>0</xdr:colOff>
      <xdr:row>281</xdr:row>
      <xdr:rowOff>492760</xdr:rowOff>
    </xdr:to>
    <xdr:pic>
      <xdr:nvPicPr>
        <xdr:cNvPr id="400" name="ID_1BE61E5C2770455EB47CA2B50DF8BB9E" descr="1-27.jpg">
          <a:extLst>
            <a:ext uri="{FF2B5EF4-FFF2-40B4-BE49-F238E27FC236}">
              <a16:creationId xmlns:a16="http://schemas.microsoft.com/office/drawing/2014/main" id="{4a9ed3ae-f033-4a3e-8444-1cfa172547f6}"/>
            </a:ext>
          </a:extLst>
        </xdr:cNvPr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1257300" y="141455775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282</xdr:row>
      <xdr:rowOff>20955</xdr:rowOff>
    </xdr:from>
    <xdr:to>
      <xdr:col>2</xdr:col>
      <xdr:colOff>0</xdr:colOff>
      <xdr:row>282</xdr:row>
      <xdr:rowOff>492760</xdr:rowOff>
    </xdr:to>
    <xdr:pic>
      <xdr:nvPicPr>
        <xdr:cNvPr id="401" name="ID_CBE1ECA3A48F4EE5BCB5A9CC850EF66D" descr="1-28.jpg">
          <a:extLst>
            <a:ext uri="{FF2B5EF4-FFF2-40B4-BE49-F238E27FC236}">
              <a16:creationId xmlns:a16="http://schemas.microsoft.com/office/drawing/2014/main" id="{77d9ff84-324e-469e-babd-55e11cde3d08}"/>
            </a:ext>
          </a:extLst>
        </xdr:cNvPr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1257300" y="14196060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283</xdr:row>
      <xdr:rowOff>20955</xdr:rowOff>
    </xdr:from>
    <xdr:to>
      <xdr:col>2</xdr:col>
      <xdr:colOff>0</xdr:colOff>
      <xdr:row>283</xdr:row>
      <xdr:rowOff>492760</xdr:rowOff>
    </xdr:to>
    <xdr:pic>
      <xdr:nvPicPr>
        <xdr:cNvPr id="402" name="ID_842FF11F18024817B1486570190288CC" descr="1-29.jpg">
          <a:extLst>
            <a:ext uri="{FF2B5EF4-FFF2-40B4-BE49-F238E27FC236}">
              <a16:creationId xmlns:a16="http://schemas.microsoft.com/office/drawing/2014/main" id="{7ea96d54-69c2-4c64-b8d8-9199afb6438a}"/>
            </a:ext>
          </a:extLst>
        </xdr:cNvPr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1257300" y="142465425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284</xdr:row>
      <xdr:rowOff>20955</xdr:rowOff>
    </xdr:from>
    <xdr:to>
      <xdr:col>2</xdr:col>
      <xdr:colOff>0</xdr:colOff>
      <xdr:row>284</xdr:row>
      <xdr:rowOff>492760</xdr:rowOff>
    </xdr:to>
    <xdr:pic>
      <xdr:nvPicPr>
        <xdr:cNvPr id="403" name="ID_53AB58564422432CBB65E31A357DC059" descr="1-30.jpg">
          <a:extLst>
            <a:ext uri="{FF2B5EF4-FFF2-40B4-BE49-F238E27FC236}">
              <a16:creationId xmlns:a16="http://schemas.microsoft.com/office/drawing/2014/main" id="{503d5562-61ec-4d59-b58b-70357a78f9c2}"/>
            </a:ext>
          </a:extLst>
        </xdr:cNvPr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1257300" y="14297025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285</xdr:row>
      <xdr:rowOff>20955</xdr:rowOff>
    </xdr:from>
    <xdr:to>
      <xdr:col>2</xdr:col>
      <xdr:colOff>0</xdr:colOff>
      <xdr:row>285</xdr:row>
      <xdr:rowOff>492760</xdr:rowOff>
    </xdr:to>
    <xdr:pic>
      <xdr:nvPicPr>
        <xdr:cNvPr id="404" name="ID_103DACA1393D4D09A8D641B61F07A903" descr="1-31.jpg">
          <a:extLst>
            <a:ext uri="{FF2B5EF4-FFF2-40B4-BE49-F238E27FC236}">
              <a16:creationId xmlns:a16="http://schemas.microsoft.com/office/drawing/2014/main" id="{43cd1cca-2b4d-431d-ac52-ddaa4f1f0c46}"/>
            </a:ext>
          </a:extLst>
        </xdr:cNvPr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1257300" y="143475075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286</xdr:row>
      <xdr:rowOff>20955</xdr:rowOff>
    </xdr:from>
    <xdr:to>
      <xdr:col>2</xdr:col>
      <xdr:colOff>0</xdr:colOff>
      <xdr:row>286</xdr:row>
      <xdr:rowOff>492760</xdr:rowOff>
    </xdr:to>
    <xdr:pic>
      <xdr:nvPicPr>
        <xdr:cNvPr id="405" name="ID_4A093FD38F8D404698D03107D8321390" descr="1-32.jpg">
          <a:extLst>
            <a:ext uri="{FF2B5EF4-FFF2-40B4-BE49-F238E27FC236}">
              <a16:creationId xmlns:a16="http://schemas.microsoft.com/office/drawing/2014/main" id="{cca4afe3-0bb2-4214-b2bb-2448358a72d4}"/>
            </a:ext>
          </a:extLst>
        </xdr:cNvPr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1257300" y="14397990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287</xdr:row>
      <xdr:rowOff>20955</xdr:rowOff>
    </xdr:from>
    <xdr:to>
      <xdr:col>2</xdr:col>
      <xdr:colOff>0</xdr:colOff>
      <xdr:row>287</xdr:row>
      <xdr:rowOff>492760</xdr:rowOff>
    </xdr:to>
    <xdr:pic>
      <xdr:nvPicPr>
        <xdr:cNvPr id="406" name="ID_198697902BDC401492AD11288584F6E4" descr="1-33.jpg">
          <a:extLst>
            <a:ext uri="{FF2B5EF4-FFF2-40B4-BE49-F238E27FC236}">
              <a16:creationId xmlns:a16="http://schemas.microsoft.com/office/drawing/2014/main" id="{61ba5b87-905b-42ff-ad90-e7bcf82e6c3c}"/>
            </a:ext>
          </a:extLst>
        </xdr:cNvPr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1257300" y="144484725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288</xdr:row>
      <xdr:rowOff>20955</xdr:rowOff>
    </xdr:from>
    <xdr:to>
      <xdr:col>2</xdr:col>
      <xdr:colOff>0</xdr:colOff>
      <xdr:row>288</xdr:row>
      <xdr:rowOff>492760</xdr:rowOff>
    </xdr:to>
    <xdr:pic>
      <xdr:nvPicPr>
        <xdr:cNvPr id="407" name="ID_A61643BBB661483385BD07F9139BB713" descr="1-34.jpg">
          <a:extLst>
            <a:ext uri="{FF2B5EF4-FFF2-40B4-BE49-F238E27FC236}">
              <a16:creationId xmlns:a16="http://schemas.microsoft.com/office/drawing/2014/main" id="{e9a3a3f6-b252-465b-be85-908eeb214ef0}"/>
            </a:ext>
          </a:extLst>
        </xdr:cNvPr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1257300" y="14498955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289</xdr:row>
      <xdr:rowOff>20955</xdr:rowOff>
    </xdr:from>
    <xdr:to>
      <xdr:col>2</xdr:col>
      <xdr:colOff>0</xdr:colOff>
      <xdr:row>289</xdr:row>
      <xdr:rowOff>492760</xdr:rowOff>
    </xdr:to>
    <xdr:pic>
      <xdr:nvPicPr>
        <xdr:cNvPr id="408" name="ID_4D77258A0FF84599B9DBD767F4015CE8" descr="1-35.jpg">
          <a:extLst>
            <a:ext uri="{FF2B5EF4-FFF2-40B4-BE49-F238E27FC236}">
              <a16:creationId xmlns:a16="http://schemas.microsoft.com/office/drawing/2014/main" id="{52131657-080c-40a9-b45c-4ceb308ab178}"/>
            </a:ext>
          </a:extLst>
        </xdr:cNvPr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1257300" y="145494375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290</xdr:row>
      <xdr:rowOff>20955</xdr:rowOff>
    </xdr:from>
    <xdr:to>
      <xdr:col>2</xdr:col>
      <xdr:colOff>0</xdr:colOff>
      <xdr:row>290</xdr:row>
      <xdr:rowOff>492760</xdr:rowOff>
    </xdr:to>
    <xdr:pic>
      <xdr:nvPicPr>
        <xdr:cNvPr id="409" name="ID_0E7DD3C77146449AA4790EF0D7CBE794" descr="1-36.jpg">
          <a:extLst>
            <a:ext uri="{FF2B5EF4-FFF2-40B4-BE49-F238E27FC236}">
              <a16:creationId xmlns:a16="http://schemas.microsoft.com/office/drawing/2014/main" id="{ed33642f-67ae-43dc-9f0d-87ac5ea82157}"/>
            </a:ext>
          </a:extLst>
        </xdr:cNvPr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1257300" y="14599920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292</xdr:row>
      <xdr:rowOff>20955</xdr:rowOff>
    </xdr:from>
    <xdr:to>
      <xdr:col>2</xdr:col>
      <xdr:colOff>0</xdr:colOff>
      <xdr:row>292</xdr:row>
      <xdr:rowOff>492760</xdr:rowOff>
    </xdr:to>
    <xdr:pic>
      <xdr:nvPicPr>
        <xdr:cNvPr id="410" name="ID_77B30031C2004E77B1D2E50D8B28E745" descr="1-37.jpg">
          <a:extLst>
            <a:ext uri="{FF2B5EF4-FFF2-40B4-BE49-F238E27FC236}">
              <a16:creationId xmlns:a16="http://schemas.microsoft.com/office/drawing/2014/main" id="{a710fdf5-362b-4ba3-a5be-ecc140ea72d7}"/>
            </a:ext>
          </a:extLst>
        </xdr:cNvPr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1257300" y="14700885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293</xdr:row>
      <xdr:rowOff>20955</xdr:rowOff>
    </xdr:from>
    <xdr:to>
      <xdr:col>2</xdr:col>
      <xdr:colOff>0</xdr:colOff>
      <xdr:row>293</xdr:row>
      <xdr:rowOff>492760</xdr:rowOff>
    </xdr:to>
    <xdr:pic>
      <xdr:nvPicPr>
        <xdr:cNvPr id="411" name="ID_5FD41B0A058D4129B20028EB09C218D5" descr="1-38.jpg">
          <a:extLst>
            <a:ext uri="{FF2B5EF4-FFF2-40B4-BE49-F238E27FC236}">
              <a16:creationId xmlns:a16="http://schemas.microsoft.com/office/drawing/2014/main" id="{ab571cd7-3517-4452-8d27-3972b713bc8a}"/>
            </a:ext>
          </a:extLst>
        </xdr:cNvPr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1257300" y="147513675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294</xdr:row>
      <xdr:rowOff>20955</xdr:rowOff>
    </xdr:from>
    <xdr:to>
      <xdr:col>2</xdr:col>
      <xdr:colOff>0</xdr:colOff>
      <xdr:row>294</xdr:row>
      <xdr:rowOff>492760</xdr:rowOff>
    </xdr:to>
    <xdr:pic>
      <xdr:nvPicPr>
        <xdr:cNvPr id="412" name="ID_ED49AA8F8A904FBEB7BC00473A77A717" descr="1-39.jpg">
          <a:extLst>
            <a:ext uri="{FF2B5EF4-FFF2-40B4-BE49-F238E27FC236}">
              <a16:creationId xmlns:a16="http://schemas.microsoft.com/office/drawing/2014/main" id="{fa54c453-ca15-4bdc-9cfc-90ad8ff90d0b}"/>
            </a:ext>
          </a:extLst>
        </xdr:cNvPr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1257300" y="14801850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295</xdr:row>
      <xdr:rowOff>20955</xdr:rowOff>
    </xdr:from>
    <xdr:to>
      <xdr:col>2</xdr:col>
      <xdr:colOff>0</xdr:colOff>
      <xdr:row>295</xdr:row>
      <xdr:rowOff>492760</xdr:rowOff>
    </xdr:to>
    <xdr:pic>
      <xdr:nvPicPr>
        <xdr:cNvPr id="413" name="ID_94074847B9D941B2BCCB0D29E2C203B0" descr="1-40.jpg">
          <a:extLst>
            <a:ext uri="{FF2B5EF4-FFF2-40B4-BE49-F238E27FC236}">
              <a16:creationId xmlns:a16="http://schemas.microsoft.com/office/drawing/2014/main" id="{1b451400-bc04-40f7-8105-fc5e74016421}"/>
            </a:ext>
          </a:extLst>
        </xdr:cNvPr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1257300" y="148523325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296</xdr:row>
      <xdr:rowOff>20955</xdr:rowOff>
    </xdr:from>
    <xdr:to>
      <xdr:col>2</xdr:col>
      <xdr:colOff>0</xdr:colOff>
      <xdr:row>296</xdr:row>
      <xdr:rowOff>492760</xdr:rowOff>
    </xdr:to>
    <xdr:pic>
      <xdr:nvPicPr>
        <xdr:cNvPr id="414" name="ID_763BB5FF38C842A1ADBC02D23BA2AECB" descr="1-41.jpg">
          <a:extLst>
            <a:ext uri="{FF2B5EF4-FFF2-40B4-BE49-F238E27FC236}">
              <a16:creationId xmlns:a16="http://schemas.microsoft.com/office/drawing/2014/main" id="{b4c461e5-b140-48b3-bae3-fa4bb48a0525}"/>
            </a:ext>
          </a:extLst>
        </xdr:cNvPr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1257300" y="14902815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299</xdr:row>
      <xdr:rowOff>20955</xdr:rowOff>
    </xdr:from>
    <xdr:to>
      <xdr:col>2</xdr:col>
      <xdr:colOff>0</xdr:colOff>
      <xdr:row>299</xdr:row>
      <xdr:rowOff>492760</xdr:rowOff>
    </xdr:to>
    <xdr:pic>
      <xdr:nvPicPr>
        <xdr:cNvPr id="415" name="ID_98EFB86E7B8644009CCFE960F2E8CA35" descr="1-90.jpg">
          <a:extLst>
            <a:ext uri="{FF2B5EF4-FFF2-40B4-BE49-F238E27FC236}">
              <a16:creationId xmlns:a16="http://schemas.microsoft.com/office/drawing/2014/main" id="{eaecb357-40cb-40f8-a1f7-976f140af5b4}"/>
            </a:ext>
          </a:extLst>
        </xdr:cNvPr>
        <xdr:cNvPicPr>
          <a:picLocks noChangeAspect="1"/>
        </xdr:cNvPicPr>
      </xdr:nvPicPr>
      <xdr:blipFill>
        <a:blip r:embed="rId78"/>
        <a:stretch>
          <a:fillRect/>
        </a:stretch>
      </xdr:blipFill>
      <xdr:spPr>
        <a:xfrm>
          <a:off x="1257300" y="15028545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300</xdr:row>
      <xdr:rowOff>20955</xdr:rowOff>
    </xdr:from>
    <xdr:to>
      <xdr:col>2</xdr:col>
      <xdr:colOff>0</xdr:colOff>
      <xdr:row>300</xdr:row>
      <xdr:rowOff>492760</xdr:rowOff>
    </xdr:to>
    <xdr:pic>
      <xdr:nvPicPr>
        <xdr:cNvPr id="416" name="ID_36E0B8A74AD8430CB10AB330A27B09BB" descr="1-91.jpg">
          <a:extLst>
            <a:ext uri="{FF2B5EF4-FFF2-40B4-BE49-F238E27FC236}">
              <a16:creationId xmlns:a16="http://schemas.microsoft.com/office/drawing/2014/main" id="{db5af763-6ae2-4080-ba41-029407efb176}"/>
            </a:ext>
          </a:extLst>
        </xdr:cNvPr>
        <xdr:cNvPicPr>
          <a:picLocks noChangeAspect="1"/>
        </xdr:cNvPicPr>
      </xdr:nvPicPr>
      <xdr:blipFill>
        <a:blip r:embed="rId79"/>
        <a:stretch>
          <a:fillRect/>
        </a:stretch>
      </xdr:blipFill>
      <xdr:spPr>
        <a:xfrm>
          <a:off x="1257300" y="150790275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301</xdr:row>
      <xdr:rowOff>20955</xdr:rowOff>
    </xdr:from>
    <xdr:to>
      <xdr:col>2</xdr:col>
      <xdr:colOff>0</xdr:colOff>
      <xdr:row>301</xdr:row>
      <xdr:rowOff>492760</xdr:rowOff>
    </xdr:to>
    <xdr:pic>
      <xdr:nvPicPr>
        <xdr:cNvPr id="417" name="ID_9C83084E74844281B258AC2F65544099" descr="1-92.jpg">
          <a:extLst>
            <a:ext uri="{FF2B5EF4-FFF2-40B4-BE49-F238E27FC236}">
              <a16:creationId xmlns:a16="http://schemas.microsoft.com/office/drawing/2014/main" id="{a3285e64-d185-4b3b-9b4d-23dee8a4c593}"/>
            </a:ext>
          </a:extLst>
        </xdr:cNvPr>
        <xdr:cNvPicPr>
          <a:picLocks noChangeAspect="1"/>
        </xdr:cNvPicPr>
      </xdr:nvPicPr>
      <xdr:blipFill>
        <a:blip r:embed="rId79"/>
        <a:stretch>
          <a:fillRect/>
        </a:stretch>
      </xdr:blipFill>
      <xdr:spPr>
        <a:xfrm>
          <a:off x="1257300" y="15129510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302</xdr:row>
      <xdr:rowOff>20955</xdr:rowOff>
    </xdr:from>
    <xdr:to>
      <xdr:col>2</xdr:col>
      <xdr:colOff>0</xdr:colOff>
      <xdr:row>302</xdr:row>
      <xdr:rowOff>492760</xdr:rowOff>
    </xdr:to>
    <xdr:pic>
      <xdr:nvPicPr>
        <xdr:cNvPr id="418" name="ID_6268F0E25BB1423A8B0F0E7C2A94F54D" descr="1-93.jpg">
          <a:extLst>
            <a:ext uri="{FF2B5EF4-FFF2-40B4-BE49-F238E27FC236}">
              <a16:creationId xmlns:a16="http://schemas.microsoft.com/office/drawing/2014/main" id="{6c415dbb-ee5f-49c3-b724-c2af7f67f17e}"/>
            </a:ext>
          </a:extLst>
        </xdr:cNvPr>
        <xdr:cNvPicPr>
          <a:picLocks noChangeAspect="1"/>
        </xdr:cNvPicPr>
      </xdr:nvPicPr>
      <xdr:blipFill>
        <a:blip r:embed="rId79"/>
        <a:stretch>
          <a:fillRect/>
        </a:stretch>
      </xdr:blipFill>
      <xdr:spPr>
        <a:xfrm>
          <a:off x="1257300" y="151799925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303</xdr:row>
      <xdr:rowOff>20955</xdr:rowOff>
    </xdr:from>
    <xdr:to>
      <xdr:col>2</xdr:col>
      <xdr:colOff>0</xdr:colOff>
      <xdr:row>303</xdr:row>
      <xdr:rowOff>492760</xdr:rowOff>
    </xdr:to>
    <xdr:pic>
      <xdr:nvPicPr>
        <xdr:cNvPr id="419" name="ID_B7BA1FE660274446B43912A5D12F74E8" descr="1-94.jpg">
          <a:extLst>
            <a:ext uri="{FF2B5EF4-FFF2-40B4-BE49-F238E27FC236}">
              <a16:creationId xmlns:a16="http://schemas.microsoft.com/office/drawing/2014/main" id="{a7ff91db-e01a-418f-bac0-3f0b16610d51}"/>
            </a:ext>
          </a:extLst>
        </xdr:cNvPr>
        <xdr:cNvPicPr>
          <a:picLocks noChangeAspect="1"/>
        </xdr:cNvPicPr>
      </xdr:nvPicPr>
      <xdr:blipFill>
        <a:blip r:embed="rId79"/>
        <a:stretch>
          <a:fillRect/>
        </a:stretch>
      </xdr:blipFill>
      <xdr:spPr>
        <a:xfrm>
          <a:off x="1257300" y="15230475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304</xdr:row>
      <xdr:rowOff>20955</xdr:rowOff>
    </xdr:from>
    <xdr:to>
      <xdr:col>2</xdr:col>
      <xdr:colOff>0</xdr:colOff>
      <xdr:row>304</xdr:row>
      <xdr:rowOff>492760</xdr:rowOff>
    </xdr:to>
    <xdr:pic>
      <xdr:nvPicPr>
        <xdr:cNvPr id="420" name="ID_468F425C852C45DBB73D3BFFD1630C33" descr="1-95.jpg">
          <a:extLst>
            <a:ext uri="{FF2B5EF4-FFF2-40B4-BE49-F238E27FC236}">
              <a16:creationId xmlns:a16="http://schemas.microsoft.com/office/drawing/2014/main" id="{e5cfc226-651c-4414-89e7-1a7dac20d3f9}"/>
            </a:ext>
          </a:extLst>
        </xdr:cNvPr>
        <xdr:cNvPicPr>
          <a:picLocks noChangeAspect="1"/>
        </xdr:cNvPicPr>
      </xdr:nvPicPr>
      <xdr:blipFill>
        <a:blip r:embed="rId79"/>
        <a:stretch>
          <a:fillRect/>
        </a:stretch>
      </xdr:blipFill>
      <xdr:spPr>
        <a:xfrm>
          <a:off x="1257300" y="152809575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305</xdr:row>
      <xdr:rowOff>20955</xdr:rowOff>
    </xdr:from>
    <xdr:to>
      <xdr:col>2</xdr:col>
      <xdr:colOff>0</xdr:colOff>
      <xdr:row>305</xdr:row>
      <xdr:rowOff>492760</xdr:rowOff>
    </xdr:to>
    <xdr:pic>
      <xdr:nvPicPr>
        <xdr:cNvPr id="421" name="ID_CE159BC9E7D34BD58E32154EB5CF872E" descr="1-96.jpg">
          <a:extLst>
            <a:ext uri="{FF2B5EF4-FFF2-40B4-BE49-F238E27FC236}">
              <a16:creationId xmlns:a16="http://schemas.microsoft.com/office/drawing/2014/main" id="{e946b260-0a08-4227-afe5-b4a1711f5291}"/>
            </a:ext>
          </a:extLst>
        </xdr:cNvPr>
        <xdr:cNvPicPr>
          <a:picLocks noChangeAspect="1"/>
        </xdr:cNvPicPr>
      </xdr:nvPicPr>
      <xdr:blipFill>
        <a:blip r:embed="rId79"/>
        <a:stretch>
          <a:fillRect/>
        </a:stretch>
      </xdr:blipFill>
      <xdr:spPr>
        <a:xfrm>
          <a:off x="1257300" y="15331440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306</xdr:row>
      <xdr:rowOff>20955</xdr:rowOff>
    </xdr:from>
    <xdr:to>
      <xdr:col>2</xdr:col>
      <xdr:colOff>0</xdr:colOff>
      <xdr:row>306</xdr:row>
      <xdr:rowOff>492760</xdr:rowOff>
    </xdr:to>
    <xdr:pic>
      <xdr:nvPicPr>
        <xdr:cNvPr id="422" name="ID_F5E93298AF4445EF9CB37B27F618794D" descr="1-97.jpg">
          <a:extLst>
            <a:ext uri="{FF2B5EF4-FFF2-40B4-BE49-F238E27FC236}">
              <a16:creationId xmlns:a16="http://schemas.microsoft.com/office/drawing/2014/main" id="{12e5791f-57a8-45b8-91ce-9c68146941c0}"/>
            </a:ext>
          </a:extLst>
        </xdr:cNvPr>
        <xdr:cNvPicPr>
          <a:picLocks noChangeAspect="1"/>
        </xdr:cNvPicPr>
      </xdr:nvPicPr>
      <xdr:blipFill>
        <a:blip r:embed="rId79"/>
        <a:stretch>
          <a:fillRect/>
        </a:stretch>
      </xdr:blipFill>
      <xdr:spPr>
        <a:xfrm>
          <a:off x="1257300" y="153819225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307</xdr:row>
      <xdr:rowOff>20955</xdr:rowOff>
    </xdr:from>
    <xdr:to>
      <xdr:col>2</xdr:col>
      <xdr:colOff>0</xdr:colOff>
      <xdr:row>307</xdr:row>
      <xdr:rowOff>492760</xdr:rowOff>
    </xdr:to>
    <xdr:pic>
      <xdr:nvPicPr>
        <xdr:cNvPr id="423" name="ID_BCE53301796B450EB38B3889EE52854C" descr="1-98.jpg">
          <a:extLst>
            <a:ext uri="{FF2B5EF4-FFF2-40B4-BE49-F238E27FC236}">
              <a16:creationId xmlns:a16="http://schemas.microsoft.com/office/drawing/2014/main" id="{8e14cb08-4d28-4529-89cc-f797e43b05e0}"/>
            </a:ext>
          </a:extLst>
        </xdr:cNvPr>
        <xdr:cNvPicPr>
          <a:picLocks noChangeAspect="1"/>
        </xdr:cNvPicPr>
      </xdr:nvPicPr>
      <xdr:blipFill>
        <a:blip r:embed="rId79"/>
        <a:stretch>
          <a:fillRect/>
        </a:stretch>
      </xdr:blipFill>
      <xdr:spPr>
        <a:xfrm>
          <a:off x="1257300" y="15432405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308</xdr:row>
      <xdr:rowOff>20955</xdr:rowOff>
    </xdr:from>
    <xdr:to>
      <xdr:col>2</xdr:col>
      <xdr:colOff>0</xdr:colOff>
      <xdr:row>308</xdr:row>
      <xdr:rowOff>492760</xdr:rowOff>
    </xdr:to>
    <xdr:pic>
      <xdr:nvPicPr>
        <xdr:cNvPr id="424" name="ID_10333AA096B440FC9946EE92E01BCA4E" descr="1-99.jpg">
          <a:extLst>
            <a:ext uri="{FF2B5EF4-FFF2-40B4-BE49-F238E27FC236}">
              <a16:creationId xmlns:a16="http://schemas.microsoft.com/office/drawing/2014/main" id="{d97f1916-23f7-42ab-a5e2-6282d0a15697}"/>
            </a:ext>
          </a:extLst>
        </xdr:cNvPr>
        <xdr:cNvPicPr>
          <a:picLocks noChangeAspect="1"/>
        </xdr:cNvPicPr>
      </xdr:nvPicPr>
      <xdr:blipFill>
        <a:blip r:embed="rId80"/>
        <a:stretch>
          <a:fillRect/>
        </a:stretch>
      </xdr:blipFill>
      <xdr:spPr>
        <a:xfrm>
          <a:off x="1257300" y="154828875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312</xdr:row>
      <xdr:rowOff>20955</xdr:rowOff>
    </xdr:from>
    <xdr:to>
      <xdr:col>2</xdr:col>
      <xdr:colOff>0</xdr:colOff>
      <xdr:row>312</xdr:row>
      <xdr:rowOff>492760</xdr:rowOff>
    </xdr:to>
    <xdr:pic>
      <xdr:nvPicPr>
        <xdr:cNvPr id="425" name="ID_DE1B10B68F584215881A7D049F596F79" descr="1-8.jpg">
          <a:extLst>
            <a:ext uri="{FF2B5EF4-FFF2-40B4-BE49-F238E27FC236}">
              <a16:creationId xmlns:a16="http://schemas.microsoft.com/office/drawing/2014/main" id="{7b807482-2fd3-4bd7-909b-10d2f0f6a184}"/>
            </a:ext>
          </a:extLst>
        </xdr:cNvPr>
        <xdr:cNvPicPr>
          <a:picLocks noChangeAspect="1"/>
        </xdr:cNvPicPr>
      </xdr:nvPicPr>
      <xdr:blipFill>
        <a:blip r:embed="rId81"/>
        <a:stretch>
          <a:fillRect/>
        </a:stretch>
      </xdr:blipFill>
      <xdr:spPr>
        <a:xfrm>
          <a:off x="1257300" y="156524325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313</xdr:row>
      <xdr:rowOff>48895</xdr:rowOff>
    </xdr:from>
    <xdr:to>
      <xdr:col>2</xdr:col>
      <xdr:colOff>0</xdr:colOff>
      <xdr:row>313</xdr:row>
      <xdr:rowOff>465455</xdr:rowOff>
    </xdr:to>
    <xdr:pic>
      <xdr:nvPicPr>
        <xdr:cNvPr id="426" name="ID_D2678C473E2B451BB148889667D96217" descr="1-9.jpg">
          <a:extLst>
            <a:ext uri="{FF2B5EF4-FFF2-40B4-BE49-F238E27FC236}">
              <a16:creationId xmlns:a16="http://schemas.microsoft.com/office/drawing/2014/main" id="{5ea1c9f1-28b3-4d92-935c-cb83c0e6fc8e}"/>
            </a:ext>
          </a:extLst>
        </xdr:cNvPr>
        <xdr:cNvPicPr>
          <a:picLocks noChangeAspect="1"/>
        </xdr:cNvPicPr>
      </xdr:nvPicPr>
      <xdr:blipFill>
        <a:blip r:embed="rId82"/>
        <a:stretch>
          <a:fillRect/>
        </a:stretch>
      </xdr:blipFill>
      <xdr:spPr>
        <a:xfrm>
          <a:off x="1257300" y="157057725"/>
          <a:ext cx="752475" cy="41910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314</xdr:row>
      <xdr:rowOff>20955</xdr:rowOff>
    </xdr:from>
    <xdr:to>
      <xdr:col>2</xdr:col>
      <xdr:colOff>0</xdr:colOff>
      <xdr:row>314</xdr:row>
      <xdr:rowOff>492760</xdr:rowOff>
    </xdr:to>
    <xdr:pic>
      <xdr:nvPicPr>
        <xdr:cNvPr id="427" name="ID_7C4C6AB11BCD4519AB2CDDA366F136A5" descr="1-10.jpg">
          <a:extLst>
            <a:ext uri="{FF2B5EF4-FFF2-40B4-BE49-F238E27FC236}">
              <a16:creationId xmlns:a16="http://schemas.microsoft.com/office/drawing/2014/main" id="{64a91c53-ed03-4f28-803a-867a8eca2e33}"/>
            </a:ext>
          </a:extLst>
        </xdr:cNvPr>
        <xdr:cNvPicPr>
          <a:picLocks noChangeAspect="1"/>
        </xdr:cNvPicPr>
      </xdr:nvPicPr>
      <xdr:blipFill>
        <a:blip r:embed="rId83"/>
        <a:stretch>
          <a:fillRect/>
        </a:stretch>
      </xdr:blipFill>
      <xdr:spPr>
        <a:xfrm>
          <a:off x="1257300" y="157533975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315</xdr:row>
      <xdr:rowOff>20955</xdr:rowOff>
    </xdr:from>
    <xdr:to>
      <xdr:col>2</xdr:col>
      <xdr:colOff>0</xdr:colOff>
      <xdr:row>315</xdr:row>
      <xdr:rowOff>492760</xdr:rowOff>
    </xdr:to>
    <xdr:pic>
      <xdr:nvPicPr>
        <xdr:cNvPr id="428" name="ID_B2CAC96235D4464A83549E2A4A3BA481" descr="1-11.jpg">
          <a:extLst>
            <a:ext uri="{FF2B5EF4-FFF2-40B4-BE49-F238E27FC236}">
              <a16:creationId xmlns:a16="http://schemas.microsoft.com/office/drawing/2014/main" id="{6ca98947-beff-442d-b5ed-83c79a639dff}"/>
            </a:ext>
          </a:extLst>
        </xdr:cNvPr>
        <xdr:cNvPicPr>
          <a:picLocks noChangeAspect="1"/>
        </xdr:cNvPicPr>
      </xdr:nvPicPr>
      <xdr:blipFill>
        <a:blip r:embed="rId83"/>
        <a:stretch>
          <a:fillRect/>
        </a:stretch>
      </xdr:blipFill>
      <xdr:spPr>
        <a:xfrm>
          <a:off x="1257300" y="15803880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316</xdr:row>
      <xdr:rowOff>20955</xdr:rowOff>
    </xdr:from>
    <xdr:to>
      <xdr:col>2</xdr:col>
      <xdr:colOff>0</xdr:colOff>
      <xdr:row>316</xdr:row>
      <xdr:rowOff>492760</xdr:rowOff>
    </xdr:to>
    <xdr:pic>
      <xdr:nvPicPr>
        <xdr:cNvPr id="429" name="ID_C1E1C0E9745D4CB0806E9857341F7303" descr="1-12.jpg">
          <a:extLst>
            <a:ext uri="{FF2B5EF4-FFF2-40B4-BE49-F238E27FC236}">
              <a16:creationId xmlns:a16="http://schemas.microsoft.com/office/drawing/2014/main" id="{895120f4-7d34-4b8b-9e8d-2610af88c168}"/>
            </a:ext>
          </a:extLst>
        </xdr:cNvPr>
        <xdr:cNvPicPr>
          <a:picLocks noChangeAspect="1"/>
        </xdr:cNvPicPr>
      </xdr:nvPicPr>
      <xdr:blipFill>
        <a:blip r:embed="rId83"/>
        <a:stretch>
          <a:fillRect/>
        </a:stretch>
      </xdr:blipFill>
      <xdr:spPr>
        <a:xfrm>
          <a:off x="1257300" y="158543625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317</xdr:row>
      <xdr:rowOff>20955</xdr:rowOff>
    </xdr:from>
    <xdr:to>
      <xdr:col>2</xdr:col>
      <xdr:colOff>0</xdr:colOff>
      <xdr:row>317</xdr:row>
      <xdr:rowOff>492760</xdr:rowOff>
    </xdr:to>
    <xdr:pic>
      <xdr:nvPicPr>
        <xdr:cNvPr id="430" name="ID_DCD0E16EB2994A98B4A59FBE8C704ED2" descr="1-13.jpg">
          <a:extLst>
            <a:ext uri="{FF2B5EF4-FFF2-40B4-BE49-F238E27FC236}">
              <a16:creationId xmlns:a16="http://schemas.microsoft.com/office/drawing/2014/main" id="{78bf2eb1-4151-4550-ae08-0e416903bd4f}"/>
            </a:ext>
          </a:extLst>
        </xdr:cNvPr>
        <xdr:cNvPicPr>
          <a:picLocks noChangeAspect="1"/>
        </xdr:cNvPicPr>
      </xdr:nvPicPr>
      <xdr:blipFill>
        <a:blip r:embed="rId83"/>
        <a:stretch>
          <a:fillRect/>
        </a:stretch>
      </xdr:blipFill>
      <xdr:spPr>
        <a:xfrm>
          <a:off x="1257300" y="15904845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318</xdr:row>
      <xdr:rowOff>20955</xdr:rowOff>
    </xdr:from>
    <xdr:to>
      <xdr:col>2</xdr:col>
      <xdr:colOff>0</xdr:colOff>
      <xdr:row>318</xdr:row>
      <xdr:rowOff>492760</xdr:rowOff>
    </xdr:to>
    <xdr:pic>
      <xdr:nvPicPr>
        <xdr:cNvPr id="431" name="ID_3CE6C966C244474281921FF08CB8537F" descr="1-14.jpg">
          <a:extLst>
            <a:ext uri="{FF2B5EF4-FFF2-40B4-BE49-F238E27FC236}">
              <a16:creationId xmlns:a16="http://schemas.microsoft.com/office/drawing/2014/main" id="{af429f81-f23f-4ce7-a92f-a6962353d011}"/>
            </a:ext>
          </a:extLst>
        </xdr:cNvPr>
        <xdr:cNvPicPr>
          <a:picLocks noChangeAspect="1"/>
        </xdr:cNvPicPr>
      </xdr:nvPicPr>
      <xdr:blipFill>
        <a:blip r:embed="rId83"/>
        <a:stretch>
          <a:fillRect/>
        </a:stretch>
      </xdr:blipFill>
      <xdr:spPr>
        <a:xfrm>
          <a:off x="1257300" y="159553275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319</xdr:row>
      <xdr:rowOff>20955</xdr:rowOff>
    </xdr:from>
    <xdr:to>
      <xdr:col>2</xdr:col>
      <xdr:colOff>0</xdr:colOff>
      <xdr:row>319</xdr:row>
      <xdr:rowOff>492760</xdr:rowOff>
    </xdr:to>
    <xdr:pic>
      <xdr:nvPicPr>
        <xdr:cNvPr id="432" name="ID_B60089EA7F2544F194526BC0D7A2CBAF" descr="1-15.jpg">
          <a:extLst>
            <a:ext uri="{FF2B5EF4-FFF2-40B4-BE49-F238E27FC236}">
              <a16:creationId xmlns:a16="http://schemas.microsoft.com/office/drawing/2014/main" id="{9d4cc973-dde3-4be9-ac89-c62e4bc3a26c}"/>
            </a:ext>
          </a:extLst>
        </xdr:cNvPr>
        <xdr:cNvPicPr>
          <a:picLocks noChangeAspect="1"/>
        </xdr:cNvPicPr>
      </xdr:nvPicPr>
      <xdr:blipFill>
        <a:blip r:embed="rId83"/>
        <a:stretch>
          <a:fillRect/>
        </a:stretch>
      </xdr:blipFill>
      <xdr:spPr>
        <a:xfrm>
          <a:off x="1257300" y="16005810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320</xdr:row>
      <xdr:rowOff>20955</xdr:rowOff>
    </xdr:from>
    <xdr:to>
      <xdr:col>2</xdr:col>
      <xdr:colOff>0</xdr:colOff>
      <xdr:row>320</xdr:row>
      <xdr:rowOff>492760</xdr:rowOff>
    </xdr:to>
    <xdr:pic>
      <xdr:nvPicPr>
        <xdr:cNvPr id="433" name="ID_CB796B7F5AAE4A89A8257005239AAD87" descr="1-16.jpg">
          <a:extLst>
            <a:ext uri="{FF2B5EF4-FFF2-40B4-BE49-F238E27FC236}">
              <a16:creationId xmlns:a16="http://schemas.microsoft.com/office/drawing/2014/main" id="{f7e136a2-c2fe-4645-bcb5-74421dcc0293}"/>
            </a:ext>
          </a:extLst>
        </xdr:cNvPr>
        <xdr:cNvPicPr>
          <a:picLocks noChangeAspect="1"/>
        </xdr:cNvPicPr>
      </xdr:nvPicPr>
      <xdr:blipFill>
        <a:blip r:embed="rId83"/>
        <a:stretch>
          <a:fillRect/>
        </a:stretch>
      </xdr:blipFill>
      <xdr:spPr>
        <a:xfrm>
          <a:off x="1257300" y="160562925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38</xdr:row>
      <xdr:rowOff>95250</xdr:rowOff>
    </xdr:from>
    <xdr:to>
      <xdr:col>2</xdr:col>
      <xdr:colOff>0</xdr:colOff>
      <xdr:row>38</xdr:row>
      <xdr:rowOff>418465</xdr:rowOff>
    </xdr:to>
    <xdr:pic>
      <xdr:nvPicPr>
        <xdr:cNvPr id="434" name="ID_685A0273C95544FEBA870333CA0EFA18">
          <a:extLst>
            <a:ext uri="{FF2B5EF4-FFF2-40B4-BE49-F238E27FC236}">
              <a16:creationId xmlns:a16="http://schemas.microsoft.com/office/drawing/2014/main" id="{c92880e9-7960-4639-a95e-c924855b7799}"/>
            </a:ext>
          </a:extLst>
        </xdr:cNvPr>
        <xdr:cNvPicPr>
          <a:picLocks noChangeAspect="1"/>
        </xdr:cNvPicPr>
      </xdr:nvPicPr>
      <xdr:blipFill>
        <a:blip r:embed="rId84"/>
        <a:stretch>
          <a:fillRect/>
        </a:stretch>
      </xdr:blipFill>
      <xdr:spPr>
        <a:xfrm>
          <a:off x="1257300" y="19192875"/>
          <a:ext cx="752475" cy="3238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39</xdr:row>
      <xdr:rowOff>98425</xdr:rowOff>
    </xdr:from>
    <xdr:to>
      <xdr:col>2</xdr:col>
      <xdr:colOff>0</xdr:colOff>
      <xdr:row>39</xdr:row>
      <xdr:rowOff>415290</xdr:rowOff>
    </xdr:to>
    <xdr:pic>
      <xdr:nvPicPr>
        <xdr:cNvPr id="435" name="ID_A3B6CF6C242249E5BEDCB1FD7F0C9CCF">
          <a:extLst>
            <a:ext uri="{FF2B5EF4-FFF2-40B4-BE49-F238E27FC236}">
              <a16:creationId xmlns:a16="http://schemas.microsoft.com/office/drawing/2014/main" id="{d1c306a0-af80-4973-ba74-3ca97351b17d}"/>
            </a:ext>
          </a:extLst>
        </xdr:cNvPr>
        <xdr:cNvPicPr>
          <a:picLocks noChangeAspect="1"/>
        </xdr:cNvPicPr>
      </xdr:nvPicPr>
      <xdr:blipFill>
        <a:blip r:embed="rId85"/>
        <a:stretch>
          <a:fillRect/>
        </a:stretch>
      </xdr:blipFill>
      <xdr:spPr>
        <a:xfrm>
          <a:off x="1257300" y="19802475"/>
          <a:ext cx="752475" cy="3143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40</xdr:row>
      <xdr:rowOff>120015</xdr:rowOff>
    </xdr:from>
    <xdr:to>
      <xdr:col>2</xdr:col>
      <xdr:colOff>0</xdr:colOff>
      <xdr:row>40</xdr:row>
      <xdr:rowOff>394335</xdr:rowOff>
    </xdr:to>
    <xdr:pic>
      <xdr:nvPicPr>
        <xdr:cNvPr id="436" name="ID_2D558E77622344E698E326BAAC7C433C">
          <a:extLst>
            <a:ext uri="{FF2B5EF4-FFF2-40B4-BE49-F238E27FC236}">
              <a16:creationId xmlns:a16="http://schemas.microsoft.com/office/drawing/2014/main" id="{419361da-fef7-4fbd-87ce-f77b1965c0d8}"/>
            </a:ext>
          </a:extLst>
        </xdr:cNvPr>
        <xdr:cNvPicPr>
          <a:picLocks noChangeAspect="1"/>
        </xdr:cNvPicPr>
      </xdr:nvPicPr>
      <xdr:blipFill>
        <a:blip r:embed="rId86"/>
        <a:stretch>
          <a:fillRect/>
        </a:stretch>
      </xdr:blipFill>
      <xdr:spPr>
        <a:xfrm>
          <a:off x="1257300" y="20440650"/>
          <a:ext cx="752475" cy="2762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41</xdr:row>
      <xdr:rowOff>97790</xdr:rowOff>
    </xdr:from>
    <xdr:to>
      <xdr:col>2</xdr:col>
      <xdr:colOff>0</xdr:colOff>
      <xdr:row>41</xdr:row>
      <xdr:rowOff>416560</xdr:rowOff>
    </xdr:to>
    <xdr:pic>
      <xdr:nvPicPr>
        <xdr:cNvPr id="437" name="ID_509B27B7101D49DFB923E9548AC9699A">
          <a:extLst>
            <a:ext uri="{FF2B5EF4-FFF2-40B4-BE49-F238E27FC236}">
              <a16:creationId xmlns:a16="http://schemas.microsoft.com/office/drawing/2014/main" id="{a1d2ed10-169a-4e9b-a69a-30e0cbaf7a0a}"/>
            </a:ext>
          </a:extLst>
        </xdr:cNvPr>
        <xdr:cNvPicPr>
          <a:picLocks noChangeAspect="1"/>
        </xdr:cNvPicPr>
      </xdr:nvPicPr>
      <xdr:blipFill>
        <a:blip r:embed="rId87"/>
        <a:stretch>
          <a:fillRect/>
        </a:stretch>
      </xdr:blipFill>
      <xdr:spPr>
        <a:xfrm>
          <a:off x="1257300" y="21021675"/>
          <a:ext cx="752475" cy="3143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42</xdr:row>
      <xdr:rowOff>104775</xdr:rowOff>
    </xdr:from>
    <xdr:to>
      <xdr:col>2</xdr:col>
      <xdr:colOff>0</xdr:colOff>
      <xdr:row>42</xdr:row>
      <xdr:rowOff>408940</xdr:rowOff>
    </xdr:to>
    <xdr:pic>
      <xdr:nvPicPr>
        <xdr:cNvPr id="438" name="ID_0C7EF629A2F646259E5F0FA92349365E">
          <a:extLst>
            <a:ext uri="{FF2B5EF4-FFF2-40B4-BE49-F238E27FC236}">
              <a16:creationId xmlns:a16="http://schemas.microsoft.com/office/drawing/2014/main" id="{8956abfa-642b-40c7-a9dc-c5599f2d213f}"/>
            </a:ext>
          </a:extLst>
        </xdr:cNvPr>
        <xdr:cNvPicPr>
          <a:picLocks noChangeAspect="1"/>
        </xdr:cNvPicPr>
      </xdr:nvPicPr>
      <xdr:blipFill>
        <a:blip r:embed="rId88"/>
        <a:stretch>
          <a:fillRect/>
        </a:stretch>
      </xdr:blipFill>
      <xdr:spPr>
        <a:xfrm>
          <a:off x="1257300" y="21640800"/>
          <a:ext cx="752475" cy="30480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43</xdr:row>
      <xdr:rowOff>121285</xdr:rowOff>
    </xdr:from>
    <xdr:to>
      <xdr:col>2</xdr:col>
      <xdr:colOff>0</xdr:colOff>
      <xdr:row>43</xdr:row>
      <xdr:rowOff>392430</xdr:rowOff>
    </xdr:to>
    <xdr:pic>
      <xdr:nvPicPr>
        <xdr:cNvPr id="439" name="ID_82D89E45FE3F4AC58F35A8FD88C15E1C">
          <a:extLst>
            <a:ext uri="{FF2B5EF4-FFF2-40B4-BE49-F238E27FC236}">
              <a16:creationId xmlns:a16="http://schemas.microsoft.com/office/drawing/2014/main" id="{a9391bc0-a12e-4cb2-8d38-fd22597ed360}"/>
            </a:ext>
          </a:extLst>
        </xdr:cNvPr>
        <xdr:cNvPicPr>
          <a:picLocks noChangeAspect="1"/>
        </xdr:cNvPicPr>
      </xdr:nvPicPr>
      <xdr:blipFill>
        <a:blip r:embed="rId89"/>
        <a:stretch>
          <a:fillRect/>
        </a:stretch>
      </xdr:blipFill>
      <xdr:spPr>
        <a:xfrm>
          <a:off x="1257300" y="22269450"/>
          <a:ext cx="752475" cy="26670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44</xdr:row>
      <xdr:rowOff>113665</xdr:rowOff>
    </xdr:from>
    <xdr:to>
      <xdr:col>2</xdr:col>
      <xdr:colOff>0</xdr:colOff>
      <xdr:row>44</xdr:row>
      <xdr:rowOff>400685</xdr:rowOff>
    </xdr:to>
    <xdr:pic>
      <xdr:nvPicPr>
        <xdr:cNvPr id="440" name="ID_D0181EC74EBF4B98AB3BC271171AC8ED">
          <a:extLst>
            <a:ext uri="{FF2B5EF4-FFF2-40B4-BE49-F238E27FC236}">
              <a16:creationId xmlns:a16="http://schemas.microsoft.com/office/drawing/2014/main" id="{36fc72a5-8ba5-419c-bfba-c631eca76e36}"/>
            </a:ext>
          </a:extLst>
        </xdr:cNvPr>
        <xdr:cNvPicPr>
          <a:picLocks noChangeAspect="1"/>
        </xdr:cNvPicPr>
      </xdr:nvPicPr>
      <xdr:blipFill>
        <a:blip r:embed="rId90"/>
        <a:stretch>
          <a:fillRect/>
        </a:stretch>
      </xdr:blipFill>
      <xdr:spPr>
        <a:xfrm>
          <a:off x="1257300" y="22869525"/>
          <a:ext cx="752475" cy="2857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45</xdr:row>
      <xdr:rowOff>93345</xdr:rowOff>
    </xdr:from>
    <xdr:to>
      <xdr:col>2</xdr:col>
      <xdr:colOff>0</xdr:colOff>
      <xdr:row>45</xdr:row>
      <xdr:rowOff>421005</xdr:rowOff>
    </xdr:to>
    <xdr:pic>
      <xdr:nvPicPr>
        <xdr:cNvPr id="441" name="ID_BFB364A8F4084494844B6D53AF1E75A7">
          <a:extLst>
            <a:ext uri="{FF2B5EF4-FFF2-40B4-BE49-F238E27FC236}">
              <a16:creationId xmlns:a16="http://schemas.microsoft.com/office/drawing/2014/main" id="{2835d28a-e4db-421b-854a-1ff765921300}"/>
            </a:ext>
          </a:extLst>
        </xdr:cNvPr>
        <xdr:cNvPicPr>
          <a:picLocks noChangeAspect="1"/>
        </xdr:cNvPicPr>
      </xdr:nvPicPr>
      <xdr:blipFill>
        <a:blip r:embed="rId91"/>
        <a:stretch>
          <a:fillRect/>
        </a:stretch>
      </xdr:blipFill>
      <xdr:spPr>
        <a:xfrm>
          <a:off x="1257300" y="23460075"/>
          <a:ext cx="752475" cy="3238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46</xdr:row>
      <xdr:rowOff>112395</xdr:rowOff>
    </xdr:from>
    <xdr:to>
      <xdr:col>2</xdr:col>
      <xdr:colOff>0</xdr:colOff>
      <xdr:row>46</xdr:row>
      <xdr:rowOff>400685</xdr:rowOff>
    </xdr:to>
    <xdr:pic>
      <xdr:nvPicPr>
        <xdr:cNvPr id="442" name="ID_10D4DC673E6A43AD9ECFF3049CC232BD" descr="1">
          <a:extLst>
            <a:ext uri="{FF2B5EF4-FFF2-40B4-BE49-F238E27FC236}">
              <a16:creationId xmlns:a16="http://schemas.microsoft.com/office/drawing/2014/main" id="{3280071a-3173-421a-9ff7-202693024dfb}"/>
            </a:ext>
          </a:extLst>
        </xdr:cNvPr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 rot="-5400000">
          <a:off x="1257300" y="24012525"/>
          <a:ext cx="752475" cy="2857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47</xdr:row>
      <xdr:rowOff>112395</xdr:rowOff>
    </xdr:from>
    <xdr:to>
      <xdr:col>2</xdr:col>
      <xdr:colOff>0</xdr:colOff>
      <xdr:row>47</xdr:row>
      <xdr:rowOff>401955</xdr:rowOff>
    </xdr:to>
    <xdr:pic>
      <xdr:nvPicPr>
        <xdr:cNvPr id="443" name="ID_B08B040AB2394C1A9DD7243C0FDF3C78">
          <a:extLst>
            <a:ext uri="{FF2B5EF4-FFF2-40B4-BE49-F238E27FC236}">
              <a16:creationId xmlns:a16="http://schemas.microsoft.com/office/drawing/2014/main" id="{d0b39354-ff9a-4a01-a84c-1d15baa14466}"/>
            </a:ext>
          </a:extLst>
        </xdr:cNvPr>
        <xdr:cNvPicPr>
          <a:picLocks noChangeAspect="1"/>
        </xdr:cNvPicPr>
      </xdr:nvPicPr>
      <xdr:blipFill>
        <a:blip r:embed="rId93"/>
        <a:stretch>
          <a:fillRect/>
        </a:stretch>
      </xdr:blipFill>
      <xdr:spPr>
        <a:xfrm>
          <a:off x="1257300" y="24545925"/>
          <a:ext cx="752475" cy="2857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48</xdr:row>
      <xdr:rowOff>103505</xdr:rowOff>
    </xdr:from>
    <xdr:to>
      <xdr:col>2</xdr:col>
      <xdr:colOff>0</xdr:colOff>
      <xdr:row>48</xdr:row>
      <xdr:rowOff>410210</xdr:rowOff>
    </xdr:to>
    <xdr:pic>
      <xdr:nvPicPr>
        <xdr:cNvPr id="444" name="ID_5237FCA36869422EBFA6D36BD4663600">
          <a:extLst>
            <a:ext uri="{FF2B5EF4-FFF2-40B4-BE49-F238E27FC236}">
              <a16:creationId xmlns:a16="http://schemas.microsoft.com/office/drawing/2014/main" id="{162ae303-899f-4e05-afc1-f259c25dbe4c}"/>
            </a:ext>
          </a:extLst>
        </xdr:cNvPr>
        <xdr:cNvPicPr>
          <a:picLocks noChangeAspect="1"/>
        </xdr:cNvPicPr>
      </xdr:nvPicPr>
      <xdr:blipFill>
        <a:blip r:embed="rId94"/>
        <a:stretch>
          <a:fillRect/>
        </a:stretch>
      </xdr:blipFill>
      <xdr:spPr>
        <a:xfrm>
          <a:off x="1257300" y="25069800"/>
          <a:ext cx="752475" cy="30480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49</xdr:row>
      <xdr:rowOff>104140</xdr:rowOff>
    </xdr:from>
    <xdr:to>
      <xdr:col>2</xdr:col>
      <xdr:colOff>0</xdr:colOff>
      <xdr:row>49</xdr:row>
      <xdr:rowOff>410210</xdr:rowOff>
    </xdr:to>
    <xdr:pic>
      <xdr:nvPicPr>
        <xdr:cNvPr id="445" name="ID_D49CF82D766F4C69ABB2D97B5AEFC235">
          <a:extLst>
            <a:ext uri="{FF2B5EF4-FFF2-40B4-BE49-F238E27FC236}">
              <a16:creationId xmlns:a16="http://schemas.microsoft.com/office/drawing/2014/main" id="{386b56db-e828-40a8-a0fc-698a13bcb84e}"/>
            </a:ext>
          </a:extLst>
        </xdr:cNvPr>
        <xdr:cNvPicPr>
          <a:picLocks noChangeAspect="1"/>
        </xdr:cNvPicPr>
      </xdr:nvPicPr>
      <xdr:blipFill>
        <a:blip r:embed="rId95"/>
        <a:stretch>
          <a:fillRect/>
        </a:stretch>
      </xdr:blipFill>
      <xdr:spPr>
        <a:xfrm>
          <a:off x="1257300" y="25603200"/>
          <a:ext cx="752475" cy="30480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19367</xdr:colOff>
      <xdr:row>52</xdr:row>
      <xdr:rowOff>76517</xdr:rowOff>
    </xdr:from>
    <xdr:to>
      <xdr:col>2</xdr:col>
      <xdr:colOff>317</xdr:colOff>
      <xdr:row>52</xdr:row>
      <xdr:rowOff>437197</xdr:rowOff>
    </xdr:to>
    <xdr:pic>
      <xdr:nvPicPr>
        <xdr:cNvPr id="446" name="ID_65A1B147B64941F0AA6E5900A2DA43AF">
          <a:extLst>
            <a:ext uri="{FF2B5EF4-FFF2-40B4-BE49-F238E27FC236}">
              <a16:creationId xmlns:a16="http://schemas.microsoft.com/office/drawing/2014/main" id="{ad7d797c-59b5-4961-83a4-578b30dc4ebb}"/>
            </a:ext>
          </a:extLst>
        </xdr:cNvPr>
        <xdr:cNvPicPr>
          <a:picLocks noChangeAspect="1"/>
        </xdr:cNvPicPr>
      </xdr:nvPicPr>
      <xdr:blipFill>
        <a:blip r:embed="rId96"/>
        <a:stretch>
          <a:fillRect/>
        </a:stretch>
      </xdr:blipFill>
      <xdr:spPr>
        <a:xfrm rot="-5400000">
          <a:off x="1257300" y="26860500"/>
          <a:ext cx="752475" cy="3619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53</xdr:row>
      <xdr:rowOff>39370</xdr:rowOff>
    </xdr:from>
    <xdr:to>
      <xdr:col>2</xdr:col>
      <xdr:colOff>0</xdr:colOff>
      <xdr:row>53</xdr:row>
      <xdr:rowOff>474345</xdr:rowOff>
    </xdr:to>
    <xdr:pic>
      <xdr:nvPicPr>
        <xdr:cNvPr id="447" name="ID_0B594E075CD44CECA914925F2D2EC772">
          <a:extLst>
            <a:ext uri="{FF2B5EF4-FFF2-40B4-BE49-F238E27FC236}">
              <a16:creationId xmlns:a16="http://schemas.microsoft.com/office/drawing/2014/main" id="{f546fc41-3784-46d6-8fa4-9ff7c11b19fe}"/>
            </a:ext>
          </a:extLst>
        </xdr:cNvPr>
        <xdr:cNvPicPr>
          <a:picLocks noChangeAspect="1"/>
        </xdr:cNvPicPr>
      </xdr:nvPicPr>
      <xdr:blipFill>
        <a:blip r:embed="rId97"/>
        <a:stretch>
          <a:fillRect/>
        </a:stretch>
      </xdr:blipFill>
      <xdr:spPr>
        <a:xfrm rot="-5400000">
          <a:off x="1257300" y="27393900"/>
          <a:ext cx="752475" cy="4381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19367</xdr:colOff>
      <xdr:row>54</xdr:row>
      <xdr:rowOff>76517</xdr:rowOff>
    </xdr:from>
    <xdr:to>
      <xdr:col>2</xdr:col>
      <xdr:colOff>317</xdr:colOff>
      <xdr:row>54</xdr:row>
      <xdr:rowOff>437197</xdr:rowOff>
    </xdr:to>
    <xdr:pic>
      <xdr:nvPicPr>
        <xdr:cNvPr id="448" name="ID_7AF5390DA7B34643B592E6AA947099EF">
          <a:extLst>
            <a:ext uri="{FF2B5EF4-FFF2-40B4-BE49-F238E27FC236}">
              <a16:creationId xmlns:a16="http://schemas.microsoft.com/office/drawing/2014/main" id="{c89fc415-f8c0-402b-ba1f-9c09679ade5d}"/>
            </a:ext>
          </a:extLst>
        </xdr:cNvPr>
        <xdr:cNvPicPr>
          <a:picLocks noChangeAspect="1"/>
        </xdr:cNvPicPr>
      </xdr:nvPicPr>
      <xdr:blipFill>
        <a:blip r:embed="rId98"/>
        <a:stretch>
          <a:fillRect/>
        </a:stretch>
      </xdr:blipFill>
      <xdr:spPr>
        <a:xfrm rot="-5400000">
          <a:off x="1257300" y="28003500"/>
          <a:ext cx="752475" cy="3619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55</xdr:row>
      <xdr:rowOff>20955</xdr:rowOff>
    </xdr:from>
    <xdr:to>
      <xdr:col>2</xdr:col>
      <xdr:colOff>0</xdr:colOff>
      <xdr:row>55</xdr:row>
      <xdr:rowOff>492125</xdr:rowOff>
    </xdr:to>
    <xdr:pic>
      <xdr:nvPicPr>
        <xdr:cNvPr id="449" name="ID_A8F8B24CC9C24C15816509E8ADB69F43">
          <a:extLst>
            <a:ext uri="{FF2B5EF4-FFF2-40B4-BE49-F238E27FC236}">
              <a16:creationId xmlns:a16="http://schemas.microsoft.com/office/drawing/2014/main" id="{1d83188e-6930-4a07-938d-df4072982398}"/>
            </a:ext>
          </a:extLst>
        </xdr:cNvPr>
        <xdr:cNvPicPr>
          <a:picLocks noChangeAspect="1"/>
        </xdr:cNvPicPr>
      </xdr:nvPicPr>
      <xdr:blipFill>
        <a:blip r:embed="rId99"/>
        <a:stretch>
          <a:fillRect/>
        </a:stretch>
      </xdr:blipFill>
      <xdr:spPr>
        <a:xfrm rot="-5400000">
          <a:off x="1257300" y="28517850"/>
          <a:ext cx="752475" cy="4667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19367</xdr:colOff>
      <xdr:row>56</xdr:row>
      <xdr:rowOff>93027</xdr:rowOff>
    </xdr:from>
    <xdr:to>
      <xdr:col>2</xdr:col>
      <xdr:colOff>317</xdr:colOff>
      <xdr:row>56</xdr:row>
      <xdr:rowOff>420687</xdr:rowOff>
    </xdr:to>
    <xdr:pic>
      <xdr:nvPicPr>
        <xdr:cNvPr id="450" name="ID_92BD9F10B0D0483396A34BB3D483857B">
          <a:extLst>
            <a:ext uri="{FF2B5EF4-FFF2-40B4-BE49-F238E27FC236}">
              <a16:creationId xmlns:a16="http://schemas.microsoft.com/office/drawing/2014/main" id="{50a8c1d0-cf8a-49e1-8d51-91c8a25808b0}"/>
            </a:ext>
          </a:extLst>
        </xdr:cNvPr>
        <xdr:cNvPicPr>
          <a:picLocks noChangeAspect="1"/>
        </xdr:cNvPicPr>
      </xdr:nvPicPr>
      <xdr:blipFill>
        <a:blip r:embed="rId100"/>
        <a:stretch>
          <a:fillRect/>
        </a:stretch>
      </xdr:blipFill>
      <xdr:spPr>
        <a:xfrm rot="-5400000">
          <a:off x="1257300" y="29165550"/>
          <a:ext cx="752475" cy="3238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18732</xdr:colOff>
      <xdr:row>57</xdr:row>
      <xdr:rowOff>57467</xdr:rowOff>
    </xdr:from>
    <xdr:to>
      <xdr:col>2</xdr:col>
      <xdr:colOff>317</xdr:colOff>
      <xdr:row>57</xdr:row>
      <xdr:rowOff>455612</xdr:rowOff>
    </xdr:to>
    <xdr:pic>
      <xdr:nvPicPr>
        <xdr:cNvPr id="451" name="ID_6948D88A18E542C9B5DAA9F3189A6F25">
          <a:extLst>
            <a:ext uri="{FF2B5EF4-FFF2-40B4-BE49-F238E27FC236}">
              <a16:creationId xmlns:a16="http://schemas.microsoft.com/office/drawing/2014/main" id="{a0398079-5461-43f1-af8d-74d3e5081d31}"/>
            </a:ext>
          </a:extLst>
        </xdr:cNvPr>
        <xdr:cNvPicPr>
          <a:picLocks noChangeAspect="1"/>
        </xdr:cNvPicPr>
      </xdr:nvPicPr>
      <xdr:blipFill>
        <a:blip r:embed="rId101"/>
        <a:stretch>
          <a:fillRect/>
        </a:stretch>
      </xdr:blipFill>
      <xdr:spPr>
        <a:xfrm rot="-5400000">
          <a:off x="1257300" y="29698950"/>
          <a:ext cx="752475" cy="4000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58</xdr:row>
      <xdr:rowOff>97155</xdr:rowOff>
    </xdr:from>
    <xdr:to>
      <xdr:col>2</xdr:col>
      <xdr:colOff>0</xdr:colOff>
      <xdr:row>58</xdr:row>
      <xdr:rowOff>415925</xdr:rowOff>
    </xdr:to>
    <xdr:pic>
      <xdr:nvPicPr>
        <xdr:cNvPr id="452" name="ID_FE537464569E49C1AD31D3A4DAFBE8DD">
          <a:extLst>
            <a:ext uri="{FF2B5EF4-FFF2-40B4-BE49-F238E27FC236}">
              <a16:creationId xmlns:a16="http://schemas.microsoft.com/office/drawing/2014/main" id="{301b8f8f-5421-49b7-b633-58a8e56fa74c}"/>
            </a:ext>
          </a:extLst>
        </xdr:cNvPr>
        <xdr:cNvPicPr>
          <a:picLocks noChangeAspect="1"/>
        </xdr:cNvPicPr>
      </xdr:nvPicPr>
      <xdr:blipFill>
        <a:blip r:embed="rId102"/>
        <a:stretch>
          <a:fillRect/>
        </a:stretch>
      </xdr:blipFill>
      <xdr:spPr>
        <a:xfrm rot="-5400000">
          <a:off x="1257300" y="30308550"/>
          <a:ext cx="752475" cy="3143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19685</xdr:colOff>
      <xdr:row>59</xdr:row>
      <xdr:rowOff>77470</xdr:rowOff>
    </xdr:from>
    <xdr:to>
      <xdr:col>2</xdr:col>
      <xdr:colOff>0</xdr:colOff>
      <xdr:row>59</xdr:row>
      <xdr:rowOff>435610</xdr:rowOff>
    </xdr:to>
    <xdr:pic>
      <xdr:nvPicPr>
        <xdr:cNvPr id="453" name="ID_A3853999CC4648AF9B9C22B203A5FB3C">
          <a:extLst>
            <a:ext uri="{FF2B5EF4-FFF2-40B4-BE49-F238E27FC236}">
              <a16:creationId xmlns:a16="http://schemas.microsoft.com/office/drawing/2014/main" id="{bfce53b8-77cb-4bda-a2e2-e6eb682214d9}"/>
            </a:ext>
          </a:extLst>
        </xdr:cNvPr>
        <xdr:cNvPicPr>
          <a:picLocks noChangeAspect="1"/>
        </xdr:cNvPicPr>
      </xdr:nvPicPr>
      <xdr:blipFill>
        <a:blip r:embed="rId103"/>
        <a:stretch>
          <a:fillRect/>
        </a:stretch>
      </xdr:blipFill>
      <xdr:spPr>
        <a:xfrm rot="-5400000">
          <a:off x="1257300" y="30861000"/>
          <a:ext cx="752475" cy="3619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62</xdr:row>
      <xdr:rowOff>109220</xdr:rowOff>
    </xdr:from>
    <xdr:to>
      <xdr:col>2</xdr:col>
      <xdr:colOff>0</xdr:colOff>
      <xdr:row>62</xdr:row>
      <xdr:rowOff>404495</xdr:rowOff>
    </xdr:to>
    <xdr:pic>
      <xdr:nvPicPr>
        <xdr:cNvPr id="454" name="ID_7DAD0395CA584928B25CA289C7B39A8E">
          <a:extLst>
            <a:ext uri="{FF2B5EF4-FFF2-40B4-BE49-F238E27FC236}">
              <a16:creationId xmlns:a16="http://schemas.microsoft.com/office/drawing/2014/main" id="{7e0a4a0f-fa87-4384-9f63-b93a92edd399}"/>
            </a:ext>
          </a:extLst>
        </xdr:cNvPr>
        <xdr:cNvPicPr>
          <a:picLocks noChangeAspect="1"/>
        </xdr:cNvPicPr>
      </xdr:nvPicPr>
      <xdr:blipFill>
        <a:blip r:embed="rId104"/>
        <a:stretch>
          <a:fillRect/>
        </a:stretch>
      </xdr:blipFill>
      <xdr:spPr>
        <a:xfrm>
          <a:off x="1257300" y="32184975"/>
          <a:ext cx="752475" cy="2952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19685</xdr:colOff>
      <xdr:row>63</xdr:row>
      <xdr:rowOff>128270</xdr:rowOff>
    </xdr:from>
    <xdr:to>
      <xdr:col>2</xdr:col>
      <xdr:colOff>0</xdr:colOff>
      <xdr:row>63</xdr:row>
      <xdr:rowOff>384810</xdr:rowOff>
    </xdr:to>
    <xdr:pic>
      <xdr:nvPicPr>
        <xdr:cNvPr id="455" name="ID_5D23827D9BEB45BF826732A86843DBA0">
          <a:extLst>
            <a:ext uri="{FF2B5EF4-FFF2-40B4-BE49-F238E27FC236}">
              <a16:creationId xmlns:a16="http://schemas.microsoft.com/office/drawing/2014/main" id="{831282fe-1a34-428a-81dd-296644835850}"/>
            </a:ext>
          </a:extLst>
        </xdr:cNvPr>
        <xdr:cNvPicPr>
          <a:picLocks noChangeAspect="1"/>
        </xdr:cNvPicPr>
      </xdr:nvPicPr>
      <xdr:blipFill>
        <a:blip r:embed="rId105"/>
        <a:stretch>
          <a:fillRect/>
        </a:stretch>
      </xdr:blipFill>
      <xdr:spPr>
        <a:xfrm rot="5400000">
          <a:off x="1257300" y="32775525"/>
          <a:ext cx="752475" cy="2571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64770</xdr:colOff>
      <xdr:row>64</xdr:row>
      <xdr:rowOff>19050</xdr:rowOff>
    </xdr:from>
    <xdr:to>
      <xdr:col>2</xdr:col>
      <xdr:colOff>2512</xdr:colOff>
      <xdr:row>64</xdr:row>
      <xdr:rowOff>495300</xdr:rowOff>
    </xdr:to>
    <xdr:pic>
      <xdr:nvPicPr>
        <xdr:cNvPr id="456" name="ID_60318103F7D7424FB85A12E3F9AAA728">
          <a:extLst>
            <a:ext uri="{FF2B5EF4-FFF2-40B4-BE49-F238E27FC236}">
              <a16:creationId xmlns:a16="http://schemas.microsoft.com/office/drawing/2014/main" id="{b19f148d-1fb7-46ff-bdf1-4c94f161b0ef}"/>
            </a:ext>
          </a:extLst>
        </xdr:cNvPr>
        <xdr:cNvPicPr>
          <a:picLocks noChangeAspect="1"/>
        </xdr:cNvPicPr>
      </xdr:nvPicPr>
      <xdr:blipFill>
        <a:blip r:embed="rId106"/>
        <a:stretch>
          <a:fillRect/>
        </a:stretch>
      </xdr:blipFill>
      <xdr:spPr>
        <a:xfrm>
          <a:off x="1304925" y="33242250"/>
          <a:ext cx="704850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78105</xdr:colOff>
      <xdr:row>65</xdr:row>
      <xdr:rowOff>19050</xdr:rowOff>
    </xdr:from>
    <xdr:to>
      <xdr:col>1</xdr:col>
      <xdr:colOff>768985</xdr:colOff>
      <xdr:row>65</xdr:row>
      <xdr:rowOff>495300</xdr:rowOff>
    </xdr:to>
    <xdr:pic>
      <xdr:nvPicPr>
        <xdr:cNvPr id="457" name="ID_FC038FD506E747139A4F81FC9E45E693">
          <a:extLst>
            <a:ext uri="{FF2B5EF4-FFF2-40B4-BE49-F238E27FC236}">
              <a16:creationId xmlns:a16="http://schemas.microsoft.com/office/drawing/2014/main" id="{49a4424d-fdaf-4b63-874b-50e4a9227558}"/>
            </a:ext>
          </a:extLst>
        </xdr:cNvPr>
        <xdr:cNvPicPr>
          <a:picLocks noChangeAspect="1"/>
        </xdr:cNvPicPr>
      </xdr:nvPicPr>
      <xdr:blipFill>
        <a:blip r:embed="rId107"/>
        <a:stretch>
          <a:fillRect/>
        </a:stretch>
      </xdr:blipFill>
      <xdr:spPr>
        <a:xfrm>
          <a:off x="1314450" y="33813750"/>
          <a:ext cx="69532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66</xdr:row>
      <xdr:rowOff>43815</xdr:rowOff>
    </xdr:from>
    <xdr:to>
      <xdr:col>2</xdr:col>
      <xdr:colOff>0</xdr:colOff>
      <xdr:row>66</xdr:row>
      <xdr:rowOff>469900</xdr:rowOff>
    </xdr:to>
    <xdr:pic>
      <xdr:nvPicPr>
        <xdr:cNvPr id="458" name="ID_8C3E661B37334803A406C9FBB0C7EEBD">
          <a:extLst>
            <a:ext uri="{FF2B5EF4-FFF2-40B4-BE49-F238E27FC236}">
              <a16:creationId xmlns:a16="http://schemas.microsoft.com/office/drawing/2014/main" id="{11b8d2f5-af6b-47b4-8c51-4e002d273e75}"/>
            </a:ext>
          </a:extLst>
        </xdr:cNvPr>
        <xdr:cNvPicPr>
          <a:picLocks noChangeAspect="1"/>
        </xdr:cNvPicPr>
      </xdr:nvPicPr>
      <xdr:blipFill>
        <a:blip r:embed="rId108"/>
        <a:stretch>
          <a:fillRect/>
        </a:stretch>
      </xdr:blipFill>
      <xdr:spPr>
        <a:xfrm>
          <a:off x="1257300" y="34413825"/>
          <a:ext cx="752475" cy="4286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89535</xdr:colOff>
      <xdr:row>67</xdr:row>
      <xdr:rowOff>19050</xdr:rowOff>
    </xdr:from>
    <xdr:to>
      <xdr:col>1</xdr:col>
      <xdr:colOff>767715</xdr:colOff>
      <xdr:row>67</xdr:row>
      <xdr:rowOff>495300</xdr:rowOff>
    </xdr:to>
    <xdr:pic>
      <xdr:nvPicPr>
        <xdr:cNvPr id="459" name="ID_E9BF605BAA664EF99D81B9890B1E1777">
          <a:extLst>
            <a:ext uri="{FF2B5EF4-FFF2-40B4-BE49-F238E27FC236}">
              <a16:creationId xmlns:a16="http://schemas.microsoft.com/office/drawing/2014/main" id="{e92a6ac4-907d-4b85-9220-e75d6f90ecbf}"/>
            </a:ext>
          </a:extLst>
        </xdr:cNvPr>
        <xdr:cNvPicPr>
          <a:picLocks noChangeAspect="1"/>
        </xdr:cNvPicPr>
      </xdr:nvPicPr>
      <xdr:blipFill>
        <a:blip r:embed="rId109"/>
        <a:stretch>
          <a:fillRect/>
        </a:stretch>
      </xdr:blipFill>
      <xdr:spPr>
        <a:xfrm>
          <a:off x="1323975" y="34956750"/>
          <a:ext cx="6762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115570</xdr:colOff>
      <xdr:row>68</xdr:row>
      <xdr:rowOff>19050</xdr:rowOff>
    </xdr:from>
    <xdr:to>
      <xdr:col>1</xdr:col>
      <xdr:colOff>770255</xdr:colOff>
      <xdr:row>68</xdr:row>
      <xdr:rowOff>495300</xdr:rowOff>
    </xdr:to>
    <xdr:pic>
      <xdr:nvPicPr>
        <xdr:cNvPr id="460" name="ID_339373BD37354E619A9E5A98C37E5F76">
          <a:extLst>
            <a:ext uri="{FF2B5EF4-FFF2-40B4-BE49-F238E27FC236}">
              <a16:creationId xmlns:a16="http://schemas.microsoft.com/office/drawing/2014/main" id="{5e49c9a4-9ab8-42b3-bf13-9256e80986a0}"/>
            </a:ext>
          </a:extLst>
        </xdr:cNvPr>
        <xdr:cNvPicPr>
          <a:picLocks noChangeAspect="1"/>
        </xdr:cNvPicPr>
      </xdr:nvPicPr>
      <xdr:blipFill>
        <a:blip r:embed="rId110"/>
        <a:stretch>
          <a:fillRect/>
        </a:stretch>
      </xdr:blipFill>
      <xdr:spPr>
        <a:xfrm>
          <a:off x="1352550" y="35528250"/>
          <a:ext cx="65722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69</xdr:row>
      <xdr:rowOff>37465</xdr:rowOff>
    </xdr:from>
    <xdr:to>
      <xdr:col>2</xdr:col>
      <xdr:colOff>0</xdr:colOff>
      <xdr:row>69</xdr:row>
      <xdr:rowOff>476885</xdr:rowOff>
    </xdr:to>
    <xdr:pic>
      <xdr:nvPicPr>
        <xdr:cNvPr id="461" name="ID_282A689EABDD4E56BDCEF8EB8823F55C">
          <a:extLst>
            <a:ext uri="{FF2B5EF4-FFF2-40B4-BE49-F238E27FC236}">
              <a16:creationId xmlns:a16="http://schemas.microsoft.com/office/drawing/2014/main" id="{98442eac-6c5c-4960-a5e5-5ce0a6a00dbe}"/>
            </a:ext>
          </a:extLst>
        </xdr:cNvPr>
        <xdr:cNvPicPr>
          <a:picLocks noChangeAspect="1"/>
        </xdr:cNvPicPr>
      </xdr:nvPicPr>
      <xdr:blipFill>
        <a:blip r:embed="rId111"/>
        <a:stretch>
          <a:fillRect/>
        </a:stretch>
      </xdr:blipFill>
      <xdr:spPr>
        <a:xfrm>
          <a:off x="1257300" y="36118800"/>
          <a:ext cx="752475" cy="4381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70</xdr:row>
      <xdr:rowOff>132715</xdr:rowOff>
    </xdr:from>
    <xdr:to>
      <xdr:col>2</xdr:col>
      <xdr:colOff>0</xdr:colOff>
      <xdr:row>70</xdr:row>
      <xdr:rowOff>381000</xdr:rowOff>
    </xdr:to>
    <xdr:pic>
      <xdr:nvPicPr>
        <xdr:cNvPr id="462" name="ID_010472FB277949FE9D870ABD50FA60FE">
          <a:extLst>
            <a:ext uri="{FF2B5EF4-FFF2-40B4-BE49-F238E27FC236}">
              <a16:creationId xmlns:a16="http://schemas.microsoft.com/office/drawing/2014/main" id="{2499fa38-4bf4-448a-8fe3-561db10f823f}"/>
            </a:ext>
          </a:extLst>
        </xdr:cNvPr>
        <xdr:cNvPicPr>
          <a:picLocks noChangeAspect="1"/>
        </xdr:cNvPicPr>
      </xdr:nvPicPr>
      <xdr:blipFill>
        <a:blip r:embed="rId112"/>
        <a:stretch>
          <a:fillRect/>
        </a:stretch>
      </xdr:blipFill>
      <xdr:spPr>
        <a:xfrm>
          <a:off x="1257300" y="36785550"/>
          <a:ext cx="752475" cy="2476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71</xdr:row>
      <xdr:rowOff>117475</xdr:rowOff>
    </xdr:from>
    <xdr:to>
      <xdr:col>2</xdr:col>
      <xdr:colOff>0</xdr:colOff>
      <xdr:row>71</xdr:row>
      <xdr:rowOff>396240</xdr:rowOff>
    </xdr:to>
    <xdr:pic>
      <xdr:nvPicPr>
        <xdr:cNvPr id="463" name="ID_A0A4B01206044BD1B0EB7FC85AEED4E8">
          <a:extLst>
            <a:ext uri="{FF2B5EF4-FFF2-40B4-BE49-F238E27FC236}">
              <a16:creationId xmlns:a16="http://schemas.microsoft.com/office/drawing/2014/main" id="{322ff2bc-aaf5-4f9a-a6c1-ee86d515a255}"/>
            </a:ext>
          </a:extLst>
        </xdr:cNvPr>
        <xdr:cNvPicPr>
          <a:picLocks noChangeAspect="1"/>
        </xdr:cNvPicPr>
      </xdr:nvPicPr>
      <xdr:blipFill>
        <a:blip r:embed="rId113"/>
        <a:stretch>
          <a:fillRect/>
        </a:stretch>
      </xdr:blipFill>
      <xdr:spPr>
        <a:xfrm>
          <a:off x="1257300" y="37338000"/>
          <a:ext cx="752475" cy="2762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19367</xdr:colOff>
      <xdr:row>72</xdr:row>
      <xdr:rowOff>122872</xdr:rowOff>
    </xdr:from>
    <xdr:to>
      <xdr:col>2</xdr:col>
      <xdr:colOff>317</xdr:colOff>
      <xdr:row>72</xdr:row>
      <xdr:rowOff>390842</xdr:rowOff>
    </xdr:to>
    <xdr:pic>
      <xdr:nvPicPr>
        <xdr:cNvPr id="464" name="ID_B1994D0C6BEB48F39D6C95421FCFAE49">
          <a:extLst>
            <a:ext uri="{FF2B5EF4-FFF2-40B4-BE49-F238E27FC236}">
              <a16:creationId xmlns:a16="http://schemas.microsoft.com/office/drawing/2014/main" id="{916625dc-1f67-45ad-a80c-65d928923514}"/>
            </a:ext>
          </a:extLst>
        </xdr:cNvPr>
        <xdr:cNvPicPr>
          <a:picLocks noChangeAspect="1"/>
        </xdr:cNvPicPr>
      </xdr:nvPicPr>
      <xdr:blipFill>
        <a:blip r:embed="rId114"/>
        <a:stretch>
          <a:fillRect/>
        </a:stretch>
      </xdr:blipFill>
      <xdr:spPr>
        <a:xfrm rot="5400000" flipH="1">
          <a:off x="1257300" y="37919025"/>
          <a:ext cx="752475" cy="26670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55245</xdr:colOff>
      <xdr:row>73</xdr:row>
      <xdr:rowOff>19050</xdr:rowOff>
    </xdr:from>
    <xdr:to>
      <xdr:col>2</xdr:col>
      <xdr:colOff>0</xdr:colOff>
      <xdr:row>73</xdr:row>
      <xdr:rowOff>495300</xdr:rowOff>
    </xdr:to>
    <xdr:pic>
      <xdr:nvPicPr>
        <xdr:cNvPr id="465" name="ID_E772C578C6F04C3485A18033299BA7EF">
          <a:extLst>
            <a:ext uri="{FF2B5EF4-FFF2-40B4-BE49-F238E27FC236}">
              <a16:creationId xmlns:a16="http://schemas.microsoft.com/office/drawing/2014/main" id="{f6904c13-aad5-4d24-acb6-4f2e2af2ff71}"/>
            </a:ext>
          </a:extLst>
        </xdr:cNvPr>
        <xdr:cNvPicPr>
          <a:picLocks noChangeAspect="1"/>
        </xdr:cNvPicPr>
      </xdr:nvPicPr>
      <xdr:blipFill>
        <a:blip r:embed="rId115"/>
        <a:stretch>
          <a:fillRect/>
        </a:stretch>
      </xdr:blipFill>
      <xdr:spPr>
        <a:xfrm>
          <a:off x="1295400" y="38385750"/>
          <a:ext cx="7143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74</xdr:row>
      <xdr:rowOff>20320</xdr:rowOff>
    </xdr:from>
    <xdr:to>
      <xdr:col>2</xdr:col>
      <xdr:colOff>0</xdr:colOff>
      <xdr:row>74</xdr:row>
      <xdr:rowOff>493395</xdr:rowOff>
    </xdr:to>
    <xdr:pic>
      <xdr:nvPicPr>
        <xdr:cNvPr id="466" name="ID_1F2E18E439C34F708117A124FEA983DD">
          <a:extLst>
            <a:ext uri="{FF2B5EF4-FFF2-40B4-BE49-F238E27FC236}">
              <a16:creationId xmlns:a16="http://schemas.microsoft.com/office/drawing/2014/main" id="{c170f937-53a9-4710-8a62-75cb5b8cf88d}"/>
            </a:ext>
          </a:extLst>
        </xdr:cNvPr>
        <xdr:cNvPicPr>
          <a:picLocks noChangeAspect="1"/>
        </xdr:cNvPicPr>
      </xdr:nvPicPr>
      <xdr:blipFill>
        <a:blip r:embed="rId116"/>
        <a:stretch>
          <a:fillRect/>
        </a:stretch>
      </xdr:blipFill>
      <xdr:spPr>
        <a:xfrm>
          <a:off x="1257300" y="3895725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76</xdr:row>
      <xdr:rowOff>40005</xdr:rowOff>
    </xdr:from>
    <xdr:to>
      <xdr:col>2</xdr:col>
      <xdr:colOff>0</xdr:colOff>
      <xdr:row>76</xdr:row>
      <xdr:rowOff>474345</xdr:rowOff>
    </xdr:to>
    <xdr:pic>
      <xdr:nvPicPr>
        <xdr:cNvPr id="467" name="ID_1FD60F5AB2404166BE56CE4924694EA3">
          <a:extLst>
            <a:ext uri="{FF2B5EF4-FFF2-40B4-BE49-F238E27FC236}">
              <a16:creationId xmlns:a16="http://schemas.microsoft.com/office/drawing/2014/main" id="{4d73a49b-c1b3-4dfe-82e3-14f6dd23d0e3}"/>
            </a:ext>
          </a:extLst>
        </xdr:cNvPr>
        <xdr:cNvPicPr>
          <a:picLocks noChangeAspect="1"/>
        </xdr:cNvPicPr>
      </xdr:nvPicPr>
      <xdr:blipFill>
        <a:blip r:embed="rId117"/>
        <a:stretch>
          <a:fillRect/>
        </a:stretch>
      </xdr:blipFill>
      <xdr:spPr>
        <a:xfrm>
          <a:off x="1257300" y="40024050"/>
          <a:ext cx="752475" cy="4381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75565</xdr:colOff>
      <xdr:row>77</xdr:row>
      <xdr:rowOff>19050</xdr:rowOff>
    </xdr:from>
    <xdr:to>
      <xdr:col>2</xdr:col>
      <xdr:colOff>1242</xdr:colOff>
      <xdr:row>77</xdr:row>
      <xdr:rowOff>495300</xdr:rowOff>
    </xdr:to>
    <xdr:pic>
      <xdr:nvPicPr>
        <xdr:cNvPr id="468" name="ID_791417B74AB443DABB5397A79EDBE902">
          <a:extLst>
            <a:ext uri="{FF2B5EF4-FFF2-40B4-BE49-F238E27FC236}">
              <a16:creationId xmlns:a16="http://schemas.microsoft.com/office/drawing/2014/main" id="{459c4aeb-a936-4047-8371-0eec2ceb222b}"/>
            </a:ext>
          </a:extLst>
        </xdr:cNvPr>
        <xdr:cNvPicPr>
          <a:picLocks noChangeAspect="1"/>
        </xdr:cNvPicPr>
      </xdr:nvPicPr>
      <xdr:blipFill>
        <a:blip r:embed="rId118"/>
        <a:stretch>
          <a:fillRect/>
        </a:stretch>
      </xdr:blipFill>
      <xdr:spPr>
        <a:xfrm>
          <a:off x="1314450" y="40576500"/>
          <a:ext cx="69532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92710</xdr:colOff>
      <xdr:row>78</xdr:row>
      <xdr:rowOff>19050</xdr:rowOff>
    </xdr:from>
    <xdr:to>
      <xdr:col>2</xdr:col>
      <xdr:colOff>3782</xdr:colOff>
      <xdr:row>78</xdr:row>
      <xdr:rowOff>495300</xdr:rowOff>
    </xdr:to>
    <xdr:pic>
      <xdr:nvPicPr>
        <xdr:cNvPr id="469" name="ID_7C5DF82EC9A94942865B7BA5BF9DDAF2">
          <a:extLst>
            <a:ext uri="{FF2B5EF4-FFF2-40B4-BE49-F238E27FC236}">
              <a16:creationId xmlns:a16="http://schemas.microsoft.com/office/drawing/2014/main" id="{e4fc3365-7241-4d5e-b9c1-1347ae8ab605}"/>
            </a:ext>
          </a:extLst>
        </xdr:cNvPr>
        <xdr:cNvPicPr>
          <a:picLocks noChangeAspect="1"/>
        </xdr:cNvPicPr>
      </xdr:nvPicPr>
      <xdr:blipFill>
        <a:blip r:embed="rId119"/>
        <a:stretch>
          <a:fillRect/>
        </a:stretch>
      </xdr:blipFill>
      <xdr:spPr>
        <a:xfrm>
          <a:off x="1333500" y="41148000"/>
          <a:ext cx="685800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79</xdr:row>
      <xdr:rowOff>40640</xdr:rowOff>
    </xdr:from>
    <xdr:to>
      <xdr:col>2</xdr:col>
      <xdr:colOff>0</xdr:colOff>
      <xdr:row>79</xdr:row>
      <xdr:rowOff>473710</xdr:rowOff>
    </xdr:to>
    <xdr:pic>
      <xdr:nvPicPr>
        <xdr:cNvPr id="470" name="ID_F4793862AFEF48A0BE0A831AE8F9004D">
          <a:extLst>
            <a:ext uri="{FF2B5EF4-FFF2-40B4-BE49-F238E27FC236}">
              <a16:creationId xmlns:a16="http://schemas.microsoft.com/office/drawing/2014/main" id="{51ca0ec6-aeb2-4e27-b2a3-b21015426153}"/>
            </a:ext>
          </a:extLst>
        </xdr:cNvPr>
        <xdr:cNvPicPr>
          <a:picLocks noChangeAspect="1"/>
        </xdr:cNvPicPr>
      </xdr:nvPicPr>
      <xdr:blipFill>
        <a:blip r:embed="rId120"/>
        <a:stretch>
          <a:fillRect/>
        </a:stretch>
      </xdr:blipFill>
      <xdr:spPr>
        <a:xfrm>
          <a:off x="1257300" y="41738550"/>
          <a:ext cx="752475" cy="4286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17780</xdr:colOff>
      <xdr:row>80</xdr:row>
      <xdr:rowOff>115570</xdr:rowOff>
    </xdr:from>
    <xdr:to>
      <xdr:col>2</xdr:col>
      <xdr:colOff>0</xdr:colOff>
      <xdr:row>80</xdr:row>
      <xdr:rowOff>374650</xdr:rowOff>
    </xdr:to>
    <xdr:pic>
      <xdr:nvPicPr>
        <xdr:cNvPr id="471" name="ID_4FD7022E3DBD4043BFAA5CB31E61C60B">
          <a:extLst>
            <a:ext uri="{FF2B5EF4-FFF2-40B4-BE49-F238E27FC236}">
              <a16:creationId xmlns:a16="http://schemas.microsoft.com/office/drawing/2014/main" id="{9b45a9f8-8f45-487d-a815-8a507e7c75e0}"/>
            </a:ext>
          </a:extLst>
        </xdr:cNvPr>
        <xdr:cNvPicPr>
          <a:picLocks noChangeAspect="1"/>
        </xdr:cNvPicPr>
      </xdr:nvPicPr>
      <xdr:blipFill>
        <a:blip r:embed="rId121"/>
        <a:stretch>
          <a:fillRect/>
        </a:stretch>
      </xdr:blipFill>
      <xdr:spPr>
        <a:xfrm>
          <a:off x="1257300" y="42386250"/>
          <a:ext cx="752475" cy="2571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133</xdr:row>
      <xdr:rowOff>20955</xdr:rowOff>
    </xdr:from>
    <xdr:to>
      <xdr:col>2</xdr:col>
      <xdr:colOff>0</xdr:colOff>
      <xdr:row>133</xdr:row>
      <xdr:rowOff>492760</xdr:rowOff>
    </xdr:to>
    <xdr:pic>
      <xdr:nvPicPr>
        <xdr:cNvPr id="472" name="ID_C01AA2B00C5C468F8B6A4143746F0B48" descr="1-42.jpg">
          <a:extLst>
            <a:ext uri="{FF2B5EF4-FFF2-40B4-BE49-F238E27FC236}">
              <a16:creationId xmlns:a16="http://schemas.microsoft.com/office/drawing/2014/main" id="{62e3cd40-c74d-4e13-b905-816e452168aa}"/>
            </a:ext>
          </a:extLst>
        </xdr:cNvPr>
        <xdr:cNvPicPr>
          <a:picLocks noChangeAspect="1"/>
        </xdr:cNvPicPr>
      </xdr:nvPicPr>
      <xdr:blipFill>
        <a:blip r:embed="rId122"/>
        <a:stretch>
          <a:fillRect/>
        </a:stretch>
      </xdr:blipFill>
      <xdr:spPr>
        <a:xfrm>
          <a:off x="1257300" y="67998975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134</xdr:row>
      <xdr:rowOff>30480</xdr:rowOff>
    </xdr:from>
    <xdr:to>
      <xdr:col>2</xdr:col>
      <xdr:colOff>0</xdr:colOff>
      <xdr:row>134</xdr:row>
      <xdr:rowOff>483235</xdr:rowOff>
    </xdr:to>
    <xdr:pic>
      <xdr:nvPicPr>
        <xdr:cNvPr id="473" name="ID_3DE314E3D850416BB1866BF876885472" descr="1-43.jpg">
          <a:extLst>
            <a:ext uri="{FF2B5EF4-FFF2-40B4-BE49-F238E27FC236}">
              <a16:creationId xmlns:a16="http://schemas.microsoft.com/office/drawing/2014/main" id="{f9a4f933-20c0-4bb4-8a39-1719c7ee2348}"/>
            </a:ext>
          </a:extLst>
        </xdr:cNvPr>
        <xdr:cNvPicPr>
          <a:picLocks noChangeAspect="1"/>
        </xdr:cNvPicPr>
      </xdr:nvPicPr>
      <xdr:blipFill>
        <a:blip r:embed="rId123"/>
        <a:stretch>
          <a:fillRect/>
        </a:stretch>
      </xdr:blipFill>
      <xdr:spPr>
        <a:xfrm>
          <a:off x="1257300" y="68513325"/>
          <a:ext cx="752475" cy="45720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135</xdr:row>
      <xdr:rowOff>20955</xdr:rowOff>
    </xdr:from>
    <xdr:to>
      <xdr:col>2</xdr:col>
      <xdr:colOff>0</xdr:colOff>
      <xdr:row>135</xdr:row>
      <xdr:rowOff>492760</xdr:rowOff>
    </xdr:to>
    <xdr:pic>
      <xdr:nvPicPr>
        <xdr:cNvPr id="474" name="ID_9D1BDF49C09749DF8BEDE644F22E4617" descr="1-68.jpg">
          <a:extLst>
            <a:ext uri="{FF2B5EF4-FFF2-40B4-BE49-F238E27FC236}">
              <a16:creationId xmlns:a16="http://schemas.microsoft.com/office/drawing/2014/main" id="{37638cba-be95-4830-9507-47d9d8dc0982}"/>
            </a:ext>
          </a:extLst>
        </xdr:cNvPr>
        <xdr:cNvPicPr>
          <a:picLocks noChangeAspect="1"/>
        </xdr:cNvPicPr>
      </xdr:nvPicPr>
      <xdr:blipFill>
        <a:blip r:embed="rId124"/>
        <a:stretch>
          <a:fillRect/>
        </a:stretch>
      </xdr:blipFill>
      <xdr:spPr>
        <a:xfrm>
          <a:off x="1257300" y="69008625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136</xdr:row>
      <xdr:rowOff>20955</xdr:rowOff>
    </xdr:from>
    <xdr:to>
      <xdr:col>2</xdr:col>
      <xdr:colOff>0</xdr:colOff>
      <xdr:row>136</xdr:row>
      <xdr:rowOff>492760</xdr:rowOff>
    </xdr:to>
    <xdr:pic>
      <xdr:nvPicPr>
        <xdr:cNvPr id="475" name="ID_5A319D1636FC4D6AB01E92AF5867DB6F" descr="1-69.jpg">
          <a:extLst>
            <a:ext uri="{FF2B5EF4-FFF2-40B4-BE49-F238E27FC236}">
              <a16:creationId xmlns:a16="http://schemas.microsoft.com/office/drawing/2014/main" id="{86b3467a-882e-46cf-a0b2-d8d6a1819d04}"/>
            </a:ext>
          </a:extLst>
        </xdr:cNvPr>
        <xdr:cNvPicPr>
          <a:picLocks noChangeAspect="1"/>
        </xdr:cNvPicPr>
      </xdr:nvPicPr>
      <xdr:blipFill>
        <a:blip r:embed="rId125"/>
        <a:stretch>
          <a:fillRect/>
        </a:stretch>
      </xdr:blipFill>
      <xdr:spPr>
        <a:xfrm>
          <a:off x="1257300" y="6951345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137</xdr:row>
      <xdr:rowOff>20955</xdr:rowOff>
    </xdr:from>
    <xdr:to>
      <xdr:col>2</xdr:col>
      <xdr:colOff>0</xdr:colOff>
      <xdr:row>137</xdr:row>
      <xdr:rowOff>492760</xdr:rowOff>
    </xdr:to>
    <xdr:pic>
      <xdr:nvPicPr>
        <xdr:cNvPr id="476" name="ID_3E6C4564767F4827A1AF958BDCCF2056" descr="1-45.jpg">
          <a:extLst>
            <a:ext uri="{FF2B5EF4-FFF2-40B4-BE49-F238E27FC236}">
              <a16:creationId xmlns:a16="http://schemas.microsoft.com/office/drawing/2014/main" id="{fa94f27c-ed7d-4b3f-a045-60614524cbef}"/>
            </a:ext>
          </a:extLst>
        </xdr:cNvPr>
        <xdr:cNvPicPr>
          <a:picLocks noChangeAspect="1"/>
        </xdr:cNvPicPr>
      </xdr:nvPicPr>
      <xdr:blipFill>
        <a:blip r:embed="rId126"/>
        <a:stretch>
          <a:fillRect/>
        </a:stretch>
      </xdr:blipFill>
      <xdr:spPr>
        <a:xfrm>
          <a:off x="1257300" y="70018275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138</xdr:row>
      <xdr:rowOff>20955</xdr:rowOff>
    </xdr:from>
    <xdr:to>
      <xdr:col>2</xdr:col>
      <xdr:colOff>0</xdr:colOff>
      <xdr:row>138</xdr:row>
      <xdr:rowOff>492760</xdr:rowOff>
    </xdr:to>
    <xdr:pic>
      <xdr:nvPicPr>
        <xdr:cNvPr id="477" name="ID_570789D0A84F41EFACCF1984622C2E7D" descr="1-46.jpg">
          <a:extLst>
            <a:ext uri="{FF2B5EF4-FFF2-40B4-BE49-F238E27FC236}">
              <a16:creationId xmlns:a16="http://schemas.microsoft.com/office/drawing/2014/main" id="{a7cf183a-d064-40c5-b23b-0589869cedb8}"/>
            </a:ext>
          </a:extLst>
        </xdr:cNvPr>
        <xdr:cNvPicPr>
          <a:picLocks noChangeAspect="1"/>
        </xdr:cNvPicPr>
      </xdr:nvPicPr>
      <xdr:blipFill>
        <a:blip r:embed="rId127"/>
        <a:stretch>
          <a:fillRect/>
        </a:stretch>
      </xdr:blipFill>
      <xdr:spPr>
        <a:xfrm>
          <a:off x="1257300" y="7052310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139</xdr:row>
      <xdr:rowOff>20955</xdr:rowOff>
    </xdr:from>
    <xdr:to>
      <xdr:col>2</xdr:col>
      <xdr:colOff>0</xdr:colOff>
      <xdr:row>139</xdr:row>
      <xdr:rowOff>492760</xdr:rowOff>
    </xdr:to>
    <xdr:pic>
      <xdr:nvPicPr>
        <xdr:cNvPr id="478" name="ID_8FA5087B04B54CF4A644C11B86ECE4FA" descr="1-47.jpg">
          <a:extLst>
            <a:ext uri="{FF2B5EF4-FFF2-40B4-BE49-F238E27FC236}">
              <a16:creationId xmlns:a16="http://schemas.microsoft.com/office/drawing/2014/main" id="{34dff3fd-292d-416f-8f36-070874ee1570}"/>
            </a:ext>
          </a:extLst>
        </xdr:cNvPr>
        <xdr:cNvPicPr>
          <a:picLocks noChangeAspect="1"/>
        </xdr:cNvPicPr>
      </xdr:nvPicPr>
      <xdr:blipFill>
        <a:blip r:embed="rId128"/>
        <a:stretch>
          <a:fillRect/>
        </a:stretch>
      </xdr:blipFill>
      <xdr:spPr>
        <a:xfrm>
          <a:off x="1257300" y="71027925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140</xdr:row>
      <xdr:rowOff>20955</xdr:rowOff>
    </xdr:from>
    <xdr:to>
      <xdr:col>2</xdr:col>
      <xdr:colOff>0</xdr:colOff>
      <xdr:row>140</xdr:row>
      <xdr:rowOff>492760</xdr:rowOff>
    </xdr:to>
    <xdr:pic>
      <xdr:nvPicPr>
        <xdr:cNvPr id="479" name="ID_CEDB740E1FC549BD98C3BFF40C34F894" descr="1-53.jpg">
          <a:extLst>
            <a:ext uri="{FF2B5EF4-FFF2-40B4-BE49-F238E27FC236}">
              <a16:creationId xmlns:a16="http://schemas.microsoft.com/office/drawing/2014/main" id="{24dea72e-38d1-470d-81e3-f13c30665776}"/>
            </a:ext>
          </a:extLst>
        </xdr:cNvPr>
        <xdr:cNvPicPr>
          <a:picLocks noChangeAspect="1"/>
        </xdr:cNvPicPr>
      </xdr:nvPicPr>
      <xdr:blipFill>
        <a:blip r:embed="rId129"/>
        <a:stretch>
          <a:fillRect/>
        </a:stretch>
      </xdr:blipFill>
      <xdr:spPr>
        <a:xfrm>
          <a:off x="1257300" y="7153275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141</xdr:row>
      <xdr:rowOff>71755</xdr:rowOff>
    </xdr:from>
    <xdr:to>
      <xdr:col>2</xdr:col>
      <xdr:colOff>0</xdr:colOff>
      <xdr:row>141</xdr:row>
      <xdr:rowOff>442595</xdr:rowOff>
    </xdr:to>
    <xdr:pic>
      <xdr:nvPicPr>
        <xdr:cNvPr id="480" name="ID_61470BCE7D0647C2821B333DB5472578" descr="1-25.jpg">
          <a:extLst>
            <a:ext uri="{FF2B5EF4-FFF2-40B4-BE49-F238E27FC236}">
              <a16:creationId xmlns:a16="http://schemas.microsoft.com/office/drawing/2014/main" id="{5d0fc0bc-b7ed-43ba-8520-fa71dd1efad4}"/>
            </a:ext>
          </a:extLst>
        </xdr:cNvPr>
        <xdr:cNvPicPr>
          <a:picLocks noChangeAspect="1"/>
        </xdr:cNvPicPr>
      </xdr:nvPicPr>
      <xdr:blipFill>
        <a:blip r:embed="rId130"/>
        <a:stretch>
          <a:fillRect/>
        </a:stretch>
      </xdr:blipFill>
      <xdr:spPr>
        <a:xfrm>
          <a:off x="1257300" y="72094725"/>
          <a:ext cx="752475" cy="3714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83</xdr:row>
      <xdr:rowOff>20955</xdr:rowOff>
    </xdr:from>
    <xdr:to>
      <xdr:col>2</xdr:col>
      <xdr:colOff>0</xdr:colOff>
      <xdr:row>84</xdr:row>
      <xdr:rowOff>10160</xdr:rowOff>
    </xdr:to>
    <xdr:pic>
      <xdr:nvPicPr>
        <xdr:cNvPr id="481" name="ID_B21F7C63D1F241D1A04FCDDEDF6919DE" descr="1-42.jpg">
          <a:extLst>
            <a:ext uri="{FF2B5EF4-FFF2-40B4-BE49-F238E27FC236}">
              <a16:creationId xmlns:a16="http://schemas.microsoft.com/office/drawing/2014/main" id="{ef8ccf26-e5a7-4623-ad3b-0c1ef6d0ae5f}"/>
            </a:ext>
          </a:extLst>
        </xdr:cNvPr>
        <xdr:cNvPicPr>
          <a:picLocks noChangeAspect="1"/>
        </xdr:cNvPicPr>
      </xdr:nvPicPr>
      <xdr:blipFill>
        <a:blip r:embed="rId131"/>
        <a:stretch>
          <a:fillRect/>
        </a:stretch>
      </xdr:blipFill>
      <xdr:spPr>
        <a:xfrm>
          <a:off x="1257300" y="43595925"/>
          <a:ext cx="752475" cy="4667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84</xdr:row>
      <xdr:rowOff>20955</xdr:rowOff>
    </xdr:from>
    <xdr:to>
      <xdr:col>2</xdr:col>
      <xdr:colOff>0</xdr:colOff>
      <xdr:row>85</xdr:row>
      <xdr:rowOff>10160</xdr:rowOff>
    </xdr:to>
    <xdr:pic>
      <xdr:nvPicPr>
        <xdr:cNvPr id="482" name="ID_DB9A70F67A4C49498D3748728AEAD129" descr="1-43.jpg">
          <a:extLst>
            <a:ext uri="{FF2B5EF4-FFF2-40B4-BE49-F238E27FC236}">
              <a16:creationId xmlns:a16="http://schemas.microsoft.com/office/drawing/2014/main" id="{50791bbd-cc43-46ce-88fc-34ba33aac3a3}"/>
            </a:ext>
          </a:extLst>
        </xdr:cNvPr>
        <xdr:cNvPicPr>
          <a:picLocks noChangeAspect="1"/>
        </xdr:cNvPicPr>
      </xdr:nvPicPr>
      <xdr:blipFill>
        <a:blip r:embed="rId131"/>
        <a:stretch>
          <a:fillRect/>
        </a:stretch>
      </xdr:blipFill>
      <xdr:spPr>
        <a:xfrm>
          <a:off x="1257300" y="44072175"/>
          <a:ext cx="752475" cy="4667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85</xdr:row>
      <xdr:rowOff>20955</xdr:rowOff>
    </xdr:from>
    <xdr:to>
      <xdr:col>2</xdr:col>
      <xdr:colOff>0</xdr:colOff>
      <xdr:row>86</xdr:row>
      <xdr:rowOff>10160</xdr:rowOff>
    </xdr:to>
    <xdr:pic>
      <xdr:nvPicPr>
        <xdr:cNvPr id="483" name="ID_3D9EF400A3F94EA386024E3637E4E19E" descr="1-45.jpg">
          <a:extLst>
            <a:ext uri="{FF2B5EF4-FFF2-40B4-BE49-F238E27FC236}">
              <a16:creationId xmlns:a16="http://schemas.microsoft.com/office/drawing/2014/main" id="{7c072a66-5d33-4dbb-9b4a-56c98cfbefcb}"/>
            </a:ext>
          </a:extLst>
        </xdr:cNvPr>
        <xdr:cNvPicPr>
          <a:picLocks noChangeAspect="1"/>
        </xdr:cNvPicPr>
      </xdr:nvPicPr>
      <xdr:blipFill>
        <a:blip r:embed="rId131"/>
        <a:stretch>
          <a:fillRect/>
        </a:stretch>
      </xdr:blipFill>
      <xdr:spPr>
        <a:xfrm>
          <a:off x="1257300" y="44548425"/>
          <a:ext cx="752475" cy="4667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86</xdr:row>
      <xdr:rowOff>20955</xdr:rowOff>
    </xdr:from>
    <xdr:to>
      <xdr:col>2</xdr:col>
      <xdr:colOff>0</xdr:colOff>
      <xdr:row>87</xdr:row>
      <xdr:rowOff>10160</xdr:rowOff>
    </xdr:to>
    <xdr:pic>
      <xdr:nvPicPr>
        <xdr:cNvPr id="484" name="ID_7803F7C10F5B4F7FBDC0578244182526" descr="1-46.jpg">
          <a:extLst>
            <a:ext uri="{FF2B5EF4-FFF2-40B4-BE49-F238E27FC236}">
              <a16:creationId xmlns:a16="http://schemas.microsoft.com/office/drawing/2014/main" id="{ddffaa23-e3e1-4789-9cb4-adfe701d7800}"/>
            </a:ext>
          </a:extLst>
        </xdr:cNvPr>
        <xdr:cNvPicPr>
          <a:picLocks noChangeAspect="1"/>
        </xdr:cNvPicPr>
      </xdr:nvPicPr>
      <xdr:blipFill>
        <a:blip r:embed="rId132"/>
        <a:stretch>
          <a:fillRect/>
        </a:stretch>
      </xdr:blipFill>
      <xdr:spPr>
        <a:xfrm>
          <a:off x="1257300" y="45024675"/>
          <a:ext cx="752475" cy="4667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87</xdr:row>
      <xdr:rowOff>20955</xdr:rowOff>
    </xdr:from>
    <xdr:to>
      <xdr:col>2</xdr:col>
      <xdr:colOff>0</xdr:colOff>
      <xdr:row>88</xdr:row>
      <xdr:rowOff>10160</xdr:rowOff>
    </xdr:to>
    <xdr:pic>
      <xdr:nvPicPr>
        <xdr:cNvPr id="485" name="ID_246E0923D9054B4ABCDBB1ED50BF8518" descr="1-47.jpg">
          <a:extLst>
            <a:ext uri="{FF2B5EF4-FFF2-40B4-BE49-F238E27FC236}">
              <a16:creationId xmlns:a16="http://schemas.microsoft.com/office/drawing/2014/main" id="{1d0d3140-81ba-4dec-bcfb-ea02b6b5204f}"/>
            </a:ext>
          </a:extLst>
        </xdr:cNvPr>
        <xdr:cNvPicPr>
          <a:picLocks noChangeAspect="1"/>
        </xdr:cNvPicPr>
      </xdr:nvPicPr>
      <xdr:blipFill>
        <a:blip r:embed="rId132"/>
        <a:stretch>
          <a:fillRect/>
        </a:stretch>
      </xdr:blipFill>
      <xdr:spPr>
        <a:xfrm>
          <a:off x="1257300" y="45500925"/>
          <a:ext cx="752475" cy="4667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90</xdr:row>
      <xdr:rowOff>20955</xdr:rowOff>
    </xdr:from>
    <xdr:to>
      <xdr:col>2</xdr:col>
      <xdr:colOff>0</xdr:colOff>
      <xdr:row>90</xdr:row>
      <xdr:rowOff>492760</xdr:rowOff>
    </xdr:to>
    <xdr:pic>
      <xdr:nvPicPr>
        <xdr:cNvPr id="486" name="ID_74ABE8A595794FE39226DA30E50E7D89" descr="1-48.jpg">
          <a:extLst>
            <a:ext uri="{FF2B5EF4-FFF2-40B4-BE49-F238E27FC236}">
              <a16:creationId xmlns:a16="http://schemas.microsoft.com/office/drawing/2014/main" id="{0fc8d51b-6f76-448b-8293-b77e18fec163}"/>
            </a:ext>
          </a:extLst>
        </xdr:cNvPr>
        <xdr:cNvPicPr>
          <a:picLocks noChangeAspect="1"/>
        </xdr:cNvPicPr>
      </xdr:nvPicPr>
      <xdr:blipFill>
        <a:blip r:embed="rId133"/>
        <a:stretch>
          <a:fillRect/>
        </a:stretch>
      </xdr:blipFill>
      <xdr:spPr>
        <a:xfrm>
          <a:off x="1257300" y="46548675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91</xdr:row>
      <xdr:rowOff>20955</xdr:rowOff>
    </xdr:from>
    <xdr:to>
      <xdr:col>2</xdr:col>
      <xdr:colOff>0</xdr:colOff>
      <xdr:row>91</xdr:row>
      <xdr:rowOff>492760</xdr:rowOff>
    </xdr:to>
    <xdr:pic>
      <xdr:nvPicPr>
        <xdr:cNvPr id="487" name="ID_E5587624BC3A4D33AD52775163DD2FB2" descr="1-49.jpg">
          <a:extLst>
            <a:ext uri="{FF2B5EF4-FFF2-40B4-BE49-F238E27FC236}">
              <a16:creationId xmlns:a16="http://schemas.microsoft.com/office/drawing/2014/main" id="{d8da6f2f-a657-4ffc-a5c4-f36132929fbd}"/>
            </a:ext>
          </a:extLst>
        </xdr:cNvPr>
        <xdr:cNvPicPr>
          <a:picLocks noChangeAspect="1"/>
        </xdr:cNvPicPr>
      </xdr:nvPicPr>
      <xdr:blipFill>
        <a:blip r:embed="rId134"/>
        <a:stretch>
          <a:fillRect/>
        </a:stretch>
      </xdr:blipFill>
      <xdr:spPr>
        <a:xfrm>
          <a:off x="1257300" y="4705350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94</xdr:row>
      <xdr:rowOff>20955</xdr:rowOff>
    </xdr:from>
    <xdr:to>
      <xdr:col>2</xdr:col>
      <xdr:colOff>0</xdr:colOff>
      <xdr:row>94</xdr:row>
      <xdr:rowOff>492760</xdr:rowOff>
    </xdr:to>
    <xdr:pic>
      <xdr:nvPicPr>
        <xdr:cNvPr id="488" name="ID_D5B089C95B164985ACB00D3A5519A312" descr="1-38.jpg">
          <a:extLst>
            <a:ext uri="{FF2B5EF4-FFF2-40B4-BE49-F238E27FC236}">
              <a16:creationId xmlns:a16="http://schemas.microsoft.com/office/drawing/2014/main" id="{53790a66-2ea3-48a9-962d-485ce0e0b252}"/>
            </a:ext>
          </a:extLst>
        </xdr:cNvPr>
        <xdr:cNvPicPr>
          <a:picLocks noChangeAspect="1"/>
        </xdr:cNvPicPr>
      </xdr:nvPicPr>
      <xdr:blipFill>
        <a:blip r:embed="rId135"/>
        <a:stretch>
          <a:fillRect/>
        </a:stretch>
      </xdr:blipFill>
      <xdr:spPr>
        <a:xfrm>
          <a:off x="1257300" y="4810125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95</xdr:row>
      <xdr:rowOff>33655</xdr:rowOff>
    </xdr:from>
    <xdr:to>
      <xdr:col>2</xdr:col>
      <xdr:colOff>0</xdr:colOff>
      <xdr:row>95</xdr:row>
      <xdr:rowOff>480060</xdr:rowOff>
    </xdr:to>
    <xdr:pic>
      <xdr:nvPicPr>
        <xdr:cNvPr id="489" name="ID_88D007DE822B4219A6B9E1F82CD6774F" descr="1-39.jpg">
          <a:extLst>
            <a:ext uri="{FF2B5EF4-FFF2-40B4-BE49-F238E27FC236}">
              <a16:creationId xmlns:a16="http://schemas.microsoft.com/office/drawing/2014/main" id="{e7ab531b-eedd-4d0e-aceb-2ae620a59bf2}"/>
            </a:ext>
          </a:extLst>
        </xdr:cNvPr>
        <xdr:cNvPicPr>
          <a:picLocks noChangeAspect="1"/>
        </xdr:cNvPicPr>
      </xdr:nvPicPr>
      <xdr:blipFill>
        <a:blip r:embed="rId136"/>
        <a:stretch>
          <a:fillRect/>
        </a:stretch>
      </xdr:blipFill>
      <xdr:spPr>
        <a:xfrm>
          <a:off x="1257300" y="48625125"/>
          <a:ext cx="752475" cy="4476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98</xdr:row>
      <xdr:rowOff>20955</xdr:rowOff>
    </xdr:from>
    <xdr:to>
      <xdr:col>2</xdr:col>
      <xdr:colOff>0</xdr:colOff>
      <xdr:row>98</xdr:row>
      <xdr:rowOff>492760</xdr:rowOff>
    </xdr:to>
    <xdr:pic>
      <xdr:nvPicPr>
        <xdr:cNvPr id="490" name="ID_2E79B59C0F784D96A38D9513D5534EAF" descr="1-26.jpg">
          <a:extLst>
            <a:ext uri="{FF2B5EF4-FFF2-40B4-BE49-F238E27FC236}">
              <a16:creationId xmlns:a16="http://schemas.microsoft.com/office/drawing/2014/main" id="{879b996f-d53a-40fd-9fd0-4795cf70319b}"/>
            </a:ext>
          </a:extLst>
        </xdr:cNvPr>
        <xdr:cNvPicPr>
          <a:picLocks noChangeAspect="1"/>
        </xdr:cNvPicPr>
      </xdr:nvPicPr>
      <xdr:blipFill>
        <a:blip r:embed="rId137"/>
        <a:stretch>
          <a:fillRect/>
        </a:stretch>
      </xdr:blipFill>
      <xdr:spPr>
        <a:xfrm>
          <a:off x="1257300" y="4981575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99</xdr:row>
      <xdr:rowOff>20955</xdr:rowOff>
    </xdr:from>
    <xdr:to>
      <xdr:col>2</xdr:col>
      <xdr:colOff>0</xdr:colOff>
      <xdr:row>99</xdr:row>
      <xdr:rowOff>492760</xdr:rowOff>
    </xdr:to>
    <xdr:pic>
      <xdr:nvPicPr>
        <xdr:cNvPr id="491" name="ID_2C100253743D457FB94890D0D64A1A8A" descr="1-27.jpg">
          <a:extLst>
            <a:ext uri="{FF2B5EF4-FFF2-40B4-BE49-F238E27FC236}">
              <a16:creationId xmlns:a16="http://schemas.microsoft.com/office/drawing/2014/main" id="{7273de52-1489-49e0-bc31-260e9d0c13ec}"/>
            </a:ext>
          </a:extLst>
        </xdr:cNvPr>
        <xdr:cNvPicPr>
          <a:picLocks noChangeAspect="1"/>
        </xdr:cNvPicPr>
      </xdr:nvPicPr>
      <xdr:blipFill>
        <a:blip r:embed="rId138"/>
        <a:stretch>
          <a:fillRect/>
        </a:stretch>
      </xdr:blipFill>
      <xdr:spPr>
        <a:xfrm>
          <a:off x="1257300" y="5036820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100</xdr:row>
      <xdr:rowOff>20955</xdr:rowOff>
    </xdr:from>
    <xdr:to>
      <xdr:col>2</xdr:col>
      <xdr:colOff>0</xdr:colOff>
      <xdr:row>100</xdr:row>
      <xdr:rowOff>492760</xdr:rowOff>
    </xdr:to>
    <xdr:pic>
      <xdr:nvPicPr>
        <xdr:cNvPr id="492" name="ID_57314B48A6AE488F85D4CF9AD5C739EF" descr="1-28.jpg">
          <a:extLst>
            <a:ext uri="{FF2B5EF4-FFF2-40B4-BE49-F238E27FC236}">
              <a16:creationId xmlns:a16="http://schemas.microsoft.com/office/drawing/2014/main" id="{2edec600-8f05-44cb-b615-ea523f08a801}"/>
            </a:ext>
          </a:extLst>
        </xdr:cNvPr>
        <xdr:cNvPicPr>
          <a:picLocks noChangeAspect="1"/>
        </xdr:cNvPicPr>
      </xdr:nvPicPr>
      <xdr:blipFill>
        <a:blip r:embed="rId139"/>
        <a:stretch>
          <a:fillRect/>
        </a:stretch>
      </xdr:blipFill>
      <xdr:spPr>
        <a:xfrm>
          <a:off x="1257300" y="5092065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0</xdr:col>
      <xdr:colOff>124460</xdr:colOff>
      <xdr:row>330</xdr:row>
      <xdr:rowOff>16510</xdr:rowOff>
    </xdr:from>
    <xdr:to>
      <xdr:col>5</xdr:col>
      <xdr:colOff>781050</xdr:colOff>
      <xdr:row>330</xdr:row>
      <xdr:rowOff>499745</xdr:rowOff>
    </xdr:to>
    <xdr:pic>
      <xdr:nvPicPr>
        <xdr:cNvPr id="493" name="ID_143EE979595B4BB9951F8C5457E0DF2C">
          <a:extLst>
            <a:ext uri="{FF2B5EF4-FFF2-40B4-BE49-F238E27FC236}">
              <a16:creationId xmlns:a16="http://schemas.microsoft.com/office/drawing/2014/main" id="{a655b3a2-0672-451f-931b-4431c94ef728}"/>
            </a:ext>
          </a:extLst>
        </xdr:cNvPr>
        <xdr:cNvPicPr>
          <a:picLocks noChangeAspect="1"/>
        </xdr:cNvPicPr>
      </xdr:nvPicPr>
      <xdr:blipFill>
        <a:blip r:embed="rId140"/>
        <a:stretch>
          <a:fillRect/>
        </a:stretch>
      </xdr:blipFill>
      <xdr:spPr>
        <a:xfrm>
          <a:off x="123825" y="165173025"/>
          <a:ext cx="5524500" cy="485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65405</xdr:colOff>
      <xdr:row>403</xdr:row>
      <xdr:rowOff>74930</xdr:rowOff>
    </xdr:from>
    <xdr:to>
      <xdr:col>2</xdr:col>
      <xdr:colOff>4417</xdr:colOff>
      <xdr:row>404</xdr:row>
      <xdr:rowOff>46355</xdr:rowOff>
    </xdr:to>
    <xdr:pic>
      <xdr:nvPicPr>
        <xdr:cNvPr id="494" name="ID_67F6884D2BF74DB8BC273CA1901EA46E" descr="12">
          <a:extLst>
            <a:ext uri="{FF2B5EF4-FFF2-40B4-BE49-F238E27FC236}">
              <a16:creationId xmlns:a16="http://schemas.microsoft.com/office/drawing/2014/main" id="{38fbb024-ddbd-4c7d-9623-e71751069f91}"/>
            </a:ext>
          </a:extLst>
        </xdr:cNvPr>
        <xdr:cNvPicPr>
          <a:picLocks noChangeAspect="1"/>
        </xdr:cNvPicPr>
      </xdr:nvPicPr>
      <xdr:blipFill>
        <a:blip r:embed="rId141"/>
        <a:stretch>
          <a:fillRect/>
        </a:stretch>
      </xdr:blipFill>
      <xdr:spPr>
        <a:xfrm>
          <a:off x="1304925" y="199034400"/>
          <a:ext cx="714375" cy="361950"/>
        </a:xfrm>
        <a:prstGeom prst="rect"/>
      </xdr:spPr>
    </xdr:pic>
    <xdr:clientData/>
  </xdr:twoCellAnchor>
  <xdr:twoCellAnchor editAs="oneCell">
    <xdr:from>
      <xdr:col>1</xdr:col>
      <xdr:colOff>191770</xdr:colOff>
      <xdr:row>421</xdr:row>
      <xdr:rowOff>45720</xdr:rowOff>
    </xdr:from>
    <xdr:to>
      <xdr:col>1</xdr:col>
      <xdr:colOff>694690</xdr:colOff>
      <xdr:row>421</xdr:row>
      <xdr:rowOff>467995</xdr:rowOff>
    </xdr:to>
    <xdr:pic>
      <xdr:nvPicPr>
        <xdr:cNvPr id="495" name="ID_5C4465E8B560492F92929C94074779AD" descr="c3">
          <a:extLst>
            <a:ext uri="{FF2B5EF4-FFF2-40B4-BE49-F238E27FC236}">
              <a16:creationId xmlns:a16="http://schemas.microsoft.com/office/drawing/2014/main" id="{2076c62a-1f8f-43e7-aeda-d54c1abd2e17}"/>
            </a:ext>
          </a:extLst>
        </xdr:cNvPr>
        <xdr:cNvPicPr>
          <a:picLocks noChangeAspect="1"/>
        </xdr:cNvPicPr>
      </xdr:nvPicPr>
      <xdr:blipFill>
        <a:blip r:embed="rId142"/>
        <a:stretch>
          <a:fillRect/>
        </a:stretch>
      </xdr:blipFill>
      <xdr:spPr>
        <a:xfrm>
          <a:off x="1428750" y="207206850"/>
          <a:ext cx="504825" cy="419100"/>
        </a:xfrm>
        <a:prstGeom prst="rect"/>
      </xdr:spPr>
    </xdr:pic>
    <xdr:clientData/>
  </xdr:twoCellAnchor>
  <xdr:twoCellAnchor editAs="oneCell">
    <xdr:from>
      <xdr:col>1</xdr:col>
      <xdr:colOff>83185</xdr:colOff>
      <xdr:row>422</xdr:row>
      <xdr:rowOff>17780</xdr:rowOff>
    </xdr:from>
    <xdr:to>
      <xdr:col>2</xdr:col>
      <xdr:colOff>5052</xdr:colOff>
      <xdr:row>422</xdr:row>
      <xdr:rowOff>497840</xdr:rowOff>
    </xdr:to>
    <xdr:pic>
      <xdr:nvPicPr>
        <xdr:cNvPr id="496" name="ID_3010A4A7FC1042AE876A44C214CE542B" descr="c4">
          <a:extLst>
            <a:ext uri="{FF2B5EF4-FFF2-40B4-BE49-F238E27FC236}">
              <a16:creationId xmlns:a16="http://schemas.microsoft.com/office/drawing/2014/main" id="{bbb0cc38-6797-4dc4-a19f-3f193ffc2329}"/>
            </a:ext>
          </a:extLst>
        </xdr:cNvPr>
        <xdr:cNvPicPr>
          <a:picLocks noChangeAspect="1"/>
        </xdr:cNvPicPr>
      </xdr:nvPicPr>
      <xdr:blipFill>
        <a:blip r:embed="rId143"/>
        <a:stretch>
          <a:fillRect/>
        </a:stretch>
      </xdr:blipFill>
      <xdr:spPr>
        <a:xfrm>
          <a:off x="1323975" y="207683100"/>
          <a:ext cx="695325" cy="476250"/>
        </a:xfrm>
        <a:prstGeom prst="rect"/>
      </xdr:spPr>
    </xdr:pic>
    <xdr:clientData/>
  </xdr:twoCellAnchor>
  <xdr:twoCellAnchor editAs="oneCell">
    <xdr:from>
      <xdr:col>1</xdr:col>
      <xdr:colOff>69850</xdr:colOff>
      <xdr:row>423</xdr:row>
      <xdr:rowOff>16510</xdr:rowOff>
    </xdr:from>
    <xdr:to>
      <xdr:col>1</xdr:col>
      <xdr:colOff>768985</xdr:colOff>
      <xdr:row>423</xdr:row>
      <xdr:rowOff>497205</xdr:rowOff>
    </xdr:to>
    <xdr:pic>
      <xdr:nvPicPr>
        <xdr:cNvPr id="497" name="ID_6A1A79F5D4064D7AB56A00C7169E273D" descr="c5">
          <a:extLst>
            <a:ext uri="{FF2B5EF4-FFF2-40B4-BE49-F238E27FC236}">
              <a16:creationId xmlns:a16="http://schemas.microsoft.com/office/drawing/2014/main" id="{c94b7e99-32f9-4f3c-a0c4-4c6dd28e08e2}"/>
            </a:ext>
          </a:extLst>
        </xdr:cNvPr>
        <xdr:cNvPicPr>
          <a:picLocks noChangeAspect="1"/>
        </xdr:cNvPicPr>
      </xdr:nvPicPr>
      <xdr:blipFill>
        <a:blip r:embed="rId144"/>
        <a:stretch>
          <a:fillRect/>
        </a:stretch>
      </xdr:blipFill>
      <xdr:spPr>
        <a:xfrm>
          <a:off x="1304925" y="208187925"/>
          <a:ext cx="695325" cy="476250"/>
        </a:xfrm>
        <a:prstGeom prst="rect"/>
      </xdr:spPr>
    </xdr:pic>
    <xdr:clientData/>
  </xdr:twoCellAnchor>
  <xdr:twoCellAnchor editAs="oneCell">
    <xdr:from>
      <xdr:col>1</xdr:col>
      <xdr:colOff>122555</xdr:colOff>
      <xdr:row>424</xdr:row>
      <xdr:rowOff>40640</xdr:rowOff>
    </xdr:from>
    <xdr:to>
      <xdr:col>1</xdr:col>
      <xdr:colOff>764540</xdr:colOff>
      <xdr:row>424</xdr:row>
      <xdr:rowOff>473075</xdr:rowOff>
    </xdr:to>
    <xdr:pic>
      <xdr:nvPicPr>
        <xdr:cNvPr id="498" name="ID_FADB197535CC46AEAE866B5DA54184E4" descr="c6">
          <a:extLst>
            <a:ext uri="{FF2B5EF4-FFF2-40B4-BE49-F238E27FC236}">
              <a16:creationId xmlns:a16="http://schemas.microsoft.com/office/drawing/2014/main" id="{96c5d995-f09f-43d0-9072-df51b1b9790b}"/>
            </a:ext>
          </a:extLst>
        </xdr:cNvPr>
        <xdr:cNvPicPr>
          <a:picLocks noChangeAspect="1"/>
        </xdr:cNvPicPr>
      </xdr:nvPicPr>
      <xdr:blipFill>
        <a:blip r:embed="rId145"/>
        <a:stretch>
          <a:fillRect/>
        </a:stretch>
      </xdr:blipFill>
      <xdr:spPr>
        <a:xfrm>
          <a:off x="1362075" y="208711800"/>
          <a:ext cx="638175" cy="428625"/>
        </a:xfrm>
        <a:prstGeom prst="rect"/>
      </xdr:spPr>
    </xdr:pic>
    <xdr:clientData/>
  </xdr:twoCellAnchor>
  <xdr:twoCellAnchor editAs="oneCell">
    <xdr:from>
      <xdr:col>1</xdr:col>
      <xdr:colOff>170815</xdr:colOff>
      <xdr:row>425</xdr:row>
      <xdr:rowOff>57785</xdr:rowOff>
    </xdr:from>
    <xdr:to>
      <xdr:col>1</xdr:col>
      <xdr:colOff>715645</xdr:colOff>
      <xdr:row>425</xdr:row>
      <xdr:rowOff>457835</xdr:rowOff>
    </xdr:to>
    <xdr:pic>
      <xdr:nvPicPr>
        <xdr:cNvPr id="499" name="ID_02777E89020643F68DBF20372CF8EFCC" descr="c7">
          <a:extLst>
            <a:ext uri="{FF2B5EF4-FFF2-40B4-BE49-F238E27FC236}">
              <a16:creationId xmlns:a16="http://schemas.microsoft.com/office/drawing/2014/main" id="{c7877eca-f32b-4e72-b2cc-fea5760581e6}"/>
            </a:ext>
          </a:extLst>
        </xdr:cNvPr>
        <xdr:cNvPicPr>
          <a:picLocks noChangeAspect="1"/>
        </xdr:cNvPicPr>
      </xdr:nvPicPr>
      <xdr:blipFill>
        <a:blip r:embed="rId146"/>
        <a:stretch>
          <a:fillRect/>
        </a:stretch>
      </xdr:blipFill>
      <xdr:spPr>
        <a:xfrm>
          <a:off x="1409700" y="209235675"/>
          <a:ext cx="542925" cy="400050"/>
        </a:xfrm>
        <a:prstGeom prst="rect"/>
      </xdr:spPr>
    </xdr:pic>
    <xdr:clientData/>
  </xdr:twoCellAnchor>
  <xdr:twoCellAnchor editAs="oneCell">
    <xdr:from>
      <xdr:col>1</xdr:col>
      <xdr:colOff>69215</xdr:colOff>
      <xdr:row>331</xdr:row>
      <xdr:rowOff>20320</xdr:rowOff>
    </xdr:from>
    <xdr:to>
      <xdr:col>2</xdr:col>
      <xdr:colOff>2512</xdr:colOff>
      <xdr:row>334</xdr:row>
      <xdr:rowOff>490855</xdr:rowOff>
    </xdr:to>
    <xdr:pic>
      <xdr:nvPicPr>
        <xdr:cNvPr id="500" name="ID_1C5AA48130BA4654931B44EE89BAC526">
          <a:extLst>
            <a:ext uri="{FF2B5EF4-FFF2-40B4-BE49-F238E27FC236}">
              <a16:creationId xmlns:a16="http://schemas.microsoft.com/office/drawing/2014/main" id="{805f6232-4b58-4f8a-99ea-93b9cfa0f11d}"/>
            </a:ext>
          </a:extLst>
        </xdr:cNvPr>
        <xdr:cNvPicPr>
          <a:picLocks noChangeAspect="1"/>
        </xdr:cNvPicPr>
      </xdr:nvPicPr>
      <xdr:blipFill>
        <a:blip r:embed="rId147"/>
        <a:stretch>
          <a:fillRect/>
        </a:stretch>
      </xdr:blipFill>
      <xdr:spPr>
        <a:xfrm>
          <a:off x="1304925" y="165677850"/>
          <a:ext cx="704850" cy="198120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34290</xdr:colOff>
      <xdr:row>350</xdr:row>
      <xdr:rowOff>16510</xdr:rowOff>
    </xdr:from>
    <xdr:to>
      <xdr:col>2</xdr:col>
      <xdr:colOff>0</xdr:colOff>
      <xdr:row>357</xdr:row>
      <xdr:rowOff>0</xdr:rowOff>
    </xdr:to>
    <xdr:pic>
      <xdr:nvPicPr>
        <xdr:cNvPr id="501" name="ID_E8E49B7C823F4646ACD3A25FF08E6867">
          <a:extLst>
            <a:ext uri="{FF2B5EF4-FFF2-40B4-BE49-F238E27FC236}">
              <a16:creationId xmlns:a16="http://schemas.microsoft.com/office/drawing/2014/main" id="{5130e53d-86eb-471f-b608-cfdf426ce4d7}"/>
            </a:ext>
          </a:extLst>
        </xdr:cNvPr>
        <xdr:cNvPicPr>
          <a:picLocks noChangeAspect="1"/>
        </xdr:cNvPicPr>
      </xdr:nvPicPr>
      <xdr:blipFill>
        <a:blip r:embed="rId148"/>
        <a:stretch>
          <a:fillRect/>
        </a:stretch>
      </xdr:blipFill>
      <xdr:spPr>
        <a:xfrm>
          <a:off x="1276350" y="174031275"/>
          <a:ext cx="733425" cy="35147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183515</xdr:colOff>
      <xdr:row>359</xdr:row>
      <xdr:rowOff>30480</xdr:rowOff>
    </xdr:from>
    <xdr:to>
      <xdr:col>1</xdr:col>
      <xdr:colOff>652780</xdr:colOff>
      <xdr:row>362</xdr:row>
      <xdr:rowOff>346710</xdr:rowOff>
    </xdr:to>
    <xdr:pic>
      <xdr:nvPicPr>
        <xdr:cNvPr id="502" name="ID_F3E069DD4DEF4217A726C2B8484290D5">
          <a:extLst>
            <a:ext uri="{FF2B5EF4-FFF2-40B4-BE49-F238E27FC236}">
              <a16:creationId xmlns:a16="http://schemas.microsoft.com/office/drawing/2014/main" id="{1a04a38f-316d-446c-83a2-937717bc789c}"/>
            </a:ext>
          </a:extLst>
        </xdr:cNvPr>
        <xdr:cNvPicPr>
          <a:picLocks noChangeAspect="1"/>
        </xdr:cNvPicPr>
      </xdr:nvPicPr>
      <xdr:blipFill>
        <a:blip r:embed="rId149"/>
        <a:stretch>
          <a:fillRect/>
        </a:stretch>
      </xdr:blipFill>
      <xdr:spPr>
        <a:xfrm>
          <a:off x="1419225" y="178260375"/>
          <a:ext cx="466725" cy="14001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194945</xdr:colOff>
      <xdr:row>368</xdr:row>
      <xdr:rowOff>16510</xdr:rowOff>
    </xdr:from>
    <xdr:to>
      <xdr:col>1</xdr:col>
      <xdr:colOff>694690</xdr:colOff>
      <xdr:row>372</xdr:row>
      <xdr:rowOff>0</xdr:rowOff>
    </xdr:to>
    <xdr:pic>
      <xdr:nvPicPr>
        <xdr:cNvPr id="503" name="ID_0965A345684C4F22BA8E70BBA13938AA">
          <a:extLst>
            <a:ext uri="{FF2B5EF4-FFF2-40B4-BE49-F238E27FC236}">
              <a16:creationId xmlns:a16="http://schemas.microsoft.com/office/drawing/2014/main" id="{eaf6304d-5910-430f-b5bb-bb5f357c9033}"/>
            </a:ext>
          </a:extLst>
        </xdr:cNvPr>
        <xdr:cNvPicPr>
          <a:picLocks noChangeAspect="1"/>
        </xdr:cNvPicPr>
      </xdr:nvPicPr>
      <xdr:blipFill>
        <a:blip r:embed="rId150"/>
        <a:stretch>
          <a:fillRect/>
        </a:stretch>
      </xdr:blipFill>
      <xdr:spPr>
        <a:xfrm>
          <a:off x="1428750" y="181975125"/>
          <a:ext cx="495300" cy="2000250"/>
        </a:xfrm>
        <a:prstGeom prst="rect"/>
        <a:noFill/>
        <a:ln w="9525">
          <a:noFill/>
        </a:ln>
      </xdr:spPr>
    </xdr:pic>
    <xdr:clientData/>
  </xdr:twoCellAnchor>
  <xdr:twoCellAnchor>
    <xdr:from>
      <xdr:col>1</xdr:col>
      <xdr:colOff>0</xdr:colOff>
      <xdr:row>434</xdr:row>
      <xdr:rowOff>0</xdr:rowOff>
    </xdr:from>
    <xdr:to>
      <xdr:col>2</xdr:col>
      <xdr:colOff>0</xdr:colOff>
      <xdr:row>434</xdr:row>
      <xdr:rowOff>0</xdr:rowOff>
    </xdr:to>
    <xdr:pic>
      <xdr:nvPicPr>
        <xdr:cNvPr id="504" name="Picture 39" descr="1-46.jpg">
          <a:extLst>
            <a:ext uri="{FF2B5EF4-FFF2-40B4-BE49-F238E27FC236}">
              <a16:creationId xmlns:a16="http://schemas.microsoft.com/office/drawing/2014/main" id="{4a947086-852d-4492-95ee-2adb0c703ea0}"/>
            </a:ext>
          </a:extLst>
        </xdr:cNvPr>
        <xdr:cNvPicPr>
          <a:picLocks noChangeAspect="1"/>
        </xdr:cNvPicPr>
      </xdr:nvPicPr>
      <xdr:blipFill>
        <a:blip r:embed="rId151"/>
        <a:stretch>
          <a:fillRect/>
        </a:stretch>
      </xdr:blipFill>
      <xdr:spPr>
        <a:xfrm>
          <a:off x="1238250" y="213379050"/>
          <a:ext cx="771525" cy="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19685</xdr:colOff>
      <xdr:row>384</xdr:row>
      <xdr:rowOff>21590</xdr:rowOff>
    </xdr:from>
    <xdr:to>
      <xdr:col>2</xdr:col>
      <xdr:colOff>0</xdr:colOff>
      <xdr:row>384</xdr:row>
      <xdr:rowOff>493395</xdr:rowOff>
    </xdr:to>
    <xdr:pic>
      <xdr:nvPicPr>
        <xdr:cNvPr id="505" name="ID_883C4E81FC35465796645A950B65E691" descr="1-143.jpg">
          <a:extLst>
            <a:ext uri="{FF2B5EF4-FFF2-40B4-BE49-F238E27FC236}">
              <a16:creationId xmlns:a16="http://schemas.microsoft.com/office/drawing/2014/main" id="{a1556e05-cf6a-47a7-bac6-4ab566da6694}"/>
            </a:ext>
          </a:extLst>
        </xdr:cNvPr>
        <xdr:cNvPicPr>
          <a:picLocks noChangeAspect="1"/>
        </xdr:cNvPicPr>
      </xdr:nvPicPr>
      <xdr:blipFill>
        <a:blip r:embed="rId152"/>
        <a:stretch>
          <a:fillRect/>
        </a:stretch>
      </xdr:blipFill>
      <xdr:spPr>
        <a:xfrm>
          <a:off x="1257300" y="190014225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54927</xdr:colOff>
      <xdr:row>385</xdr:row>
      <xdr:rowOff>16827</xdr:rowOff>
    </xdr:from>
    <xdr:to>
      <xdr:col>2</xdr:col>
      <xdr:colOff>317</xdr:colOff>
      <xdr:row>385</xdr:row>
      <xdr:rowOff>496887</xdr:rowOff>
    </xdr:to>
    <xdr:pic>
      <xdr:nvPicPr>
        <xdr:cNvPr id="506" name="ID_A10558B94D1D4618B2F2BF20E2FDAA75" descr="e2aba9a919a9804bfd0f884e5792276a">
          <a:extLst>
            <a:ext uri="{FF2B5EF4-FFF2-40B4-BE49-F238E27FC236}">
              <a16:creationId xmlns:a16="http://schemas.microsoft.com/office/drawing/2014/main" id="{39e370d4-295a-4582-8b33-c2675cde7ebc}"/>
            </a:ext>
          </a:extLst>
        </xdr:cNvPr>
        <xdr:cNvPicPr>
          <a:picLocks noChangeAspect="1"/>
        </xdr:cNvPicPr>
      </xdr:nvPicPr>
      <xdr:blipFill>
        <a:blip r:embed="rId153"/>
        <a:stretch>
          <a:fillRect/>
        </a:stretch>
      </xdr:blipFill>
      <xdr:spPr>
        <a:xfrm rot="16200000">
          <a:off x="1295400" y="190519050"/>
          <a:ext cx="714375" cy="476250"/>
        </a:xfrm>
        <a:prstGeom prst="rect"/>
      </xdr:spPr>
    </xdr:pic>
    <xdr:clientData/>
  </xdr:twoCellAnchor>
  <xdr:twoCellAnchor editAs="oneCell">
    <xdr:from>
      <xdr:col>1</xdr:col>
      <xdr:colOff>17780</xdr:colOff>
      <xdr:row>386</xdr:row>
      <xdr:rowOff>50800</xdr:rowOff>
    </xdr:from>
    <xdr:to>
      <xdr:col>2</xdr:col>
      <xdr:colOff>0</xdr:colOff>
      <xdr:row>386</xdr:row>
      <xdr:rowOff>462915</xdr:rowOff>
    </xdr:to>
    <xdr:pic>
      <xdr:nvPicPr>
        <xdr:cNvPr id="507" name="ID_8FC37E50A5954A1C9599EAE09DB57FBA" descr="0da0a953d0f0b6ba58bc91637159ac09">
          <a:extLst>
            <a:ext uri="{FF2B5EF4-FFF2-40B4-BE49-F238E27FC236}">
              <a16:creationId xmlns:a16="http://schemas.microsoft.com/office/drawing/2014/main" id="{1c5fa0d4-c1df-4b6f-85d6-c9182765996f}"/>
            </a:ext>
          </a:extLst>
        </xdr:cNvPr>
        <xdr:cNvPicPr>
          <a:picLocks noChangeAspect="1"/>
        </xdr:cNvPicPr>
      </xdr:nvPicPr>
      <xdr:blipFill>
        <a:blip r:embed="rId154"/>
        <a:stretch>
          <a:fillRect/>
        </a:stretch>
      </xdr:blipFill>
      <xdr:spPr>
        <a:xfrm rot="5400000">
          <a:off x="1257300" y="191052450"/>
          <a:ext cx="752475" cy="409575"/>
        </a:xfrm>
        <a:prstGeom prst="rect"/>
      </xdr:spPr>
    </xdr:pic>
    <xdr:clientData/>
  </xdr:twoCellAnchor>
  <xdr:twoCellAnchor editAs="oneCell">
    <xdr:from>
      <xdr:col>1</xdr:col>
      <xdr:colOff>182245</xdr:colOff>
      <xdr:row>387</xdr:row>
      <xdr:rowOff>17780</xdr:rowOff>
    </xdr:from>
    <xdr:to>
      <xdr:col>1</xdr:col>
      <xdr:colOff>705485</xdr:colOff>
      <xdr:row>387</xdr:row>
      <xdr:rowOff>497840</xdr:rowOff>
    </xdr:to>
    <xdr:pic>
      <xdr:nvPicPr>
        <xdr:cNvPr id="508" name="ID_57DBDE69992242518D043645F6603BD9" descr="e99b6a9c43e8fc3e3a7ab15e455dc6c7">
          <a:extLst>
            <a:ext uri="{FF2B5EF4-FFF2-40B4-BE49-F238E27FC236}">
              <a16:creationId xmlns:a16="http://schemas.microsoft.com/office/drawing/2014/main" id="{a82b27ac-5930-491c-addc-dbac71fe97be}"/>
            </a:ext>
          </a:extLst>
        </xdr:cNvPr>
        <xdr:cNvPicPr>
          <a:picLocks noChangeAspect="1"/>
        </xdr:cNvPicPr>
      </xdr:nvPicPr>
      <xdr:blipFill>
        <a:blip r:embed="rId155"/>
        <a:stretch>
          <a:fillRect/>
        </a:stretch>
      </xdr:blipFill>
      <xdr:spPr>
        <a:xfrm>
          <a:off x="1419225" y="191528700"/>
          <a:ext cx="523875" cy="476250"/>
        </a:xfrm>
        <a:prstGeom prst="rect"/>
      </xdr:spPr>
    </xdr:pic>
    <xdr:clientData/>
  </xdr:twoCellAnchor>
  <xdr:twoCellAnchor editAs="oneCell">
    <xdr:from>
      <xdr:col>1</xdr:col>
      <xdr:colOff>62865</xdr:colOff>
      <xdr:row>388</xdr:row>
      <xdr:rowOff>17145</xdr:rowOff>
    </xdr:from>
    <xdr:to>
      <xdr:col>1</xdr:col>
      <xdr:colOff>767715</xdr:colOff>
      <xdr:row>388</xdr:row>
      <xdr:rowOff>497840</xdr:rowOff>
    </xdr:to>
    <xdr:pic>
      <xdr:nvPicPr>
        <xdr:cNvPr id="509" name="ID_8426EF9BE56044BFA5DB62F3EB81EC0B" descr="e18ce053d79ff43395fa0f179741dd7f">
          <a:extLst>
            <a:ext uri="{FF2B5EF4-FFF2-40B4-BE49-F238E27FC236}">
              <a16:creationId xmlns:a16="http://schemas.microsoft.com/office/drawing/2014/main" id="{c11965cb-b5d7-4ee0-a139-7255d5a5a25c}"/>
            </a:ext>
          </a:extLst>
        </xdr:cNvPr>
        <xdr:cNvPicPr>
          <a:picLocks noChangeAspect="1"/>
        </xdr:cNvPicPr>
      </xdr:nvPicPr>
      <xdr:blipFill>
        <a:blip r:embed="rId156"/>
        <a:stretch>
          <a:fillRect/>
        </a:stretch>
      </xdr:blipFill>
      <xdr:spPr>
        <a:xfrm>
          <a:off x="1304925" y="192033525"/>
          <a:ext cx="704850" cy="476250"/>
        </a:xfrm>
        <a:prstGeom prst="rect"/>
      </xdr:spPr>
    </xdr:pic>
    <xdr:clientData/>
  </xdr:twoCellAnchor>
  <xdr:twoCellAnchor editAs="oneCell">
    <xdr:from>
      <xdr:col>1</xdr:col>
      <xdr:colOff>37782</xdr:colOff>
      <xdr:row>389</xdr:row>
      <xdr:rowOff>17462</xdr:rowOff>
    </xdr:from>
    <xdr:to>
      <xdr:col>1</xdr:col>
      <xdr:colOff>768032</xdr:colOff>
      <xdr:row>389</xdr:row>
      <xdr:rowOff>497522</xdr:rowOff>
    </xdr:to>
    <xdr:pic>
      <xdr:nvPicPr>
        <xdr:cNvPr id="510" name="ID_A5BCA935A67C45599C6EFB9E7A2E0718" descr="6f78f550107ae573a1449660dd6bdbbd">
          <a:extLst>
            <a:ext uri="{FF2B5EF4-FFF2-40B4-BE49-F238E27FC236}">
              <a16:creationId xmlns:a16="http://schemas.microsoft.com/office/drawing/2014/main" id="{fb6756d4-07c8-4ac9-abb6-bc6129be2403}"/>
            </a:ext>
          </a:extLst>
        </xdr:cNvPr>
        <xdr:cNvPicPr>
          <a:picLocks noChangeAspect="1"/>
        </xdr:cNvPicPr>
      </xdr:nvPicPr>
      <xdr:blipFill>
        <a:blip r:embed="rId157"/>
        <a:stretch>
          <a:fillRect/>
        </a:stretch>
      </xdr:blipFill>
      <xdr:spPr>
        <a:xfrm rot="5400000">
          <a:off x="1276350" y="192538350"/>
          <a:ext cx="733425" cy="476250"/>
        </a:xfrm>
        <a:prstGeom prst="rect"/>
      </xdr:spPr>
    </xdr:pic>
    <xdr:clientData/>
  </xdr:twoCellAnchor>
  <xdr:twoCellAnchor editAs="oneCell">
    <xdr:from>
      <xdr:col>1</xdr:col>
      <xdr:colOff>19685</xdr:colOff>
      <xdr:row>390</xdr:row>
      <xdr:rowOff>17780</xdr:rowOff>
    </xdr:from>
    <xdr:to>
      <xdr:col>2</xdr:col>
      <xdr:colOff>0</xdr:colOff>
      <xdr:row>390</xdr:row>
      <xdr:rowOff>497205</xdr:rowOff>
    </xdr:to>
    <xdr:pic>
      <xdr:nvPicPr>
        <xdr:cNvPr id="511" name="ID_58FA74B385664853ADC53A0E8AA24A63" descr="b743c0beaf09f2935879f46a2d0a9bac">
          <a:extLst>
            <a:ext uri="{FF2B5EF4-FFF2-40B4-BE49-F238E27FC236}">
              <a16:creationId xmlns:a16="http://schemas.microsoft.com/office/drawing/2014/main" id="{e503b9a5-6807-4e2d-87a2-ab1113ab2f7f}"/>
            </a:ext>
          </a:extLst>
        </xdr:cNvPr>
        <xdr:cNvPicPr>
          <a:picLocks noChangeAspect="1"/>
        </xdr:cNvPicPr>
      </xdr:nvPicPr>
      <xdr:blipFill>
        <a:blip r:embed="rId158"/>
        <a:stretch>
          <a:fillRect/>
        </a:stretch>
      </xdr:blipFill>
      <xdr:spPr>
        <a:xfrm rot="16200000">
          <a:off x="1257300" y="193043175"/>
          <a:ext cx="752475" cy="476250"/>
        </a:xfrm>
        <a:prstGeom prst="rect"/>
      </xdr:spPr>
    </xdr:pic>
    <xdr:clientData/>
  </xdr:twoCellAnchor>
  <xdr:twoCellAnchor editAs="oneCell">
    <xdr:from>
      <xdr:col>1</xdr:col>
      <xdr:colOff>50482</xdr:colOff>
      <xdr:row>391</xdr:row>
      <xdr:rowOff>16827</xdr:rowOff>
    </xdr:from>
    <xdr:to>
      <xdr:col>1</xdr:col>
      <xdr:colOff>768032</xdr:colOff>
      <xdr:row>391</xdr:row>
      <xdr:rowOff>496887</xdr:rowOff>
    </xdr:to>
    <xdr:pic>
      <xdr:nvPicPr>
        <xdr:cNvPr id="512" name="ID_08E83602BF0846CEA9E980A70B961618" descr="baab148edbebee8a97baba6df1f77bae">
          <a:extLst>
            <a:ext uri="{FF2B5EF4-FFF2-40B4-BE49-F238E27FC236}">
              <a16:creationId xmlns:a16="http://schemas.microsoft.com/office/drawing/2014/main" id="{c23252b8-6593-457b-972f-bfba5c31d2c6}"/>
            </a:ext>
          </a:extLst>
        </xdr:cNvPr>
        <xdr:cNvPicPr>
          <a:picLocks noChangeAspect="1"/>
        </xdr:cNvPicPr>
      </xdr:nvPicPr>
      <xdr:blipFill>
        <a:blip r:embed="rId159"/>
        <a:stretch>
          <a:fillRect/>
        </a:stretch>
      </xdr:blipFill>
      <xdr:spPr>
        <a:xfrm rot="5400000">
          <a:off x="1285875" y="193548000"/>
          <a:ext cx="714375" cy="476250"/>
        </a:xfrm>
        <a:prstGeom prst="rect"/>
      </xdr:spPr>
    </xdr:pic>
    <xdr:clientData/>
  </xdr:twoCellAnchor>
  <xdr:twoCellAnchor editAs="oneCell">
    <xdr:from>
      <xdr:col>1</xdr:col>
      <xdr:colOff>16827</xdr:colOff>
      <xdr:row>392</xdr:row>
      <xdr:rowOff>53657</xdr:rowOff>
    </xdr:from>
    <xdr:to>
      <xdr:col>2</xdr:col>
      <xdr:colOff>317</xdr:colOff>
      <xdr:row>392</xdr:row>
      <xdr:rowOff>461327</xdr:rowOff>
    </xdr:to>
    <xdr:pic>
      <xdr:nvPicPr>
        <xdr:cNvPr id="513" name="ID_BAD942EF7CFE4E86B0D6C62347816CC6" descr="5991c70f3750ea2fc6a455d8115faf7e">
          <a:extLst>
            <a:ext uri="{FF2B5EF4-FFF2-40B4-BE49-F238E27FC236}">
              <a16:creationId xmlns:a16="http://schemas.microsoft.com/office/drawing/2014/main" id="{60181540-4de2-4e31-b240-896f9a35609d}"/>
            </a:ext>
          </a:extLst>
        </xdr:cNvPr>
        <xdr:cNvPicPr>
          <a:picLocks noChangeAspect="1"/>
        </xdr:cNvPicPr>
      </xdr:nvPicPr>
      <xdr:blipFill>
        <a:blip r:embed="rId160"/>
        <a:stretch>
          <a:fillRect/>
        </a:stretch>
      </xdr:blipFill>
      <xdr:spPr>
        <a:xfrm rot="16200000">
          <a:off x="1257300" y="194090925"/>
          <a:ext cx="752475" cy="409575"/>
        </a:xfrm>
        <a:prstGeom prst="rect"/>
      </xdr:spPr>
    </xdr:pic>
    <xdr:clientData/>
  </xdr:twoCellAnchor>
  <xdr:twoCellAnchor editAs="oneCell">
    <xdr:from>
      <xdr:col>1</xdr:col>
      <xdr:colOff>19050</xdr:colOff>
      <xdr:row>127</xdr:row>
      <xdr:rowOff>20955</xdr:rowOff>
    </xdr:from>
    <xdr:to>
      <xdr:col>2</xdr:col>
      <xdr:colOff>0</xdr:colOff>
      <xdr:row>127</xdr:row>
      <xdr:rowOff>492760</xdr:rowOff>
    </xdr:to>
    <xdr:pic>
      <xdr:nvPicPr>
        <xdr:cNvPr id="514" name="ID_4E93D5DA8BAE469295EC216BB7D85E43" descr="1-70.jpg">
          <a:extLst>
            <a:ext uri="{FF2B5EF4-FFF2-40B4-BE49-F238E27FC236}">
              <a16:creationId xmlns:a16="http://schemas.microsoft.com/office/drawing/2014/main" id="{babea1e5-d099-45bd-a380-84fe2898377b}"/>
            </a:ext>
          </a:extLst>
        </xdr:cNvPr>
        <xdr:cNvPicPr>
          <a:picLocks noChangeAspect="1"/>
        </xdr:cNvPicPr>
      </xdr:nvPicPr>
      <xdr:blipFill>
        <a:blip r:embed="rId161"/>
        <a:stretch>
          <a:fillRect/>
        </a:stretch>
      </xdr:blipFill>
      <xdr:spPr>
        <a:xfrm>
          <a:off x="1257300" y="6488430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128</xdr:row>
      <xdr:rowOff>20955</xdr:rowOff>
    </xdr:from>
    <xdr:to>
      <xdr:col>2</xdr:col>
      <xdr:colOff>0</xdr:colOff>
      <xdr:row>128</xdr:row>
      <xdr:rowOff>492760</xdr:rowOff>
    </xdr:to>
    <xdr:pic>
      <xdr:nvPicPr>
        <xdr:cNvPr id="515" name="ID_D5B8605E20D94F37970328C8BA0935D9" descr="1-71.jpg">
          <a:extLst>
            <a:ext uri="{FF2B5EF4-FFF2-40B4-BE49-F238E27FC236}">
              <a16:creationId xmlns:a16="http://schemas.microsoft.com/office/drawing/2014/main" id="{ecd6c91b-f0a1-4a54-a614-5a5f6f08d895}"/>
            </a:ext>
          </a:extLst>
        </xdr:cNvPr>
        <xdr:cNvPicPr>
          <a:picLocks noChangeAspect="1"/>
        </xdr:cNvPicPr>
      </xdr:nvPicPr>
      <xdr:blipFill>
        <a:blip r:embed="rId161"/>
        <a:stretch>
          <a:fillRect/>
        </a:stretch>
      </xdr:blipFill>
      <xdr:spPr>
        <a:xfrm>
          <a:off x="1257300" y="6547485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129</xdr:row>
      <xdr:rowOff>20955</xdr:rowOff>
    </xdr:from>
    <xdr:to>
      <xdr:col>2</xdr:col>
      <xdr:colOff>0</xdr:colOff>
      <xdr:row>129</xdr:row>
      <xdr:rowOff>492760</xdr:rowOff>
    </xdr:to>
    <xdr:pic>
      <xdr:nvPicPr>
        <xdr:cNvPr id="516" name="ID_B12DDF3218B645ECAD2E654ACE6F3609" descr="1-72.jpg">
          <a:extLst>
            <a:ext uri="{FF2B5EF4-FFF2-40B4-BE49-F238E27FC236}">
              <a16:creationId xmlns:a16="http://schemas.microsoft.com/office/drawing/2014/main" id="{3838feff-d8b7-417c-b10d-43fdfd5ff9b4}"/>
            </a:ext>
          </a:extLst>
        </xdr:cNvPr>
        <xdr:cNvPicPr>
          <a:picLocks noChangeAspect="1"/>
        </xdr:cNvPicPr>
      </xdr:nvPicPr>
      <xdr:blipFill>
        <a:blip r:embed="rId161"/>
        <a:stretch>
          <a:fillRect/>
        </a:stretch>
      </xdr:blipFill>
      <xdr:spPr>
        <a:xfrm>
          <a:off x="1257300" y="6606540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130</xdr:row>
      <xdr:rowOff>20955</xdr:rowOff>
    </xdr:from>
    <xdr:to>
      <xdr:col>2</xdr:col>
      <xdr:colOff>0</xdr:colOff>
      <xdr:row>130</xdr:row>
      <xdr:rowOff>492760</xdr:rowOff>
    </xdr:to>
    <xdr:pic>
      <xdr:nvPicPr>
        <xdr:cNvPr id="517" name="ID_9BA41C9C51734449963CC07F2EA1C908" descr="1-73.jpg">
          <a:extLst>
            <a:ext uri="{FF2B5EF4-FFF2-40B4-BE49-F238E27FC236}">
              <a16:creationId xmlns:a16="http://schemas.microsoft.com/office/drawing/2014/main" id="{84723512-c3a1-4f5d-95ad-3591d922253d}"/>
            </a:ext>
          </a:extLst>
        </xdr:cNvPr>
        <xdr:cNvPicPr>
          <a:picLocks noChangeAspect="1"/>
        </xdr:cNvPicPr>
      </xdr:nvPicPr>
      <xdr:blipFill>
        <a:blip r:embed="rId161"/>
        <a:stretch>
          <a:fillRect/>
        </a:stretch>
      </xdr:blipFill>
      <xdr:spPr>
        <a:xfrm>
          <a:off x="1257300" y="66655950"/>
          <a:ext cx="75247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71755</xdr:colOff>
      <xdr:row>309</xdr:row>
      <xdr:rowOff>17145</xdr:rowOff>
    </xdr:from>
    <xdr:to>
      <xdr:col>1</xdr:col>
      <xdr:colOff>767715</xdr:colOff>
      <xdr:row>309</xdr:row>
      <xdr:rowOff>431165</xdr:rowOff>
    </xdr:to>
    <xdr:pic>
      <xdr:nvPicPr>
        <xdr:cNvPr id="518" name="ID_B237664D458D4AF8B05FB9791065CE1B" descr="1-100.jpg">
          <a:extLst>
            <a:ext uri="{FF2B5EF4-FFF2-40B4-BE49-F238E27FC236}">
              <a16:creationId xmlns:a16="http://schemas.microsoft.com/office/drawing/2014/main" id="{637c5bee-0098-4257-b550-8b90bb95348e}"/>
            </a:ext>
          </a:extLst>
        </xdr:cNvPr>
        <xdr:cNvPicPr>
          <a:picLocks noChangeAspect="1"/>
        </xdr:cNvPicPr>
      </xdr:nvPicPr>
      <xdr:blipFill>
        <a:blip r:embed="rId162"/>
        <a:stretch>
          <a:fillRect/>
        </a:stretch>
      </xdr:blipFill>
      <xdr:spPr>
        <a:xfrm>
          <a:off x="1314450" y="155333700"/>
          <a:ext cx="695325" cy="4095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0</xdr:col>
      <xdr:colOff>1094105</xdr:colOff>
      <xdr:row>335</xdr:row>
      <xdr:rowOff>19050</xdr:rowOff>
    </xdr:from>
    <xdr:to>
      <xdr:col>4</xdr:col>
      <xdr:colOff>536575</xdr:colOff>
      <xdr:row>336</xdr:row>
      <xdr:rowOff>342900</xdr:rowOff>
    </xdr:to>
    <xdr:pic>
      <xdr:nvPicPr>
        <xdr:cNvPr id="519" name="ID_87589B81779D4AC1A6DCE124FD576472">
          <a:extLst>
            <a:ext uri="{FF2B5EF4-FFF2-40B4-BE49-F238E27FC236}">
              <a16:creationId xmlns:a16="http://schemas.microsoft.com/office/drawing/2014/main" id="{05e02806-5294-4fd4-8fa4-3a963f3b22a7}"/>
            </a:ext>
          </a:extLst>
        </xdr:cNvPr>
        <xdr:cNvPicPr>
          <a:picLocks noChangeAspect="1"/>
        </xdr:cNvPicPr>
      </xdr:nvPicPr>
      <xdr:blipFill>
        <a:blip r:embed="rId163"/>
        <a:stretch>
          <a:fillRect/>
        </a:stretch>
      </xdr:blipFill>
      <xdr:spPr>
        <a:xfrm>
          <a:off x="1095375" y="167697150"/>
          <a:ext cx="3743325" cy="6762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0</xdr:col>
      <xdr:colOff>1104900</xdr:colOff>
      <xdr:row>341</xdr:row>
      <xdr:rowOff>19050</xdr:rowOff>
    </xdr:from>
    <xdr:to>
      <xdr:col>4</xdr:col>
      <xdr:colOff>525780</xdr:colOff>
      <xdr:row>342</xdr:row>
      <xdr:rowOff>371475</xdr:rowOff>
    </xdr:to>
    <xdr:pic>
      <xdr:nvPicPr>
        <xdr:cNvPr id="520" name="ID_468B93DDB31245A2BDEF0A0DCF3E8806">
          <a:extLst>
            <a:ext uri="{FF2B5EF4-FFF2-40B4-BE49-F238E27FC236}">
              <a16:creationId xmlns:a16="http://schemas.microsoft.com/office/drawing/2014/main" id="{47f23c27-3f2c-4c5c-ad33-4ade9da19aea}"/>
            </a:ext>
          </a:extLst>
        </xdr:cNvPr>
        <xdr:cNvPicPr>
          <a:picLocks noChangeAspect="1"/>
        </xdr:cNvPicPr>
      </xdr:nvPicPr>
      <xdr:blipFill>
        <a:blip r:embed="rId164"/>
        <a:stretch>
          <a:fillRect/>
        </a:stretch>
      </xdr:blipFill>
      <xdr:spPr>
        <a:xfrm>
          <a:off x="1104900" y="170116500"/>
          <a:ext cx="3724275" cy="7334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95885</xdr:colOff>
      <xdr:row>337</xdr:row>
      <xdr:rowOff>33655</xdr:rowOff>
    </xdr:from>
    <xdr:to>
      <xdr:col>1</xdr:col>
      <xdr:colOff>683895</xdr:colOff>
      <xdr:row>340</xdr:row>
      <xdr:rowOff>366395</xdr:rowOff>
    </xdr:to>
    <xdr:pic>
      <xdr:nvPicPr>
        <xdr:cNvPr id="521" name="ID_B13AAED23AEE4AD59C777ABA8B739FDD">
          <a:extLst>
            <a:ext uri="{FF2B5EF4-FFF2-40B4-BE49-F238E27FC236}">
              <a16:creationId xmlns:a16="http://schemas.microsoft.com/office/drawing/2014/main" id="{45b550da-b14c-4008-b95e-d6610fbd8e2a}"/>
            </a:ext>
          </a:extLst>
        </xdr:cNvPr>
        <xdr:cNvPicPr>
          <a:picLocks noChangeAspect="1"/>
        </xdr:cNvPicPr>
      </xdr:nvPicPr>
      <xdr:blipFill>
        <a:blip r:embed="rId165"/>
        <a:stretch>
          <a:fillRect/>
        </a:stretch>
      </xdr:blipFill>
      <xdr:spPr>
        <a:xfrm>
          <a:off x="1333500" y="168421050"/>
          <a:ext cx="590550" cy="1619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0</xdr:col>
      <xdr:colOff>1136650</xdr:colOff>
      <xdr:row>348</xdr:row>
      <xdr:rowOff>57150</xdr:rowOff>
    </xdr:from>
    <xdr:to>
      <xdr:col>4</xdr:col>
      <xdr:colOff>418465</xdr:colOff>
      <xdr:row>349</xdr:row>
      <xdr:rowOff>361315</xdr:rowOff>
    </xdr:to>
    <xdr:pic>
      <xdr:nvPicPr>
        <xdr:cNvPr id="522" name="ID_504A78B52F7F4CA78C33FFB3C039361F">
          <a:extLst>
            <a:ext uri="{FF2B5EF4-FFF2-40B4-BE49-F238E27FC236}">
              <a16:creationId xmlns:a16="http://schemas.microsoft.com/office/drawing/2014/main" id="{da231a7f-d37a-477d-b935-338462053b9f}"/>
            </a:ext>
          </a:extLst>
        </xdr:cNvPr>
        <xdr:cNvPicPr>
          <a:picLocks noChangeAspect="1"/>
        </xdr:cNvPicPr>
      </xdr:nvPicPr>
      <xdr:blipFill>
        <a:blip r:embed="rId166"/>
        <a:stretch>
          <a:fillRect/>
        </a:stretch>
      </xdr:blipFill>
      <xdr:spPr>
        <a:xfrm>
          <a:off x="1133475" y="173231175"/>
          <a:ext cx="3590925" cy="72390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0</xdr:col>
      <xdr:colOff>1053465</xdr:colOff>
      <xdr:row>357</xdr:row>
      <xdr:rowOff>19050</xdr:rowOff>
    </xdr:from>
    <xdr:to>
      <xdr:col>5</xdr:col>
      <xdr:colOff>1905</xdr:colOff>
      <xdr:row>358</xdr:row>
      <xdr:rowOff>333375</xdr:rowOff>
    </xdr:to>
    <xdr:pic>
      <xdr:nvPicPr>
        <xdr:cNvPr id="523" name="ID_48142B9F77524B3A86EDAF9EE4784DE3">
          <a:extLst>
            <a:ext uri="{FF2B5EF4-FFF2-40B4-BE49-F238E27FC236}">
              <a16:creationId xmlns:a16="http://schemas.microsoft.com/office/drawing/2014/main" id="{78b15689-cef1-463a-a227-bdd4a0ade95c}"/>
            </a:ext>
          </a:extLst>
        </xdr:cNvPr>
        <xdr:cNvPicPr>
          <a:picLocks noChangeAspect="1"/>
        </xdr:cNvPicPr>
      </xdr:nvPicPr>
      <xdr:blipFill>
        <a:blip r:embed="rId167"/>
        <a:stretch>
          <a:fillRect/>
        </a:stretch>
      </xdr:blipFill>
      <xdr:spPr>
        <a:xfrm>
          <a:off x="1057275" y="177565050"/>
          <a:ext cx="3819525" cy="6572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0</xdr:col>
      <xdr:colOff>19050</xdr:colOff>
      <xdr:row>366</xdr:row>
      <xdr:rowOff>25400</xdr:rowOff>
    </xdr:from>
    <xdr:to>
      <xdr:col>6</xdr:col>
      <xdr:colOff>0</xdr:colOff>
      <xdr:row>367</xdr:row>
      <xdr:rowOff>365125</xdr:rowOff>
    </xdr:to>
    <xdr:pic>
      <xdr:nvPicPr>
        <xdr:cNvPr id="524" name="ID_E1A5697C5BF244AC8CBDE3D6F9A1F92E">
          <a:extLst>
            <a:ext uri="{FF2B5EF4-FFF2-40B4-BE49-F238E27FC236}">
              <a16:creationId xmlns:a16="http://schemas.microsoft.com/office/drawing/2014/main" id="{98091ebb-8cf1-4a79-95db-1194cdb997f7}"/>
            </a:ext>
          </a:extLst>
        </xdr:cNvPr>
        <xdr:cNvPicPr>
          <a:picLocks noChangeAspect="1"/>
        </xdr:cNvPicPr>
      </xdr:nvPicPr>
      <xdr:blipFill>
        <a:blip r:embed="rId168"/>
        <a:stretch>
          <a:fillRect/>
        </a:stretch>
      </xdr:blipFill>
      <xdr:spPr>
        <a:xfrm>
          <a:off x="19050" y="181222650"/>
          <a:ext cx="5705475" cy="72390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0</xdr:col>
      <xdr:colOff>1004570</xdr:colOff>
      <xdr:row>372</xdr:row>
      <xdr:rowOff>12065</xdr:rowOff>
    </xdr:from>
    <xdr:to>
      <xdr:col>4</xdr:col>
      <xdr:colOff>525145</xdr:colOff>
      <xdr:row>381</xdr:row>
      <xdr:rowOff>654685</xdr:rowOff>
    </xdr:to>
    <xdr:pic>
      <xdr:nvPicPr>
        <xdr:cNvPr id="525" name="ID_ABFE12E6A45F436DB47BC1872FFAA049">
          <a:extLst>
            <a:ext uri="{FF2B5EF4-FFF2-40B4-BE49-F238E27FC236}">
              <a16:creationId xmlns:a16="http://schemas.microsoft.com/office/drawing/2014/main" id="{7142110c-ff4c-4117-8af1-9b18fd64d63e}"/>
            </a:ext>
          </a:extLst>
        </xdr:cNvPr>
        <xdr:cNvPicPr>
          <a:picLocks noChangeAspect="1"/>
        </xdr:cNvPicPr>
      </xdr:nvPicPr>
      <xdr:blipFill>
        <a:blip r:embed="rId169"/>
        <a:stretch>
          <a:fillRect/>
        </a:stretch>
      </xdr:blipFill>
      <xdr:spPr>
        <a:xfrm>
          <a:off x="1000125" y="183984900"/>
          <a:ext cx="3829050" cy="518160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9525</xdr:colOff>
      <xdr:row>177</xdr:row>
      <xdr:rowOff>117475</xdr:rowOff>
    </xdr:from>
    <xdr:to>
      <xdr:col>2</xdr:col>
      <xdr:colOff>0</xdr:colOff>
      <xdr:row>177</xdr:row>
      <xdr:rowOff>518160</xdr:rowOff>
    </xdr:to>
    <xdr:pic>
      <xdr:nvPicPr>
        <xdr:cNvPr id="526" name="图片 525">
          <a:extLst>
            <a:ext uri="{FF2B5EF4-FFF2-40B4-BE49-F238E27FC236}">
              <a16:creationId xmlns:a16="http://schemas.microsoft.com/office/drawing/2014/main" id="{ffa944b5-060e-4343-9cfe-ab95dc3f9358}"/>
            </a:ext>
          </a:extLst>
        </xdr:cNvPr>
        <xdr:cNvPicPr>
          <a:picLocks noChangeAspect="1"/>
        </xdr:cNvPicPr>
      </xdr:nvPicPr>
      <xdr:blipFill>
        <a:blip r:embed="rId170"/>
        <a:stretch>
          <a:fillRect/>
        </a:stretch>
      </xdr:blipFill>
      <xdr:spPr>
        <a:xfrm>
          <a:off x="1247775" y="89173050"/>
          <a:ext cx="762000" cy="4000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38100</xdr:colOff>
      <xdr:row>178</xdr:row>
      <xdr:rowOff>66675</xdr:rowOff>
    </xdr:from>
    <xdr:to>
      <xdr:col>2</xdr:col>
      <xdr:colOff>0</xdr:colOff>
      <xdr:row>178</xdr:row>
      <xdr:rowOff>467360</xdr:rowOff>
    </xdr:to>
    <xdr:pic>
      <xdr:nvPicPr>
        <xdr:cNvPr id="527" name="图片 526">
          <a:extLst>
            <a:ext uri="{FF2B5EF4-FFF2-40B4-BE49-F238E27FC236}">
              <a16:creationId xmlns:a16="http://schemas.microsoft.com/office/drawing/2014/main" id="{041166d1-b2eb-4966-9bca-8f75a8d69438}"/>
            </a:ext>
          </a:extLst>
        </xdr:cNvPr>
        <xdr:cNvPicPr>
          <a:picLocks noChangeAspect="1"/>
        </xdr:cNvPicPr>
      </xdr:nvPicPr>
      <xdr:blipFill>
        <a:blip r:embed="rId171"/>
        <a:stretch>
          <a:fillRect/>
        </a:stretch>
      </xdr:blipFill>
      <xdr:spPr>
        <a:xfrm>
          <a:off x="1276350" y="89696925"/>
          <a:ext cx="733425" cy="4000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28575</xdr:colOff>
      <xdr:row>179</xdr:row>
      <xdr:rowOff>57150</xdr:rowOff>
    </xdr:from>
    <xdr:to>
      <xdr:col>2</xdr:col>
      <xdr:colOff>0</xdr:colOff>
      <xdr:row>179</xdr:row>
      <xdr:rowOff>457835</xdr:rowOff>
    </xdr:to>
    <xdr:pic>
      <xdr:nvPicPr>
        <xdr:cNvPr id="528" name="图片 527">
          <a:extLst>
            <a:ext uri="{FF2B5EF4-FFF2-40B4-BE49-F238E27FC236}">
              <a16:creationId xmlns:a16="http://schemas.microsoft.com/office/drawing/2014/main" id="{2dd0a6c7-2793-41aa-94a3-9066b08ad74b}"/>
            </a:ext>
          </a:extLst>
        </xdr:cNvPr>
        <xdr:cNvPicPr>
          <a:picLocks noChangeAspect="1"/>
        </xdr:cNvPicPr>
      </xdr:nvPicPr>
      <xdr:blipFill>
        <a:blip r:embed="rId172"/>
        <a:stretch>
          <a:fillRect/>
        </a:stretch>
      </xdr:blipFill>
      <xdr:spPr>
        <a:xfrm>
          <a:off x="1266825" y="90258900"/>
          <a:ext cx="742950" cy="4000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38100</xdr:colOff>
      <xdr:row>180</xdr:row>
      <xdr:rowOff>47625</xdr:rowOff>
    </xdr:from>
    <xdr:to>
      <xdr:col>2</xdr:col>
      <xdr:colOff>0</xdr:colOff>
      <xdr:row>180</xdr:row>
      <xdr:rowOff>448310</xdr:rowOff>
    </xdr:to>
    <xdr:pic>
      <xdr:nvPicPr>
        <xdr:cNvPr id="529" name="图片 528">
          <a:extLst>
            <a:ext uri="{FF2B5EF4-FFF2-40B4-BE49-F238E27FC236}">
              <a16:creationId xmlns:a16="http://schemas.microsoft.com/office/drawing/2014/main" id="{56999a52-8973-4099-bb6a-5fbab3835545}"/>
            </a:ext>
          </a:extLst>
        </xdr:cNvPr>
        <xdr:cNvPicPr>
          <a:picLocks noChangeAspect="1"/>
        </xdr:cNvPicPr>
      </xdr:nvPicPr>
      <xdr:blipFill>
        <a:blip r:embed="rId171"/>
        <a:stretch>
          <a:fillRect/>
        </a:stretch>
      </xdr:blipFill>
      <xdr:spPr>
        <a:xfrm>
          <a:off x="1276350" y="90820875"/>
          <a:ext cx="733425" cy="4000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0</xdr:col>
      <xdr:colOff>1336675</xdr:colOff>
      <xdr:row>181</xdr:row>
      <xdr:rowOff>88900</xdr:rowOff>
    </xdr:from>
    <xdr:to>
      <xdr:col>2</xdr:col>
      <xdr:colOff>0</xdr:colOff>
      <xdr:row>181</xdr:row>
      <xdr:rowOff>489585</xdr:rowOff>
    </xdr:to>
    <xdr:pic>
      <xdr:nvPicPr>
        <xdr:cNvPr id="530" name="图片 529">
          <a:extLst>
            <a:ext uri="{FF2B5EF4-FFF2-40B4-BE49-F238E27FC236}">
              <a16:creationId xmlns:a16="http://schemas.microsoft.com/office/drawing/2014/main" id="{5ecf7da1-d565-4170-9449-723ca7148460}"/>
            </a:ext>
          </a:extLst>
        </xdr:cNvPr>
        <xdr:cNvPicPr>
          <a:picLocks noChangeAspect="1"/>
        </xdr:cNvPicPr>
      </xdr:nvPicPr>
      <xdr:blipFill>
        <a:blip r:embed="rId173"/>
        <a:stretch>
          <a:fillRect/>
        </a:stretch>
      </xdr:blipFill>
      <xdr:spPr>
        <a:xfrm>
          <a:off x="1238250" y="91430475"/>
          <a:ext cx="771525" cy="4000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112395</xdr:colOff>
      <xdr:row>399</xdr:row>
      <xdr:rowOff>49530</xdr:rowOff>
    </xdr:from>
    <xdr:to>
      <xdr:col>2</xdr:col>
      <xdr:colOff>1242</xdr:colOff>
      <xdr:row>400</xdr:row>
      <xdr:rowOff>15875</xdr:rowOff>
    </xdr:to>
    <xdr:pic>
      <xdr:nvPicPr>
        <xdr:cNvPr id="531" name="ID_AEDEE413A8A947378EC6430F795A5E35">
          <a:extLst>
            <a:ext uri="{FF2B5EF4-FFF2-40B4-BE49-F238E27FC236}">
              <a16:creationId xmlns:a16="http://schemas.microsoft.com/office/drawing/2014/main" id="{2d9d8f43-59ed-48f4-a2f3-f3549d8194c8}"/>
            </a:ext>
          </a:extLst>
        </xdr:cNvPr>
        <xdr:cNvPicPr>
          <a:picLocks noChangeAspect="1"/>
        </xdr:cNvPicPr>
      </xdr:nvPicPr>
      <xdr:blipFill>
        <a:blip r:embed="rId174"/>
        <a:stretch>
          <a:fillRect/>
        </a:stretch>
      </xdr:blipFill>
      <xdr:spPr>
        <a:xfrm>
          <a:off x="1352550" y="197443725"/>
          <a:ext cx="657225" cy="3524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81915</xdr:colOff>
      <xdr:row>400</xdr:row>
      <xdr:rowOff>46990</xdr:rowOff>
    </xdr:from>
    <xdr:to>
      <xdr:col>2</xdr:col>
      <xdr:colOff>2512</xdr:colOff>
      <xdr:row>401</xdr:row>
      <xdr:rowOff>18415</xdr:rowOff>
    </xdr:to>
    <xdr:pic>
      <xdr:nvPicPr>
        <xdr:cNvPr id="532" name="ID_897583F6976442EF80DCE0CBAED18C2F">
          <a:extLst>
            <a:ext uri="{FF2B5EF4-FFF2-40B4-BE49-F238E27FC236}">
              <a16:creationId xmlns:a16="http://schemas.microsoft.com/office/drawing/2014/main" id="{0d759115-0bed-49fd-b7e8-eff01a1635ba}"/>
            </a:ext>
          </a:extLst>
        </xdr:cNvPr>
        <xdr:cNvPicPr>
          <a:picLocks noChangeAspect="1"/>
        </xdr:cNvPicPr>
      </xdr:nvPicPr>
      <xdr:blipFill>
        <a:blip r:embed="rId175"/>
        <a:stretch>
          <a:fillRect/>
        </a:stretch>
      </xdr:blipFill>
      <xdr:spPr>
        <a:xfrm>
          <a:off x="1323975" y="197834250"/>
          <a:ext cx="695325" cy="3619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99695</xdr:colOff>
      <xdr:row>401</xdr:row>
      <xdr:rowOff>47625</xdr:rowOff>
    </xdr:from>
    <xdr:to>
      <xdr:col>2</xdr:col>
      <xdr:colOff>3782</xdr:colOff>
      <xdr:row>402</xdr:row>
      <xdr:rowOff>18415</xdr:rowOff>
    </xdr:to>
    <xdr:pic>
      <xdr:nvPicPr>
        <xdr:cNvPr id="533" name="ID_4AC6A7DF8A3543F2A7CB898572F493C8">
          <a:extLst>
            <a:ext uri="{FF2B5EF4-FFF2-40B4-BE49-F238E27FC236}">
              <a16:creationId xmlns:a16="http://schemas.microsoft.com/office/drawing/2014/main" id="{8e8eab8f-3b94-4cea-a267-68561a1a6fb3}"/>
            </a:ext>
          </a:extLst>
        </xdr:cNvPr>
        <xdr:cNvPicPr>
          <a:picLocks noChangeAspect="1"/>
        </xdr:cNvPicPr>
      </xdr:nvPicPr>
      <xdr:blipFill>
        <a:blip r:embed="rId176"/>
        <a:stretch>
          <a:fillRect/>
        </a:stretch>
      </xdr:blipFill>
      <xdr:spPr>
        <a:xfrm>
          <a:off x="1333500" y="198224775"/>
          <a:ext cx="676275" cy="3619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24765</xdr:colOff>
      <xdr:row>402</xdr:row>
      <xdr:rowOff>48260</xdr:rowOff>
    </xdr:from>
    <xdr:to>
      <xdr:col>2</xdr:col>
      <xdr:colOff>0</xdr:colOff>
      <xdr:row>403</xdr:row>
      <xdr:rowOff>17145</xdr:rowOff>
    </xdr:to>
    <xdr:pic>
      <xdr:nvPicPr>
        <xdr:cNvPr id="534" name="ID_3AB2B10F706245FE870EB9C3EEA1BF53" descr="11">
          <a:extLst>
            <a:ext uri="{FF2B5EF4-FFF2-40B4-BE49-F238E27FC236}">
              <a16:creationId xmlns:a16="http://schemas.microsoft.com/office/drawing/2014/main" id="{84c99c5e-8555-4f7a-aa52-f050a6ba8357}"/>
            </a:ext>
          </a:extLst>
        </xdr:cNvPr>
        <xdr:cNvPicPr>
          <a:picLocks noChangeAspect="1"/>
        </xdr:cNvPicPr>
      </xdr:nvPicPr>
      <xdr:blipFill>
        <a:blip r:embed="rId177"/>
        <a:stretch>
          <a:fillRect/>
        </a:stretch>
      </xdr:blipFill>
      <xdr:spPr>
        <a:xfrm>
          <a:off x="1266825" y="198615300"/>
          <a:ext cx="742950" cy="361950"/>
        </a:xfrm>
        <a:prstGeom prst="rect"/>
      </xdr:spPr>
    </xdr:pic>
    <xdr:clientData/>
  </xdr:twoCellAnchor>
  <xdr:twoCellAnchor editAs="oneCell">
    <xdr:from>
      <xdr:col>1</xdr:col>
      <xdr:colOff>30480</xdr:colOff>
      <xdr:row>404</xdr:row>
      <xdr:rowOff>50165</xdr:rowOff>
    </xdr:from>
    <xdr:to>
      <xdr:col>2</xdr:col>
      <xdr:colOff>0</xdr:colOff>
      <xdr:row>404</xdr:row>
      <xdr:rowOff>408940</xdr:rowOff>
    </xdr:to>
    <xdr:pic>
      <xdr:nvPicPr>
        <xdr:cNvPr id="535" name="ID_B94F2452A83E4F9CB3E5AD5B5C00EC5F" descr="13">
          <a:extLst>
            <a:ext uri="{FF2B5EF4-FFF2-40B4-BE49-F238E27FC236}">
              <a16:creationId xmlns:a16="http://schemas.microsoft.com/office/drawing/2014/main" id="{e9f1a6e5-76dd-4c8a-bdd3-9d381b2c5754}"/>
            </a:ext>
          </a:extLst>
        </xdr:cNvPr>
        <xdr:cNvPicPr>
          <a:picLocks noChangeAspect="1"/>
        </xdr:cNvPicPr>
      </xdr:nvPicPr>
      <xdr:blipFill>
        <a:blip r:embed="rId178"/>
        <a:stretch>
          <a:fillRect/>
        </a:stretch>
      </xdr:blipFill>
      <xdr:spPr>
        <a:xfrm>
          <a:off x="1266825" y="199396350"/>
          <a:ext cx="742950" cy="361950"/>
        </a:xfrm>
        <a:prstGeom prst="rect"/>
      </xdr:spPr>
    </xdr:pic>
    <xdr:clientData/>
  </xdr:twoCellAnchor>
  <xdr:twoCellAnchor editAs="oneCell">
    <xdr:from>
      <xdr:col>1</xdr:col>
      <xdr:colOff>17780</xdr:colOff>
      <xdr:row>405</xdr:row>
      <xdr:rowOff>50800</xdr:rowOff>
    </xdr:from>
    <xdr:to>
      <xdr:col>2</xdr:col>
      <xdr:colOff>0</xdr:colOff>
      <xdr:row>405</xdr:row>
      <xdr:rowOff>408940</xdr:rowOff>
    </xdr:to>
    <xdr:pic>
      <xdr:nvPicPr>
        <xdr:cNvPr id="536" name="ID_1F71A22346674F7485B21AE31B28417E" descr="14">
          <a:extLst>
            <a:ext uri="{FF2B5EF4-FFF2-40B4-BE49-F238E27FC236}">
              <a16:creationId xmlns:a16="http://schemas.microsoft.com/office/drawing/2014/main" id="{59e2dedb-45f4-4cd4-9b7f-07427998b5e4}"/>
            </a:ext>
          </a:extLst>
        </xdr:cNvPr>
        <xdr:cNvPicPr>
          <a:picLocks noChangeAspect="1"/>
        </xdr:cNvPicPr>
      </xdr:nvPicPr>
      <xdr:blipFill>
        <a:blip r:embed="rId179"/>
        <a:stretch>
          <a:fillRect/>
        </a:stretch>
      </xdr:blipFill>
      <xdr:spPr>
        <a:xfrm>
          <a:off x="1257300" y="199844025"/>
          <a:ext cx="752475" cy="361950"/>
        </a:xfrm>
        <a:prstGeom prst="rect"/>
      </xdr:spPr>
    </xdr:pic>
    <xdr:clientData/>
  </xdr:twoCellAnchor>
  <xdr:twoCellAnchor editAs="oneCell">
    <xdr:from>
      <xdr:col>1</xdr:col>
      <xdr:colOff>81280</xdr:colOff>
      <xdr:row>406</xdr:row>
      <xdr:rowOff>48260</xdr:rowOff>
    </xdr:from>
    <xdr:to>
      <xdr:col>2</xdr:col>
      <xdr:colOff>3782</xdr:colOff>
      <xdr:row>406</xdr:row>
      <xdr:rowOff>412115</xdr:rowOff>
    </xdr:to>
    <xdr:pic>
      <xdr:nvPicPr>
        <xdr:cNvPr id="537" name="ID_61E5E82F06B64D5C82D12BB2ABE7B0E0" descr="19">
          <a:extLst>
            <a:ext uri="{FF2B5EF4-FFF2-40B4-BE49-F238E27FC236}">
              <a16:creationId xmlns:a16="http://schemas.microsoft.com/office/drawing/2014/main" id="{bdc3fad8-910c-4192-b897-05cfd5b167d0}"/>
            </a:ext>
          </a:extLst>
        </xdr:cNvPr>
        <xdr:cNvPicPr>
          <a:picLocks noChangeAspect="1"/>
        </xdr:cNvPicPr>
      </xdr:nvPicPr>
      <xdr:blipFill>
        <a:blip r:embed="rId180"/>
        <a:stretch>
          <a:fillRect/>
        </a:stretch>
      </xdr:blipFill>
      <xdr:spPr>
        <a:xfrm>
          <a:off x="1323975" y="200291700"/>
          <a:ext cx="695325" cy="361950"/>
        </a:xfrm>
        <a:prstGeom prst="rect"/>
      </xdr:spPr>
    </xdr:pic>
    <xdr:clientData/>
  </xdr:twoCellAnchor>
  <xdr:twoCellAnchor editAs="oneCell">
    <xdr:from>
      <xdr:col>1</xdr:col>
      <xdr:colOff>73660</xdr:colOff>
      <xdr:row>407</xdr:row>
      <xdr:rowOff>47625</xdr:rowOff>
    </xdr:from>
    <xdr:to>
      <xdr:col>2</xdr:col>
      <xdr:colOff>1242</xdr:colOff>
      <xdr:row>407</xdr:row>
      <xdr:rowOff>412115</xdr:rowOff>
    </xdr:to>
    <xdr:pic>
      <xdr:nvPicPr>
        <xdr:cNvPr id="538" name="ID_D9FC5EE75F2A4F038D2C3D14E719E757" descr="20">
          <a:extLst>
            <a:ext uri="{FF2B5EF4-FFF2-40B4-BE49-F238E27FC236}">
              <a16:creationId xmlns:a16="http://schemas.microsoft.com/office/drawing/2014/main" id="{84883e7d-e1d4-4a29-99b3-211c65457451}"/>
            </a:ext>
          </a:extLst>
        </xdr:cNvPr>
        <xdr:cNvPicPr>
          <a:picLocks noChangeAspect="1"/>
        </xdr:cNvPicPr>
      </xdr:nvPicPr>
      <xdr:blipFill>
        <a:blip r:embed="rId181"/>
        <a:stretch>
          <a:fillRect/>
        </a:stretch>
      </xdr:blipFill>
      <xdr:spPr>
        <a:xfrm>
          <a:off x="1314450" y="200739375"/>
          <a:ext cx="695325" cy="361950"/>
        </a:xfrm>
        <a:prstGeom prst="rect"/>
      </xdr:spPr>
    </xdr:pic>
    <xdr:clientData/>
  </xdr:twoCellAnchor>
  <xdr:twoCellAnchor editAs="oneCell">
    <xdr:from>
      <xdr:col>1</xdr:col>
      <xdr:colOff>95250</xdr:colOff>
      <xdr:row>408</xdr:row>
      <xdr:rowOff>50800</xdr:rowOff>
    </xdr:from>
    <xdr:to>
      <xdr:col>1</xdr:col>
      <xdr:colOff>768985</xdr:colOff>
      <xdr:row>408</xdr:row>
      <xdr:rowOff>410210</xdr:rowOff>
    </xdr:to>
    <xdr:pic>
      <xdr:nvPicPr>
        <xdr:cNvPr id="539" name="ID_EC34404DF82D426D96C6CD8900D0DE61" descr="21">
          <a:extLst>
            <a:ext uri="{FF2B5EF4-FFF2-40B4-BE49-F238E27FC236}">
              <a16:creationId xmlns:a16="http://schemas.microsoft.com/office/drawing/2014/main" id="{04b3fbe8-a272-42ad-a4bc-e96d02f28ff1}"/>
            </a:ext>
          </a:extLst>
        </xdr:cNvPr>
        <xdr:cNvPicPr>
          <a:picLocks noChangeAspect="1"/>
        </xdr:cNvPicPr>
      </xdr:nvPicPr>
      <xdr:blipFill>
        <a:blip r:embed="rId182"/>
        <a:stretch>
          <a:fillRect/>
        </a:stretch>
      </xdr:blipFill>
      <xdr:spPr>
        <a:xfrm>
          <a:off x="1333500" y="201187050"/>
          <a:ext cx="676275" cy="361950"/>
        </a:xfrm>
        <a:prstGeom prst="rect"/>
      </xdr:spPr>
    </xdr:pic>
    <xdr:clientData/>
  </xdr:twoCellAnchor>
  <xdr:twoCellAnchor editAs="oneCell">
    <xdr:from>
      <xdr:col>1</xdr:col>
      <xdr:colOff>91440</xdr:colOff>
      <xdr:row>409</xdr:row>
      <xdr:rowOff>48260</xdr:rowOff>
    </xdr:from>
    <xdr:to>
      <xdr:col>2</xdr:col>
      <xdr:colOff>2512</xdr:colOff>
      <xdr:row>409</xdr:row>
      <xdr:rowOff>410845</xdr:rowOff>
    </xdr:to>
    <xdr:pic>
      <xdr:nvPicPr>
        <xdr:cNvPr id="540" name="ID_1022A21D31654A71BBC2883800343B68" descr="38">
          <a:extLst>
            <a:ext uri="{FF2B5EF4-FFF2-40B4-BE49-F238E27FC236}">
              <a16:creationId xmlns:a16="http://schemas.microsoft.com/office/drawing/2014/main" id="{4a09fd7b-8db2-40c1-912b-8e384d12e257}"/>
            </a:ext>
          </a:extLst>
        </xdr:cNvPr>
        <xdr:cNvPicPr>
          <a:picLocks noChangeAspect="1"/>
        </xdr:cNvPicPr>
      </xdr:nvPicPr>
      <xdr:blipFill>
        <a:blip r:embed="rId183"/>
        <a:stretch>
          <a:fillRect/>
        </a:stretch>
      </xdr:blipFill>
      <xdr:spPr>
        <a:xfrm>
          <a:off x="1333500" y="201634725"/>
          <a:ext cx="685800" cy="361950"/>
        </a:xfrm>
        <a:prstGeom prst="rect"/>
      </xdr:spPr>
    </xdr:pic>
    <xdr:clientData/>
  </xdr:twoCellAnchor>
  <xdr:twoCellAnchor editAs="oneCell">
    <xdr:from>
      <xdr:col>1</xdr:col>
      <xdr:colOff>75565</xdr:colOff>
      <xdr:row>410</xdr:row>
      <xdr:rowOff>47625</xdr:rowOff>
    </xdr:from>
    <xdr:to>
      <xdr:col>1</xdr:col>
      <xdr:colOff>770255</xdr:colOff>
      <xdr:row>410</xdr:row>
      <xdr:rowOff>412115</xdr:rowOff>
    </xdr:to>
    <xdr:pic>
      <xdr:nvPicPr>
        <xdr:cNvPr id="541" name="ID_83FDF764F55F4129ABC738667A2C0C65" descr="39">
          <a:extLst>
            <a:ext uri="{FF2B5EF4-FFF2-40B4-BE49-F238E27FC236}">
              <a16:creationId xmlns:a16="http://schemas.microsoft.com/office/drawing/2014/main" id="{9d790bbb-bf75-425b-86ff-1063b2c0ae7a}"/>
            </a:ext>
          </a:extLst>
        </xdr:cNvPr>
        <xdr:cNvPicPr>
          <a:picLocks noChangeAspect="1"/>
        </xdr:cNvPicPr>
      </xdr:nvPicPr>
      <xdr:blipFill>
        <a:blip r:embed="rId184"/>
        <a:stretch>
          <a:fillRect/>
        </a:stretch>
      </xdr:blipFill>
      <xdr:spPr>
        <a:xfrm>
          <a:off x="1314450" y="202082400"/>
          <a:ext cx="695325" cy="361950"/>
        </a:xfrm>
        <a:prstGeom prst="rect"/>
      </xdr:spPr>
    </xdr:pic>
    <xdr:clientData/>
  </xdr:twoCellAnchor>
  <xdr:twoCellAnchor editAs="oneCell">
    <xdr:from>
      <xdr:col>1</xdr:col>
      <xdr:colOff>80645</xdr:colOff>
      <xdr:row>411</xdr:row>
      <xdr:rowOff>48260</xdr:rowOff>
    </xdr:from>
    <xdr:to>
      <xdr:col>2</xdr:col>
      <xdr:colOff>3782</xdr:colOff>
      <xdr:row>411</xdr:row>
      <xdr:rowOff>410845</xdr:rowOff>
    </xdr:to>
    <xdr:pic>
      <xdr:nvPicPr>
        <xdr:cNvPr id="542" name="ID_859307F9F729477D84A8CF82ECB6B73A" descr="99">
          <a:extLst>
            <a:ext uri="{FF2B5EF4-FFF2-40B4-BE49-F238E27FC236}">
              <a16:creationId xmlns:a16="http://schemas.microsoft.com/office/drawing/2014/main" id="{a0659bf5-6b9f-47c1-9204-d4723486e5c0}"/>
            </a:ext>
          </a:extLst>
        </xdr:cNvPr>
        <xdr:cNvPicPr>
          <a:picLocks noChangeAspect="1"/>
        </xdr:cNvPicPr>
      </xdr:nvPicPr>
      <xdr:blipFill>
        <a:blip r:embed="rId185"/>
        <a:stretch>
          <a:fillRect/>
        </a:stretch>
      </xdr:blipFill>
      <xdr:spPr>
        <a:xfrm>
          <a:off x="1314450" y="202530075"/>
          <a:ext cx="695325" cy="361950"/>
        </a:xfrm>
        <a:prstGeom prst="rect"/>
      </xdr:spPr>
    </xdr:pic>
    <xdr:clientData/>
  </xdr:twoCellAnchor>
  <xdr:twoCellAnchor editAs="oneCell">
    <xdr:from>
      <xdr:col>1</xdr:col>
      <xdr:colOff>83820</xdr:colOff>
      <xdr:row>412</xdr:row>
      <xdr:rowOff>47625</xdr:rowOff>
    </xdr:from>
    <xdr:to>
      <xdr:col>2</xdr:col>
      <xdr:colOff>1242</xdr:colOff>
      <xdr:row>412</xdr:row>
      <xdr:rowOff>411480</xdr:rowOff>
    </xdr:to>
    <xdr:pic>
      <xdr:nvPicPr>
        <xdr:cNvPr id="543" name="ID_BA91DD7CE89E419CACBBC50613000C32" descr="100">
          <a:extLst>
            <a:ext uri="{FF2B5EF4-FFF2-40B4-BE49-F238E27FC236}">
              <a16:creationId xmlns:a16="http://schemas.microsoft.com/office/drawing/2014/main" id="{76f3bae8-ea17-486e-9945-ea9fa0c79ab0}"/>
            </a:ext>
          </a:extLst>
        </xdr:cNvPr>
        <xdr:cNvPicPr>
          <a:picLocks noChangeAspect="1"/>
        </xdr:cNvPicPr>
      </xdr:nvPicPr>
      <xdr:blipFill>
        <a:blip r:embed="rId186"/>
        <a:stretch>
          <a:fillRect/>
        </a:stretch>
      </xdr:blipFill>
      <xdr:spPr>
        <a:xfrm>
          <a:off x="1323975" y="202968225"/>
          <a:ext cx="685800" cy="361950"/>
        </a:xfrm>
        <a:prstGeom prst="rect"/>
      </xdr:spPr>
    </xdr:pic>
    <xdr:clientData/>
  </xdr:twoCellAnchor>
  <xdr:twoCellAnchor editAs="oneCell">
    <xdr:from>
      <xdr:col>1</xdr:col>
      <xdr:colOff>83820</xdr:colOff>
      <xdr:row>413</xdr:row>
      <xdr:rowOff>51435</xdr:rowOff>
    </xdr:from>
    <xdr:to>
      <xdr:col>2</xdr:col>
      <xdr:colOff>607</xdr:colOff>
      <xdr:row>413</xdr:row>
      <xdr:rowOff>407670</xdr:rowOff>
    </xdr:to>
    <xdr:pic>
      <xdr:nvPicPr>
        <xdr:cNvPr id="544" name="ID_A678FD48194346C39449917CE5298CEC" descr="101">
          <a:extLst>
            <a:ext uri="{FF2B5EF4-FFF2-40B4-BE49-F238E27FC236}">
              <a16:creationId xmlns:a16="http://schemas.microsoft.com/office/drawing/2014/main" id="{09b73b90-e395-4d13-9772-d2582483c8a7}"/>
            </a:ext>
          </a:extLst>
        </xdr:cNvPr>
        <xdr:cNvPicPr>
          <a:picLocks noChangeAspect="1"/>
        </xdr:cNvPicPr>
      </xdr:nvPicPr>
      <xdr:blipFill>
        <a:blip r:embed="rId187"/>
        <a:stretch>
          <a:fillRect/>
        </a:stretch>
      </xdr:blipFill>
      <xdr:spPr>
        <a:xfrm>
          <a:off x="1323975" y="203415900"/>
          <a:ext cx="685800" cy="352425"/>
        </a:xfrm>
        <a:prstGeom prst="rect"/>
      </xdr:spPr>
    </xdr:pic>
    <xdr:clientData/>
  </xdr:twoCellAnchor>
  <xdr:twoCellAnchor editAs="oneCell">
    <xdr:from>
      <xdr:col>1</xdr:col>
      <xdr:colOff>67310</xdr:colOff>
      <xdr:row>414</xdr:row>
      <xdr:rowOff>48260</xdr:rowOff>
    </xdr:from>
    <xdr:to>
      <xdr:col>1</xdr:col>
      <xdr:colOff>768350</xdr:colOff>
      <xdr:row>414</xdr:row>
      <xdr:rowOff>411480</xdr:rowOff>
    </xdr:to>
    <xdr:pic>
      <xdr:nvPicPr>
        <xdr:cNvPr id="545" name="ID_7BA90CB3CBAF430BADFDAEC59EDBD771" descr="102">
          <a:extLst>
            <a:ext uri="{FF2B5EF4-FFF2-40B4-BE49-F238E27FC236}">
              <a16:creationId xmlns:a16="http://schemas.microsoft.com/office/drawing/2014/main" id="{c6dcb422-528c-472c-9e95-ebb33b0b819a}"/>
            </a:ext>
          </a:extLst>
        </xdr:cNvPr>
        <xdr:cNvPicPr>
          <a:picLocks noChangeAspect="1"/>
        </xdr:cNvPicPr>
      </xdr:nvPicPr>
      <xdr:blipFill>
        <a:blip r:embed="rId188"/>
        <a:stretch>
          <a:fillRect/>
        </a:stretch>
      </xdr:blipFill>
      <xdr:spPr>
        <a:xfrm>
          <a:off x="1304925" y="203863575"/>
          <a:ext cx="704850" cy="361950"/>
        </a:xfrm>
        <a:prstGeom prst="rect"/>
      </xdr:spPr>
    </xdr:pic>
    <xdr:clientData/>
  </xdr:twoCellAnchor>
  <xdr:twoCellAnchor editAs="oneCell">
    <xdr:from>
      <xdr:col>1</xdr:col>
      <xdr:colOff>103505</xdr:colOff>
      <xdr:row>415</xdr:row>
      <xdr:rowOff>51435</xdr:rowOff>
    </xdr:from>
    <xdr:to>
      <xdr:col>1</xdr:col>
      <xdr:colOff>770255</xdr:colOff>
      <xdr:row>415</xdr:row>
      <xdr:rowOff>407670</xdr:rowOff>
    </xdr:to>
    <xdr:pic>
      <xdr:nvPicPr>
        <xdr:cNvPr id="546" name="ID_8E68D376E89944189299EB4C2D69B427" descr="103">
          <a:extLst>
            <a:ext uri="{FF2B5EF4-FFF2-40B4-BE49-F238E27FC236}">
              <a16:creationId xmlns:a16="http://schemas.microsoft.com/office/drawing/2014/main" id="{2b0e9a63-1dc8-4e5b-a62c-dfee22effb9d}"/>
            </a:ext>
          </a:extLst>
        </xdr:cNvPr>
        <xdr:cNvPicPr>
          <a:picLocks noChangeAspect="1"/>
        </xdr:cNvPicPr>
      </xdr:nvPicPr>
      <xdr:blipFill>
        <a:blip r:embed="rId189"/>
        <a:stretch>
          <a:fillRect/>
        </a:stretch>
      </xdr:blipFill>
      <xdr:spPr>
        <a:xfrm>
          <a:off x="1343025" y="204311250"/>
          <a:ext cx="666750" cy="352425"/>
        </a:xfrm>
        <a:prstGeom prst="rect"/>
      </xdr:spPr>
    </xdr:pic>
    <xdr:clientData/>
  </xdr:twoCellAnchor>
  <xdr:twoCellAnchor editAs="oneCell">
    <xdr:from>
      <xdr:col>1</xdr:col>
      <xdr:colOff>83820</xdr:colOff>
      <xdr:row>416</xdr:row>
      <xdr:rowOff>51435</xdr:rowOff>
    </xdr:from>
    <xdr:to>
      <xdr:col>2</xdr:col>
      <xdr:colOff>1242</xdr:colOff>
      <xdr:row>416</xdr:row>
      <xdr:rowOff>407670</xdr:rowOff>
    </xdr:to>
    <xdr:pic>
      <xdr:nvPicPr>
        <xdr:cNvPr id="547" name="ID_122AE376E02548D89EA9B8FFB58E5CC9" descr="104">
          <a:extLst>
            <a:ext uri="{FF2B5EF4-FFF2-40B4-BE49-F238E27FC236}">
              <a16:creationId xmlns:a16="http://schemas.microsoft.com/office/drawing/2014/main" id="{45597c8d-17ca-4900-a1e5-12c32a615f9a}"/>
            </a:ext>
          </a:extLst>
        </xdr:cNvPr>
        <xdr:cNvPicPr>
          <a:picLocks noChangeAspect="1"/>
        </xdr:cNvPicPr>
      </xdr:nvPicPr>
      <xdr:blipFill>
        <a:blip r:embed="rId190"/>
        <a:stretch>
          <a:fillRect/>
        </a:stretch>
      </xdr:blipFill>
      <xdr:spPr>
        <a:xfrm>
          <a:off x="1323975" y="204758925"/>
          <a:ext cx="685800" cy="352425"/>
        </a:xfrm>
        <a:prstGeom prst="rect"/>
      </xdr:spPr>
    </xdr:pic>
    <xdr:clientData/>
  </xdr:twoCellAnchor>
  <xdr:twoCellAnchor editAs="oneCell">
    <xdr:from>
      <xdr:col>1</xdr:col>
      <xdr:colOff>53340</xdr:colOff>
      <xdr:row>419</xdr:row>
      <xdr:rowOff>18415</xdr:rowOff>
    </xdr:from>
    <xdr:to>
      <xdr:col>2</xdr:col>
      <xdr:colOff>0</xdr:colOff>
      <xdr:row>419</xdr:row>
      <xdr:rowOff>492760</xdr:rowOff>
    </xdr:to>
    <xdr:pic>
      <xdr:nvPicPr>
        <xdr:cNvPr id="548" name="ID_3A2EF61246F948AF93D0AE17923E2D35" descr="c1">
          <a:extLst>
            <a:ext uri="{FF2B5EF4-FFF2-40B4-BE49-F238E27FC236}">
              <a16:creationId xmlns:a16="http://schemas.microsoft.com/office/drawing/2014/main" id="{fd8b5915-cb00-4f0f-9e1a-305b9a6c8a39}"/>
            </a:ext>
          </a:extLst>
        </xdr:cNvPr>
        <xdr:cNvPicPr>
          <a:picLocks noChangeAspect="1"/>
        </xdr:cNvPicPr>
      </xdr:nvPicPr>
      <xdr:blipFill>
        <a:blip r:embed="rId191"/>
        <a:stretch>
          <a:fillRect/>
        </a:stretch>
      </xdr:blipFill>
      <xdr:spPr>
        <a:xfrm>
          <a:off x="1295400" y="206168625"/>
          <a:ext cx="714375" cy="476250"/>
        </a:xfrm>
        <a:prstGeom prst="rect"/>
      </xdr:spPr>
    </xdr:pic>
    <xdr:clientData/>
  </xdr:twoCellAnchor>
  <xdr:twoCellAnchor editAs="oneCell">
    <xdr:from>
      <xdr:col>1</xdr:col>
      <xdr:colOff>111760</xdr:colOff>
      <xdr:row>420</xdr:row>
      <xdr:rowOff>17780</xdr:rowOff>
    </xdr:from>
    <xdr:to>
      <xdr:col>2</xdr:col>
      <xdr:colOff>1242</xdr:colOff>
      <xdr:row>420</xdr:row>
      <xdr:rowOff>494030</xdr:rowOff>
    </xdr:to>
    <xdr:pic>
      <xdr:nvPicPr>
        <xdr:cNvPr id="549" name="ID_82FA791763044061ADE01753CC54D3AF" descr="c2">
          <a:extLst>
            <a:ext uri="{FF2B5EF4-FFF2-40B4-BE49-F238E27FC236}">
              <a16:creationId xmlns:a16="http://schemas.microsoft.com/office/drawing/2014/main" id="{98b14ad6-178e-40e7-927a-031fb7d766b5}"/>
            </a:ext>
          </a:extLst>
        </xdr:cNvPr>
        <xdr:cNvPicPr>
          <a:picLocks noChangeAspect="1"/>
        </xdr:cNvPicPr>
      </xdr:nvPicPr>
      <xdr:blipFill>
        <a:blip r:embed="rId192"/>
        <a:stretch>
          <a:fillRect/>
        </a:stretch>
      </xdr:blipFill>
      <xdr:spPr>
        <a:xfrm>
          <a:off x="1352550" y="206673450"/>
          <a:ext cx="657225" cy="476250"/>
        </a:xfrm>
        <a:prstGeom prst="rect"/>
      </xdr:spPr>
    </xdr:pic>
    <xdr:clientData/>
  </xdr:twoCellAnchor>
  <xdr:twoCellAnchor editAs="oneCell">
    <xdr:from>
      <xdr:col>1</xdr:col>
      <xdr:colOff>190500</xdr:colOff>
      <xdr:row>421</xdr:row>
      <xdr:rowOff>44450</xdr:rowOff>
    </xdr:from>
    <xdr:to>
      <xdr:col>1</xdr:col>
      <xdr:colOff>693420</xdr:colOff>
      <xdr:row>421</xdr:row>
      <xdr:rowOff>466725</xdr:rowOff>
    </xdr:to>
    <xdr:pic>
      <xdr:nvPicPr>
        <xdr:cNvPr id="550" name="ID_088DFC73006B48908B6F7365362F64CC" descr="c3">
          <a:extLst>
            <a:ext uri="{FF2B5EF4-FFF2-40B4-BE49-F238E27FC236}">
              <a16:creationId xmlns:a16="http://schemas.microsoft.com/office/drawing/2014/main" id="{31a2dace-29f0-4735-8e2d-0a89313ec605}"/>
            </a:ext>
          </a:extLst>
        </xdr:cNvPr>
        <xdr:cNvPicPr>
          <a:picLocks noChangeAspect="1"/>
        </xdr:cNvPicPr>
      </xdr:nvPicPr>
      <xdr:blipFill>
        <a:blip r:embed="rId142"/>
        <a:stretch>
          <a:fillRect/>
        </a:stretch>
      </xdr:blipFill>
      <xdr:spPr>
        <a:xfrm>
          <a:off x="1428750" y="207206850"/>
          <a:ext cx="504825" cy="419100"/>
        </a:xfrm>
        <a:prstGeom prst="rect"/>
      </xdr:spPr>
    </xdr:pic>
    <xdr:clientData/>
  </xdr:twoCellAnchor>
  <xdr:twoCellAnchor editAs="oneCell">
    <xdr:from>
      <xdr:col>1</xdr:col>
      <xdr:colOff>84455</xdr:colOff>
      <xdr:row>422</xdr:row>
      <xdr:rowOff>17780</xdr:rowOff>
    </xdr:from>
    <xdr:to>
      <xdr:col>1</xdr:col>
      <xdr:colOff>770255</xdr:colOff>
      <xdr:row>422</xdr:row>
      <xdr:rowOff>494030</xdr:rowOff>
    </xdr:to>
    <xdr:pic>
      <xdr:nvPicPr>
        <xdr:cNvPr id="551" name="ID_B7C51ABAB014478B822F32D44D734C90" descr="c4">
          <a:extLst>
            <a:ext uri="{FF2B5EF4-FFF2-40B4-BE49-F238E27FC236}">
              <a16:creationId xmlns:a16="http://schemas.microsoft.com/office/drawing/2014/main" id="{60f6265f-87ab-442f-a688-be7dcf8b21cd}"/>
            </a:ext>
          </a:extLst>
        </xdr:cNvPr>
        <xdr:cNvPicPr>
          <a:picLocks noChangeAspect="1"/>
        </xdr:cNvPicPr>
      </xdr:nvPicPr>
      <xdr:blipFill>
        <a:blip r:embed="rId193"/>
        <a:stretch>
          <a:fillRect/>
        </a:stretch>
      </xdr:blipFill>
      <xdr:spPr>
        <a:xfrm>
          <a:off x="1323975" y="207683100"/>
          <a:ext cx="685800" cy="476250"/>
        </a:xfrm>
        <a:prstGeom prst="rect"/>
      </xdr:spPr>
    </xdr:pic>
    <xdr:clientData/>
  </xdr:twoCellAnchor>
  <xdr:twoCellAnchor editAs="oneCell">
    <xdr:from>
      <xdr:col>1</xdr:col>
      <xdr:colOff>71755</xdr:colOff>
      <xdr:row>423</xdr:row>
      <xdr:rowOff>17780</xdr:rowOff>
    </xdr:from>
    <xdr:to>
      <xdr:col>2</xdr:col>
      <xdr:colOff>3147</xdr:colOff>
      <xdr:row>423</xdr:row>
      <xdr:rowOff>494030</xdr:rowOff>
    </xdr:to>
    <xdr:pic>
      <xdr:nvPicPr>
        <xdr:cNvPr id="552" name="ID_B26D175D7CFD4875919D7B7D21BD6E78" descr="c5">
          <a:extLst>
            <a:ext uri="{FF2B5EF4-FFF2-40B4-BE49-F238E27FC236}">
              <a16:creationId xmlns:a16="http://schemas.microsoft.com/office/drawing/2014/main" id="{f2b631aa-5cf9-465a-ad40-f47697540289}"/>
            </a:ext>
          </a:extLst>
        </xdr:cNvPr>
        <xdr:cNvPicPr>
          <a:picLocks noChangeAspect="1"/>
        </xdr:cNvPicPr>
      </xdr:nvPicPr>
      <xdr:blipFill>
        <a:blip r:embed="rId194"/>
        <a:stretch>
          <a:fillRect/>
        </a:stretch>
      </xdr:blipFill>
      <xdr:spPr>
        <a:xfrm>
          <a:off x="1314450" y="208187925"/>
          <a:ext cx="704850" cy="476250"/>
        </a:xfrm>
        <a:prstGeom prst="rect"/>
      </xdr:spPr>
    </xdr:pic>
    <xdr:clientData/>
  </xdr:twoCellAnchor>
  <xdr:twoCellAnchor editAs="oneCell">
    <xdr:from>
      <xdr:col>1</xdr:col>
      <xdr:colOff>120650</xdr:colOff>
      <xdr:row>424</xdr:row>
      <xdr:rowOff>39370</xdr:rowOff>
    </xdr:from>
    <xdr:to>
      <xdr:col>1</xdr:col>
      <xdr:colOff>762635</xdr:colOff>
      <xdr:row>424</xdr:row>
      <xdr:rowOff>471805</xdr:rowOff>
    </xdr:to>
    <xdr:pic>
      <xdr:nvPicPr>
        <xdr:cNvPr id="553" name="ID_31E179C958204F438FC60E9FBA20496A" descr="c6">
          <a:extLst>
            <a:ext uri="{FF2B5EF4-FFF2-40B4-BE49-F238E27FC236}">
              <a16:creationId xmlns:a16="http://schemas.microsoft.com/office/drawing/2014/main" id="{58c6a472-bb07-48dd-bffa-4ad66bd2435f}"/>
            </a:ext>
          </a:extLst>
        </xdr:cNvPr>
        <xdr:cNvPicPr>
          <a:picLocks noChangeAspect="1"/>
        </xdr:cNvPicPr>
      </xdr:nvPicPr>
      <xdr:blipFill>
        <a:blip r:embed="rId145"/>
        <a:stretch>
          <a:fillRect/>
        </a:stretch>
      </xdr:blipFill>
      <xdr:spPr>
        <a:xfrm>
          <a:off x="1362075" y="208711800"/>
          <a:ext cx="638175" cy="428625"/>
        </a:xfrm>
        <a:prstGeom prst="rect"/>
      </xdr:spPr>
    </xdr:pic>
    <xdr:clientData/>
  </xdr:twoCellAnchor>
  <xdr:twoCellAnchor editAs="oneCell">
    <xdr:from>
      <xdr:col>1</xdr:col>
      <xdr:colOff>169545</xdr:colOff>
      <xdr:row>425</xdr:row>
      <xdr:rowOff>55880</xdr:rowOff>
    </xdr:from>
    <xdr:to>
      <xdr:col>1</xdr:col>
      <xdr:colOff>714375</xdr:colOff>
      <xdr:row>425</xdr:row>
      <xdr:rowOff>455930</xdr:rowOff>
    </xdr:to>
    <xdr:pic>
      <xdr:nvPicPr>
        <xdr:cNvPr id="554" name="ID_1CF82FC0A0254B59B3B9DDA468D0EF0E" descr="c7">
          <a:extLst>
            <a:ext uri="{FF2B5EF4-FFF2-40B4-BE49-F238E27FC236}">
              <a16:creationId xmlns:a16="http://schemas.microsoft.com/office/drawing/2014/main" id="{110b136a-46b2-481f-bf5f-bd8f4c4f9f18}"/>
            </a:ext>
          </a:extLst>
        </xdr:cNvPr>
        <xdr:cNvPicPr>
          <a:picLocks noChangeAspect="1"/>
        </xdr:cNvPicPr>
      </xdr:nvPicPr>
      <xdr:blipFill>
        <a:blip r:embed="rId146"/>
        <a:stretch>
          <a:fillRect/>
        </a:stretch>
      </xdr:blipFill>
      <xdr:spPr>
        <a:xfrm>
          <a:off x="1409700" y="209235675"/>
          <a:ext cx="542925" cy="400050"/>
        </a:xfrm>
        <a:prstGeom prst="rect"/>
      </xdr:spPr>
    </xdr:pic>
    <xdr:clientData/>
  </xdr:twoCellAnchor>
  <xdr:twoCellAnchor editAs="oneCell">
    <xdr:from>
      <xdr:col>1</xdr:col>
      <xdr:colOff>133985</xdr:colOff>
      <xdr:row>426</xdr:row>
      <xdr:rowOff>72390</xdr:rowOff>
    </xdr:from>
    <xdr:to>
      <xdr:col>1</xdr:col>
      <xdr:colOff>749935</xdr:colOff>
      <xdr:row>426</xdr:row>
      <xdr:rowOff>438785</xdr:rowOff>
    </xdr:to>
    <xdr:pic>
      <xdr:nvPicPr>
        <xdr:cNvPr id="555" name="ID_E509DF0D3A7F47E4A2B7AC865CCF8024" descr="c8">
          <a:extLst>
            <a:ext uri="{FF2B5EF4-FFF2-40B4-BE49-F238E27FC236}">
              <a16:creationId xmlns:a16="http://schemas.microsoft.com/office/drawing/2014/main" id="{6bea9e10-53fe-484d-b3a0-e7a369cc3664}"/>
            </a:ext>
          </a:extLst>
        </xdr:cNvPr>
        <xdr:cNvPicPr>
          <a:picLocks noChangeAspect="1"/>
        </xdr:cNvPicPr>
      </xdr:nvPicPr>
      <xdr:blipFill>
        <a:blip r:embed="rId195"/>
        <a:stretch>
          <a:fillRect/>
        </a:stretch>
      </xdr:blipFill>
      <xdr:spPr>
        <a:xfrm>
          <a:off x="1371600" y="209759550"/>
          <a:ext cx="619125" cy="361950"/>
        </a:xfrm>
        <a:prstGeom prst="rect"/>
      </xdr:spPr>
    </xdr:pic>
    <xdr:clientData/>
  </xdr:twoCellAnchor>
  <xdr:twoCellAnchor editAs="oneCell">
    <xdr:from>
      <xdr:col>1</xdr:col>
      <xdr:colOff>118110</xdr:colOff>
      <xdr:row>427</xdr:row>
      <xdr:rowOff>36195</xdr:rowOff>
    </xdr:from>
    <xdr:to>
      <xdr:col>1</xdr:col>
      <xdr:colOff>765175</xdr:colOff>
      <xdr:row>427</xdr:row>
      <xdr:rowOff>475615</xdr:rowOff>
    </xdr:to>
    <xdr:pic>
      <xdr:nvPicPr>
        <xdr:cNvPr id="556" name="ID_B390C54C5C09482B9508708DA5FC32DD" descr="c9">
          <a:extLst>
            <a:ext uri="{FF2B5EF4-FFF2-40B4-BE49-F238E27FC236}">
              <a16:creationId xmlns:a16="http://schemas.microsoft.com/office/drawing/2014/main" id="{ead804a5-c7fd-4e1e-83b3-1e0085b84c5c}"/>
            </a:ext>
          </a:extLst>
        </xdr:cNvPr>
        <xdr:cNvPicPr>
          <a:picLocks noChangeAspect="1"/>
        </xdr:cNvPicPr>
      </xdr:nvPicPr>
      <xdr:blipFill>
        <a:blip r:embed="rId196"/>
        <a:stretch>
          <a:fillRect/>
        </a:stretch>
      </xdr:blipFill>
      <xdr:spPr>
        <a:xfrm>
          <a:off x="1352550" y="210226275"/>
          <a:ext cx="647700" cy="438150"/>
        </a:xfrm>
        <a:prstGeom prst="rect"/>
      </xdr:spPr>
    </xdr:pic>
    <xdr:clientData/>
  </xdr:twoCellAnchor>
  <xdr:twoCellAnchor editAs="oneCell">
    <xdr:from>
      <xdr:col>1</xdr:col>
      <xdr:colOff>76200</xdr:colOff>
      <xdr:row>428</xdr:row>
      <xdr:rowOff>29210</xdr:rowOff>
    </xdr:from>
    <xdr:to>
      <xdr:col>1</xdr:col>
      <xdr:colOff>768985</xdr:colOff>
      <xdr:row>428</xdr:row>
      <xdr:rowOff>483870</xdr:rowOff>
    </xdr:to>
    <xdr:pic>
      <xdr:nvPicPr>
        <xdr:cNvPr id="557" name="ID_14BF084B0CDC43469741CD64B6ED7A2D" descr="c10">
          <a:extLst>
            <a:ext uri="{FF2B5EF4-FFF2-40B4-BE49-F238E27FC236}">
              <a16:creationId xmlns:a16="http://schemas.microsoft.com/office/drawing/2014/main" id="{39248988-8b7f-432f-b3dd-b5400d0514dd}"/>
            </a:ext>
          </a:extLst>
        </xdr:cNvPr>
        <xdr:cNvPicPr>
          <a:picLocks noChangeAspect="1"/>
        </xdr:cNvPicPr>
      </xdr:nvPicPr>
      <xdr:blipFill>
        <a:blip r:embed="rId197"/>
        <a:stretch>
          <a:fillRect/>
        </a:stretch>
      </xdr:blipFill>
      <xdr:spPr>
        <a:xfrm>
          <a:off x="1314450" y="210721575"/>
          <a:ext cx="695325" cy="457200"/>
        </a:xfrm>
        <a:prstGeom prst="rect"/>
      </xdr:spPr>
    </xdr:pic>
    <xdr:clientData/>
  </xdr:twoCellAnchor>
  <xdr:twoCellAnchor editAs="oneCell">
    <xdr:from>
      <xdr:col>1</xdr:col>
      <xdr:colOff>293370</xdr:colOff>
      <xdr:row>429</xdr:row>
      <xdr:rowOff>51435</xdr:rowOff>
    </xdr:from>
    <xdr:to>
      <xdr:col>1</xdr:col>
      <xdr:colOff>589915</xdr:colOff>
      <xdr:row>429</xdr:row>
      <xdr:rowOff>459740</xdr:rowOff>
    </xdr:to>
    <xdr:pic>
      <xdr:nvPicPr>
        <xdr:cNvPr id="558" name="ID_DDA0886F026B480E95F511BB7ADAB0DB" descr="c11">
          <a:extLst>
            <a:ext uri="{FF2B5EF4-FFF2-40B4-BE49-F238E27FC236}">
              <a16:creationId xmlns:a16="http://schemas.microsoft.com/office/drawing/2014/main" id="{1eb23f29-1d10-4ddb-99fc-d36813f5641d}"/>
            </a:ext>
          </a:extLst>
        </xdr:cNvPr>
        <xdr:cNvPicPr>
          <a:picLocks noChangeAspect="1"/>
        </xdr:cNvPicPr>
      </xdr:nvPicPr>
      <xdr:blipFill>
        <a:blip r:embed="rId198"/>
        <a:stretch>
          <a:fillRect/>
        </a:stretch>
      </xdr:blipFill>
      <xdr:spPr>
        <a:xfrm>
          <a:off x="1533525" y="211245450"/>
          <a:ext cx="295275" cy="409575"/>
        </a:xfrm>
        <a:prstGeom prst="rect"/>
      </xdr:spPr>
    </xdr:pic>
    <xdr:clientData/>
  </xdr:twoCellAnchor>
  <xdr:twoCellAnchor editAs="oneCell">
    <xdr:from>
      <xdr:col>1</xdr:col>
      <xdr:colOff>72390</xdr:colOff>
      <xdr:row>430</xdr:row>
      <xdr:rowOff>76200</xdr:rowOff>
    </xdr:from>
    <xdr:to>
      <xdr:col>1</xdr:col>
      <xdr:colOff>694690</xdr:colOff>
      <xdr:row>430</xdr:row>
      <xdr:rowOff>377825</xdr:rowOff>
    </xdr:to>
    <xdr:pic>
      <xdr:nvPicPr>
        <xdr:cNvPr id="559" name="ID_E863A3928698424A9D2951F52BEBA116" descr="c12">
          <a:extLst>
            <a:ext uri="{FF2B5EF4-FFF2-40B4-BE49-F238E27FC236}">
              <a16:creationId xmlns:a16="http://schemas.microsoft.com/office/drawing/2014/main" id="{b02a48b9-b1f1-42d1-991d-6da5066a672c}"/>
            </a:ext>
          </a:extLst>
        </xdr:cNvPr>
        <xdr:cNvPicPr>
          <a:picLocks noChangeAspect="1"/>
        </xdr:cNvPicPr>
      </xdr:nvPicPr>
      <xdr:blipFill>
        <a:blip r:embed="rId199"/>
        <a:stretch>
          <a:fillRect/>
        </a:stretch>
      </xdr:blipFill>
      <xdr:spPr>
        <a:xfrm>
          <a:off x="1314450" y="211778850"/>
          <a:ext cx="619125" cy="304800"/>
        </a:xfrm>
        <a:prstGeom prst="rect"/>
      </xdr:spPr>
    </xdr:pic>
    <xdr:clientData/>
  </xdr:twoCellAnchor>
  <xdr:twoCellAnchor editAs="oneCell">
    <xdr:from>
      <xdr:col>1</xdr:col>
      <xdr:colOff>111760</xdr:colOff>
      <xdr:row>431</xdr:row>
      <xdr:rowOff>62865</xdr:rowOff>
    </xdr:from>
    <xdr:to>
      <xdr:col>1</xdr:col>
      <xdr:colOff>694690</xdr:colOff>
      <xdr:row>431</xdr:row>
      <xdr:rowOff>342265</xdr:rowOff>
    </xdr:to>
    <xdr:pic>
      <xdr:nvPicPr>
        <xdr:cNvPr id="560" name="ID_A248A1F0F0034BF1A10AFC0F837C3150" descr="c13">
          <a:extLst>
            <a:ext uri="{FF2B5EF4-FFF2-40B4-BE49-F238E27FC236}">
              <a16:creationId xmlns:a16="http://schemas.microsoft.com/office/drawing/2014/main" id="{6bfe1db5-f0a7-4169-9f66-c5c4d26e1c04}"/>
            </a:ext>
          </a:extLst>
        </xdr:cNvPr>
        <xdr:cNvPicPr>
          <a:picLocks noChangeAspect="1"/>
        </xdr:cNvPicPr>
      </xdr:nvPicPr>
      <xdr:blipFill>
        <a:blip r:embed="rId200"/>
        <a:stretch>
          <a:fillRect/>
        </a:stretch>
      </xdr:blipFill>
      <xdr:spPr>
        <a:xfrm>
          <a:off x="1352550" y="212274150"/>
          <a:ext cx="581025" cy="276225"/>
        </a:xfrm>
        <a:prstGeom prst="rect"/>
      </xdr:spPr>
    </xdr:pic>
    <xdr:clientData/>
  </xdr:twoCellAnchor>
  <xdr:twoCellAnchor editAs="oneCell">
    <xdr:from>
      <xdr:col>1</xdr:col>
      <xdr:colOff>130175</xdr:colOff>
      <xdr:row>432</xdr:row>
      <xdr:rowOff>17145</xdr:rowOff>
    </xdr:from>
    <xdr:to>
      <xdr:col>1</xdr:col>
      <xdr:colOff>697230</xdr:colOff>
      <xdr:row>432</xdr:row>
      <xdr:rowOff>346075</xdr:rowOff>
    </xdr:to>
    <xdr:pic>
      <xdr:nvPicPr>
        <xdr:cNvPr id="561" name="ID_9E921DAAA98B424DACD1225D3BE926FC" descr="1-17.jpg">
          <a:extLst>
            <a:ext uri="{FF2B5EF4-FFF2-40B4-BE49-F238E27FC236}">
              <a16:creationId xmlns:a16="http://schemas.microsoft.com/office/drawing/2014/main" id="{ad29a062-64dd-4469-9535-8ad4d4300754}"/>
            </a:ext>
          </a:extLst>
        </xdr:cNvPr>
        <xdr:cNvPicPr>
          <a:picLocks noChangeAspect="1"/>
        </xdr:cNvPicPr>
      </xdr:nvPicPr>
      <xdr:blipFill>
        <a:blip r:embed="rId201"/>
        <a:stretch>
          <a:fillRect/>
        </a:stretch>
      </xdr:blipFill>
      <xdr:spPr>
        <a:xfrm>
          <a:off x="1371600" y="212617050"/>
          <a:ext cx="571500" cy="3333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433</xdr:row>
      <xdr:rowOff>33020</xdr:rowOff>
    </xdr:from>
    <xdr:to>
      <xdr:col>1</xdr:col>
      <xdr:colOff>621030</xdr:colOff>
      <xdr:row>433</xdr:row>
      <xdr:rowOff>328930</xdr:rowOff>
    </xdr:to>
    <xdr:pic>
      <xdr:nvPicPr>
        <xdr:cNvPr id="562" name="ID_A9B56C9E1D994528B8844164A874BF79" descr="1-18.jpg">
          <a:extLst>
            <a:ext uri="{FF2B5EF4-FFF2-40B4-BE49-F238E27FC236}">
              <a16:creationId xmlns:a16="http://schemas.microsoft.com/office/drawing/2014/main" id="{5c91723a-8f3d-47d7-bb0d-debd67598a25}"/>
            </a:ext>
          </a:extLst>
        </xdr:cNvPr>
        <xdr:cNvPicPr>
          <a:picLocks noChangeAspect="1"/>
        </xdr:cNvPicPr>
      </xdr:nvPicPr>
      <xdr:blipFill>
        <a:blip r:embed="rId202"/>
        <a:stretch>
          <a:fillRect/>
        </a:stretch>
      </xdr:blipFill>
      <xdr:spPr>
        <a:xfrm>
          <a:off x="1343025" y="213017100"/>
          <a:ext cx="514350" cy="2952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79375</xdr:colOff>
      <xdr:row>363</xdr:row>
      <xdr:rowOff>77470</xdr:rowOff>
    </xdr:from>
    <xdr:to>
      <xdr:col>2</xdr:col>
      <xdr:colOff>1242</xdr:colOff>
      <xdr:row>364</xdr:row>
      <xdr:rowOff>355600</xdr:rowOff>
    </xdr:to>
    <xdr:pic>
      <xdr:nvPicPr>
        <xdr:cNvPr id="563" name="ID_423F3364FD964D8185A198C5DE03FABB" descr="1-118.jpg">
          <a:extLst>
            <a:ext uri="{FF2B5EF4-FFF2-40B4-BE49-F238E27FC236}">
              <a16:creationId xmlns:a16="http://schemas.microsoft.com/office/drawing/2014/main" id="{c65d428b-386e-4bb8-bf0d-e9247706ff17}"/>
            </a:ext>
          </a:extLst>
        </xdr:cNvPr>
        <xdr:cNvPicPr>
          <a:picLocks noChangeAspect="1"/>
        </xdr:cNvPicPr>
      </xdr:nvPicPr>
      <xdr:blipFill>
        <a:blip r:embed="rId203"/>
        <a:stretch>
          <a:fillRect/>
        </a:stretch>
      </xdr:blipFill>
      <xdr:spPr>
        <a:xfrm>
          <a:off x="1314450" y="179755800"/>
          <a:ext cx="695325" cy="7810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32385</xdr:colOff>
      <xdr:row>197</xdr:row>
      <xdr:rowOff>17780</xdr:rowOff>
    </xdr:from>
    <xdr:to>
      <xdr:col>2</xdr:col>
      <xdr:colOff>0</xdr:colOff>
      <xdr:row>197</xdr:row>
      <xdr:rowOff>467995</xdr:rowOff>
    </xdr:to>
    <xdr:pic>
      <xdr:nvPicPr>
        <xdr:cNvPr id="564" name="ID_C0AD69B9031342A3ACDB7EE8A64546DE" descr="1-109.jpg">
          <a:extLst>
            <a:ext uri="{FF2B5EF4-FFF2-40B4-BE49-F238E27FC236}">
              <a16:creationId xmlns:a16="http://schemas.microsoft.com/office/drawing/2014/main" id="{13c80afa-3b63-4caa-8afa-90ba238595b2}"/>
            </a:ext>
          </a:extLst>
        </xdr:cNvPr>
        <xdr:cNvPicPr>
          <a:picLocks noChangeAspect="1"/>
        </xdr:cNvPicPr>
      </xdr:nvPicPr>
      <xdr:blipFill>
        <a:blip r:embed="rId204"/>
        <a:stretch>
          <a:fillRect/>
        </a:stretch>
      </xdr:blipFill>
      <xdr:spPr>
        <a:xfrm>
          <a:off x="1266825" y="100136325"/>
          <a:ext cx="742950" cy="4476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17780</xdr:colOff>
      <xdr:row>145</xdr:row>
      <xdr:rowOff>85090</xdr:rowOff>
    </xdr:from>
    <xdr:to>
      <xdr:col>2</xdr:col>
      <xdr:colOff>0</xdr:colOff>
      <xdr:row>146</xdr:row>
      <xdr:rowOff>36195</xdr:rowOff>
    </xdr:to>
    <xdr:pic>
      <xdr:nvPicPr>
        <xdr:cNvPr id="565" name="ID_0BEA29E8924044408BB64BBDA466AE23" descr="1-146.jpg">
          <a:extLst>
            <a:ext uri="{FF2B5EF4-FFF2-40B4-BE49-F238E27FC236}">
              <a16:creationId xmlns:a16="http://schemas.microsoft.com/office/drawing/2014/main" id="{de80dcba-7636-4a6e-8cc9-c56ad0e82a83}"/>
            </a:ext>
          </a:extLst>
        </xdr:cNvPr>
        <xdr:cNvPicPr>
          <a:picLocks noChangeAspect="1"/>
        </xdr:cNvPicPr>
      </xdr:nvPicPr>
      <xdr:blipFill>
        <a:blip r:embed="rId205"/>
        <a:stretch>
          <a:fillRect/>
        </a:stretch>
      </xdr:blipFill>
      <xdr:spPr>
        <a:xfrm>
          <a:off x="1257300" y="73875900"/>
          <a:ext cx="752475" cy="4667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17780</xdr:colOff>
      <xdr:row>146</xdr:row>
      <xdr:rowOff>124460</xdr:rowOff>
    </xdr:from>
    <xdr:to>
      <xdr:col>2</xdr:col>
      <xdr:colOff>0</xdr:colOff>
      <xdr:row>147</xdr:row>
      <xdr:rowOff>3368</xdr:rowOff>
    </xdr:to>
    <xdr:pic>
      <xdr:nvPicPr>
        <xdr:cNvPr id="566" name="ID_BDE50AA311744C42B6957ADA2F2D1AE1">
          <a:extLst>
            <a:ext uri="{FF2B5EF4-FFF2-40B4-BE49-F238E27FC236}">
              <a16:creationId xmlns:a16="http://schemas.microsoft.com/office/drawing/2014/main" id="{6b15a97a-e12c-4797-ad0c-4bdf8d95d5a9}"/>
            </a:ext>
          </a:extLst>
        </xdr:cNvPr>
        <xdr:cNvPicPr>
          <a:picLocks noChangeAspect="1"/>
        </xdr:cNvPicPr>
      </xdr:nvPicPr>
      <xdr:blipFill>
        <a:blip r:embed="rId206"/>
        <a:stretch>
          <a:fillRect/>
        </a:stretch>
      </xdr:blipFill>
      <xdr:spPr>
        <a:xfrm>
          <a:off x="1257300" y="74428350"/>
          <a:ext cx="752475" cy="3905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109855</xdr:colOff>
      <xdr:row>433</xdr:row>
      <xdr:rowOff>390525</xdr:rowOff>
    </xdr:from>
    <xdr:to>
      <xdr:col>1</xdr:col>
      <xdr:colOff>745490</xdr:colOff>
      <xdr:row>434</xdr:row>
      <xdr:rowOff>342265</xdr:rowOff>
    </xdr:to>
    <xdr:pic>
      <xdr:nvPicPr>
        <xdr:cNvPr id="567" name="ID_F89CA6B13663447F8EBD70CAD97BAD37" descr="1-47.jpg">
          <a:extLst>
            <a:ext uri="{FF2B5EF4-FFF2-40B4-BE49-F238E27FC236}">
              <a16:creationId xmlns:a16="http://schemas.microsoft.com/office/drawing/2014/main" id="{19c8519b-04b0-427e-887c-6332097ca312}"/>
            </a:ext>
          </a:extLst>
        </xdr:cNvPr>
        <xdr:cNvPicPr>
          <a:picLocks noChangeAspect="1"/>
        </xdr:cNvPicPr>
      </xdr:nvPicPr>
      <xdr:blipFill>
        <a:blip r:embed="rId207"/>
        <a:stretch>
          <a:fillRect/>
        </a:stretch>
      </xdr:blipFill>
      <xdr:spPr>
        <a:xfrm>
          <a:off x="1352550" y="213379050"/>
          <a:ext cx="638175" cy="34290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10795</xdr:colOff>
      <xdr:row>441</xdr:row>
      <xdr:rowOff>170180</xdr:rowOff>
    </xdr:from>
    <xdr:to>
      <xdr:col>1</xdr:col>
      <xdr:colOff>769620</xdr:colOff>
      <xdr:row>442</xdr:row>
      <xdr:rowOff>337185</xdr:rowOff>
    </xdr:to>
    <xdr:pic>
      <xdr:nvPicPr>
        <xdr:cNvPr id="572" name="ID_447D76DB44C54D34A84579335AFB0E9B" descr="https://fit24.ru/upload/files_resize_detail/SKU_images/38796.jpg">
          <a:extLst>
            <a:ext uri="{FF2B5EF4-FFF2-40B4-BE49-F238E27FC236}">
              <a16:creationId xmlns:a16="http://schemas.microsoft.com/office/drawing/2014/main" id="{3c4bb784-0df4-4f96-b370-d01b035bdd22}"/>
            </a:ext>
          </a:extLst>
        </xdr:cNvPr>
        <xdr:cNvPicPr>
          <a:picLocks noChangeArrowheads="1" noChangeAspect="1"/>
        </xdr:cNvPicPr>
      </xdr:nvPicPr>
      <xdr:blipFill>
        <a:blip r:embed="rId208"/>
        <a:stretch>
          <a:fillRect/>
        </a:stretch>
      </xdr:blipFill>
      <xdr:spPr>
        <a:xfrm>
          <a:off x="1247775" y="216893775"/>
          <a:ext cx="762000" cy="67627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17145</xdr:colOff>
      <xdr:row>437</xdr:row>
      <xdr:rowOff>391795</xdr:rowOff>
    </xdr:from>
    <xdr:to>
      <xdr:col>1</xdr:col>
      <xdr:colOff>768350</xdr:colOff>
      <xdr:row>439</xdr:row>
      <xdr:rowOff>105410</xdr:rowOff>
    </xdr:to>
    <xdr:pic>
      <xdr:nvPicPr>
        <xdr:cNvPr id="2" name="ID_D8B1499DBDC6453698115F5CAB1E170C">
          <a:extLst>
            <a:ext uri="{FF2B5EF4-FFF2-40B4-BE49-F238E27FC236}">
              <a16:creationId xmlns:a16="http://schemas.microsoft.com/office/drawing/2014/main" id="{bdfedcde-e022-4a55-a09f-f1d0509e7385}"/>
            </a:ext>
          </a:extLst>
        </xdr:cNvPr>
        <xdr:cNvPicPr>
          <a:picLocks noChangeAspect="1"/>
        </xdr:cNvPicPr>
      </xdr:nvPicPr>
      <xdr:blipFill>
        <a:blip r:embed="rId209"/>
        <a:stretch>
          <a:fillRect/>
        </a:stretch>
      </xdr:blipFill>
      <xdr:spPr>
        <a:xfrm>
          <a:off x="1257300" y="215093550"/>
          <a:ext cx="752475" cy="723900"/>
        </a:xfrm>
        <a:prstGeom prst="rect"/>
      </xdr:spPr>
    </xdr:pic>
    <xdr:clientData/>
  </xdr:twoCellAnchor>
  <xdr:twoCellAnchor editAs="oneCell">
    <xdr:from>
      <xdr:col>1</xdr:col>
      <xdr:colOff>10795</xdr:colOff>
      <xdr:row>445</xdr:row>
      <xdr:rowOff>422275</xdr:rowOff>
    </xdr:from>
    <xdr:to>
      <xdr:col>1</xdr:col>
      <xdr:colOff>769620</xdr:colOff>
      <xdr:row>449</xdr:row>
      <xdr:rowOff>76835</xdr:rowOff>
    </xdr:to>
    <xdr:pic>
      <xdr:nvPicPr>
        <xdr:cNvPr id="5" name="ID_5ACCC22CEFAC4EAFA5890D16A59A1723" descr="https://fit24.ru/upload/files/SKU_images/39103=1.jpg">
          <a:extLst>
            <a:ext uri="{FF2B5EF4-FFF2-40B4-BE49-F238E27FC236}">
              <a16:creationId xmlns:a16="http://schemas.microsoft.com/office/drawing/2014/main" id="{89a55d51-426a-4f95-bdc1-329d6cf8a635}"/>
            </a:ext>
          </a:extLst>
        </xdr:cNvPr>
        <xdr:cNvPicPr>
          <a:picLocks noChangeArrowheads="1" noChangeAspect="1"/>
        </xdr:cNvPicPr>
      </xdr:nvPicPr>
      <xdr:blipFill>
        <a:blip r:embed="rId210"/>
        <a:stretch>
          <a:fillRect/>
        </a:stretch>
      </xdr:blipFill>
      <xdr:spPr>
        <a:xfrm>
          <a:off x="1247775" y="219160725"/>
          <a:ext cx="762000" cy="742950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10795</xdr:colOff>
      <xdr:row>450</xdr:row>
      <xdr:rowOff>42545</xdr:rowOff>
    </xdr:from>
    <xdr:to>
      <xdr:col>2</xdr:col>
      <xdr:colOff>4417</xdr:colOff>
      <xdr:row>454</xdr:row>
      <xdr:rowOff>65405</xdr:rowOff>
    </xdr:to>
    <xdr:pic>
      <xdr:nvPicPr>
        <xdr:cNvPr id="6" name="ID_E222FE802AB2427B80A2549240F1BF89" descr="https://fit24.ru/upload/files_resize_1024/SKU_images/39265=1.jpg">
          <a:extLst>
            <a:ext uri="{FF2B5EF4-FFF2-40B4-BE49-F238E27FC236}">
              <a16:creationId xmlns:a16="http://schemas.microsoft.com/office/drawing/2014/main" id="{7e4d505d-8281-41a8-aa01-7c04c10f8aa4}"/>
            </a:ext>
          </a:extLst>
        </xdr:cNvPr>
        <xdr:cNvPicPr>
          <a:picLocks noChangeArrowheads="1" noChangeAspect="1"/>
        </xdr:cNvPicPr>
      </xdr:nvPicPr>
      <xdr:blipFill>
        <a:blip r:embed="rId211"/>
        <a:stretch>
          <a:fillRect/>
        </a:stretch>
      </xdr:blipFill>
      <xdr:spPr>
        <a:xfrm>
          <a:off x="1247775" y="220056075"/>
          <a:ext cx="762000" cy="79057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58420</xdr:colOff>
      <xdr:row>454</xdr:row>
      <xdr:rowOff>69850</xdr:rowOff>
    </xdr:from>
    <xdr:to>
      <xdr:col>2</xdr:col>
      <xdr:colOff>2512</xdr:colOff>
      <xdr:row>457</xdr:row>
      <xdr:rowOff>123190</xdr:rowOff>
    </xdr:to>
    <xdr:pic>
      <xdr:nvPicPr>
        <xdr:cNvPr id="7" name="ID_970AEE28D2A54A6BAB2E90F60F721B8C" descr="https://fit24.ru/upload/files/SKU_images/39466=1.jpg">
          <a:extLst>
            <a:ext uri="{FF2B5EF4-FFF2-40B4-BE49-F238E27FC236}">
              <a16:creationId xmlns:a16="http://schemas.microsoft.com/office/drawing/2014/main" id="{21480fbe-11aa-4d01-b8ab-f5fff6ba14c2}"/>
            </a:ext>
          </a:extLst>
        </xdr:cNvPr>
        <xdr:cNvPicPr>
          <a:picLocks noChangeArrowheads="1" noChangeAspect="1"/>
        </xdr:cNvPicPr>
      </xdr:nvPicPr>
      <xdr:blipFill>
        <a:blip r:embed="rId212"/>
        <a:stretch>
          <a:fillRect/>
        </a:stretch>
      </xdr:blipFill>
      <xdr:spPr>
        <a:xfrm>
          <a:off x="1295400" y="220856175"/>
          <a:ext cx="714375" cy="628650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29844</xdr:colOff>
      <xdr:row>458</xdr:row>
      <xdr:rowOff>13334</xdr:rowOff>
    </xdr:from>
    <xdr:to>
      <xdr:col>1</xdr:col>
      <xdr:colOff>749299</xdr:colOff>
      <xdr:row>461</xdr:row>
      <xdr:rowOff>4148</xdr:rowOff>
    </xdr:to>
    <xdr:pic>
      <xdr:nvPicPr>
        <xdr:cNvPr id="8" name="ID_BC6B6B54A4284AE0B34507F0C2450852" descr="IMG_20250503_095634">
          <a:extLst>
            <a:ext uri="{FF2B5EF4-FFF2-40B4-BE49-F238E27FC236}">
              <a16:creationId xmlns:a16="http://schemas.microsoft.com/office/drawing/2014/main" id="{f615a70f-1282-4748-b4a4-e543056da0ed}"/>
            </a:ext>
          </a:extLst>
        </xdr:cNvPr>
        <xdr:cNvPicPr>
          <a:picLocks noChangeAspect="1"/>
        </xdr:cNvPicPr>
      </xdr:nvPicPr>
      <xdr:blipFill>
        <a:blip r:embed="rId213"/>
        <a:stretch>
          <a:fillRect/>
        </a:stretch>
      </xdr:blipFill>
      <xdr:spPr>
        <a:xfrm>
          <a:off x="1266825" y="221561025"/>
          <a:ext cx="723900" cy="733425"/>
        </a:xfrm>
        <a:prstGeom prst="rect"/>
      </xdr:spPr>
    </xdr:pic>
    <xdr:clientData/>
  </xdr:twoCellAnchor>
  <xdr:twoCellAnchor editAs="oneCell">
    <xdr:from>
      <xdr:col>1</xdr:col>
      <xdr:colOff>125095</xdr:colOff>
      <xdr:row>461</xdr:row>
      <xdr:rowOff>634</xdr:rowOff>
    </xdr:from>
    <xdr:to>
      <xdr:col>1</xdr:col>
      <xdr:colOff>695325</xdr:colOff>
      <xdr:row>463</xdr:row>
      <xdr:rowOff>123426</xdr:rowOff>
    </xdr:to>
    <xdr:pic>
      <xdr:nvPicPr>
        <xdr:cNvPr id="9" name="ID_E4056150B1B043BF986307604A073C6E" descr="IMG_20250503_163943">
          <a:extLst>
            <a:ext uri="{FF2B5EF4-FFF2-40B4-BE49-F238E27FC236}">
              <a16:creationId xmlns:a16="http://schemas.microsoft.com/office/drawing/2014/main" id="{9fc55a34-710c-40f6-a831-082616a13600}"/>
            </a:ext>
          </a:extLst>
        </xdr:cNvPr>
        <xdr:cNvPicPr>
          <a:picLocks noChangeAspect="1"/>
        </xdr:cNvPicPr>
      </xdr:nvPicPr>
      <xdr:blipFill>
        <a:blip r:embed="rId214"/>
        <a:stretch>
          <a:fillRect/>
        </a:stretch>
      </xdr:blipFill>
      <xdr:spPr>
        <a:xfrm>
          <a:off x="1362075" y="222294450"/>
          <a:ext cx="571500" cy="800100"/>
        </a:xfrm>
        <a:prstGeom prst="rect"/>
      </xdr:spPr>
    </xdr:pic>
    <xdr:clientData/>
  </xdr:twoCellAnchor>
  <xdr:twoCellAnchor editAs="oneCell">
    <xdr:from>
      <xdr:col>1</xdr:col>
      <xdr:colOff>96584</xdr:colOff>
      <xdr:row>464</xdr:row>
      <xdr:rowOff>5715</xdr:rowOff>
    </xdr:from>
    <xdr:to>
      <xdr:col>1</xdr:col>
      <xdr:colOff>714376</xdr:colOff>
      <xdr:row>469</xdr:row>
      <xdr:rowOff>9525</xdr:rowOff>
    </xdr:to>
    <xdr:pic>
      <xdr:nvPicPr>
        <xdr:cNvPr id="10" name="ID_885F5C8FF1E840819490F41077163B4A" descr="IMG_20230615_205012">
          <a:extLst>
            <a:ext uri="{FF2B5EF4-FFF2-40B4-BE49-F238E27FC236}">
              <a16:creationId xmlns:a16="http://schemas.microsoft.com/office/drawing/2014/main" id="{8de35ec9-8687-448b-8a86-62361dcd67bb}"/>
            </a:ext>
          </a:extLst>
        </xdr:cNvPr>
        <xdr:cNvPicPr>
          <a:picLocks noChangeAspect="1"/>
        </xdr:cNvPicPr>
      </xdr:nvPicPr>
      <xdr:blipFill>
        <a:blip r:embed="rId215"/>
        <a:stretch>
          <a:fillRect/>
        </a:stretch>
      </xdr:blipFill>
      <xdr:spPr>
        <a:xfrm>
          <a:off x="1333500" y="223161225"/>
          <a:ext cx="619125" cy="971550"/>
        </a:xfrm>
        <a:prstGeom prst="rect"/>
      </xdr:spPr>
    </xdr:pic>
    <xdr:clientData/>
  </xdr:twoCellAnchor>
  <xdr:twoCellAnchor editAs="oneCell">
    <xdr:from>
      <xdr:col>1</xdr:col>
      <xdr:colOff>100330</xdr:colOff>
      <xdr:row>469</xdr:row>
      <xdr:rowOff>10160</xdr:rowOff>
    </xdr:from>
    <xdr:to>
      <xdr:col>1</xdr:col>
      <xdr:colOff>675483</xdr:colOff>
      <xdr:row>471</xdr:row>
      <xdr:rowOff>85725</xdr:rowOff>
    </xdr:to>
    <xdr:pic>
      <xdr:nvPicPr>
        <xdr:cNvPr id="11" name="ID_3ACF406FDB454E01AA8123AF7392558B" descr="IMG_20230616_082040">
          <a:extLst>
            <a:ext uri="{FF2B5EF4-FFF2-40B4-BE49-F238E27FC236}">
              <a16:creationId xmlns:a16="http://schemas.microsoft.com/office/drawing/2014/main" id="{87ad3cb5-1ad2-4801-b749-d00e62182e72}"/>
            </a:ext>
          </a:extLst>
        </xdr:cNvPr>
        <xdr:cNvPicPr>
          <a:picLocks noChangeAspect="1"/>
        </xdr:cNvPicPr>
      </xdr:nvPicPr>
      <xdr:blipFill>
        <a:blip r:embed="rId216"/>
        <a:stretch>
          <a:fillRect/>
        </a:stretch>
      </xdr:blipFill>
      <xdr:spPr>
        <a:xfrm>
          <a:off x="1343025" y="224132775"/>
          <a:ext cx="571500" cy="933450"/>
        </a:xfrm>
        <a:prstGeom prst="rect"/>
      </xdr:spPr>
    </xdr:pic>
    <xdr:clientData/>
  </xdr:twoCellAnchor>
  <xdr:twoCellAnchor editAs="oneCell">
    <xdr:from>
      <xdr:col>0</xdr:col>
      <xdr:colOff>1233170</xdr:colOff>
      <xdr:row>473</xdr:row>
      <xdr:rowOff>50800</xdr:rowOff>
    </xdr:from>
    <xdr:to>
      <xdr:col>1</xdr:col>
      <xdr:colOff>753745</xdr:colOff>
      <xdr:row>478</xdr:row>
      <xdr:rowOff>0</xdr:rowOff>
    </xdr:to>
    <xdr:pic>
      <xdr:nvPicPr>
        <xdr:cNvPr id="12" name="ID_5A0BBAE6A34C47E0B76E9865764FDC26" descr="IMG_20211026_113531">
          <a:extLst>
            <a:ext uri="{FF2B5EF4-FFF2-40B4-BE49-F238E27FC236}">
              <a16:creationId xmlns:a16="http://schemas.microsoft.com/office/drawing/2014/main" id="{0d927f23-8cec-4ada-988f-1098c37c2279}"/>
            </a:ext>
          </a:extLst>
        </xdr:cNvPr>
        <xdr:cNvPicPr>
          <a:picLocks noChangeAspect="1"/>
        </xdr:cNvPicPr>
      </xdr:nvPicPr>
      <xdr:blipFill>
        <a:blip r:embed="rId217"/>
        <a:stretch>
          <a:fillRect/>
        </a:stretch>
      </xdr:blipFill>
      <xdr:spPr>
        <a:xfrm>
          <a:off x="1228725" y="225399600"/>
          <a:ext cx="762000" cy="1038225"/>
        </a:xfrm>
        <a:prstGeom prst="rect"/>
      </xdr:spPr>
    </xdr:pic>
    <xdr:clientData/>
  </xdr:twoCellAnchor>
  <xdr:twoCellAnchor editAs="oneCell">
    <xdr:from>
      <xdr:col>1</xdr:col>
      <xdr:colOff>103505</xdr:colOff>
      <xdr:row>479</xdr:row>
      <xdr:rowOff>38100</xdr:rowOff>
    </xdr:from>
    <xdr:to>
      <xdr:col>6</xdr:col>
      <xdr:colOff>635</xdr:colOff>
      <xdr:row>479</xdr:row>
      <xdr:rowOff>1303020</xdr:rowOff>
    </xdr:to>
    <xdr:pic>
      <xdr:nvPicPr>
        <xdr:cNvPr id="13" name="ID_E7693E8C02414D6CA7505A9F782F56C4">
          <a:extLst>
            <a:ext uri="{FF2B5EF4-FFF2-40B4-BE49-F238E27FC236}">
              <a16:creationId xmlns:a16="http://schemas.microsoft.com/office/drawing/2014/main" id="{758b1bad-2a2f-4ed5-b6a2-d3cf3eab6ecd}"/>
            </a:ext>
          </a:extLst>
        </xdr:cNvPr>
        <xdr:cNvPicPr>
          <a:picLocks noChangeAspect="1"/>
        </xdr:cNvPicPr>
      </xdr:nvPicPr>
      <xdr:blipFill>
        <a:blip r:embed="rId218"/>
        <a:stretch>
          <a:fillRect/>
        </a:stretch>
      </xdr:blipFill>
      <xdr:spPr>
        <a:xfrm>
          <a:off x="1343025" y="226942650"/>
          <a:ext cx="4381500" cy="12668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0</xdr:col>
      <xdr:colOff>1294130</xdr:colOff>
      <xdr:row>488</xdr:row>
      <xdr:rowOff>67945</xdr:rowOff>
    </xdr:from>
    <xdr:to>
      <xdr:col>6</xdr:col>
      <xdr:colOff>635</xdr:colOff>
      <xdr:row>488</xdr:row>
      <xdr:rowOff>1203325</xdr:rowOff>
    </xdr:to>
    <xdr:pic>
      <xdr:nvPicPr>
        <xdr:cNvPr id="14" name="ID_312793670708496CB7156D8362611F0E">
          <a:extLst>
            <a:ext uri="{FF2B5EF4-FFF2-40B4-BE49-F238E27FC236}">
              <a16:creationId xmlns:a16="http://schemas.microsoft.com/office/drawing/2014/main" id="{16d313cf-aaec-4e9d-a9d4-4a2e24416f85}"/>
            </a:ext>
          </a:extLst>
        </xdr:cNvPr>
        <xdr:cNvPicPr>
          <a:picLocks noChangeAspect="1"/>
        </xdr:cNvPicPr>
      </xdr:nvPicPr>
      <xdr:blipFill>
        <a:blip r:embed="rId219"/>
        <a:stretch>
          <a:fillRect/>
        </a:stretch>
      </xdr:blipFill>
      <xdr:spPr>
        <a:xfrm>
          <a:off x="1238250" y="231895650"/>
          <a:ext cx="4486275" cy="11334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60325</xdr:colOff>
      <xdr:row>497</xdr:row>
      <xdr:rowOff>271145</xdr:rowOff>
    </xdr:from>
    <xdr:to>
      <xdr:col>6</xdr:col>
      <xdr:colOff>1905</xdr:colOff>
      <xdr:row>497</xdr:row>
      <xdr:rowOff>1003935</xdr:rowOff>
    </xdr:to>
    <xdr:pic>
      <xdr:nvPicPr>
        <xdr:cNvPr id="15" name="ID_6E8D73A9F12E4057A47241D8E75E5579">
          <a:extLst>
            <a:ext uri="{FF2B5EF4-FFF2-40B4-BE49-F238E27FC236}">
              <a16:creationId xmlns:a16="http://schemas.microsoft.com/office/drawing/2014/main" id="{2abd8da9-f9b9-4c34-8e75-e8bd5f68cd65}"/>
            </a:ext>
          </a:extLst>
        </xdr:cNvPr>
        <xdr:cNvPicPr>
          <a:picLocks noChangeAspect="1"/>
        </xdr:cNvPicPr>
      </xdr:nvPicPr>
      <xdr:blipFill>
        <a:blip r:embed="rId220"/>
        <a:stretch>
          <a:fillRect/>
        </a:stretch>
      </xdr:blipFill>
      <xdr:spPr>
        <a:xfrm>
          <a:off x="1295400" y="237963075"/>
          <a:ext cx="4429125" cy="7334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0</xdr:col>
      <xdr:colOff>1330960</xdr:colOff>
      <xdr:row>500</xdr:row>
      <xdr:rowOff>17780</xdr:rowOff>
    </xdr:from>
    <xdr:to>
      <xdr:col>5</xdr:col>
      <xdr:colOff>429895</xdr:colOff>
      <xdr:row>500</xdr:row>
      <xdr:rowOff>1097280</xdr:rowOff>
    </xdr:to>
    <xdr:pic>
      <xdr:nvPicPr>
        <xdr:cNvPr id="16" name="ID_98AB7E712E3D40B3A126615DAB496AAE">
          <a:extLst>
            <a:ext uri="{FF2B5EF4-FFF2-40B4-BE49-F238E27FC236}">
              <a16:creationId xmlns:a16="http://schemas.microsoft.com/office/drawing/2014/main" id="{288aa939-c3d1-4bd9-90d7-fd6b0b5c6ae5}"/>
            </a:ext>
          </a:extLst>
        </xdr:cNvPr>
        <xdr:cNvPicPr>
          <a:picLocks noChangeAspect="1"/>
        </xdr:cNvPicPr>
      </xdr:nvPicPr>
      <xdr:blipFill>
        <a:blip r:embed="rId221"/>
        <a:stretch>
          <a:fillRect/>
        </a:stretch>
      </xdr:blipFill>
      <xdr:spPr>
        <a:xfrm>
          <a:off x="1238250" y="244716300"/>
          <a:ext cx="4057650" cy="10763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226060</xdr:colOff>
      <xdr:row>507</xdr:row>
      <xdr:rowOff>31115</xdr:rowOff>
    </xdr:from>
    <xdr:to>
      <xdr:col>2</xdr:col>
      <xdr:colOff>1329690</xdr:colOff>
      <xdr:row>507</xdr:row>
      <xdr:rowOff>1127125</xdr:rowOff>
    </xdr:to>
    <xdr:pic>
      <xdr:nvPicPr>
        <xdr:cNvPr id="17" name="ID_6EFB8BE5D84A44CDB7DEA02994CF3BF9">
          <a:extLst>
            <a:ext uri="{FF2B5EF4-FFF2-40B4-BE49-F238E27FC236}">
              <a16:creationId xmlns:a16="http://schemas.microsoft.com/office/drawing/2014/main" id="{b8eeb03f-92a0-471f-b39b-b745bca28ee1}"/>
            </a:ext>
          </a:extLst>
        </xdr:cNvPr>
        <xdr:cNvPicPr>
          <a:picLocks noChangeAspect="1"/>
        </xdr:cNvPicPr>
      </xdr:nvPicPr>
      <xdr:blipFill>
        <a:blip r:embed="rId222"/>
        <a:stretch>
          <a:fillRect/>
        </a:stretch>
      </xdr:blipFill>
      <xdr:spPr>
        <a:xfrm>
          <a:off x="1466850" y="252488700"/>
          <a:ext cx="1876425" cy="10953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168275</xdr:colOff>
      <xdr:row>512</xdr:row>
      <xdr:rowOff>171450</xdr:rowOff>
    </xdr:from>
    <xdr:to>
      <xdr:col>5</xdr:col>
      <xdr:colOff>852805</xdr:colOff>
      <xdr:row>512</xdr:row>
      <xdr:rowOff>1296035</xdr:rowOff>
    </xdr:to>
    <xdr:pic>
      <xdr:nvPicPr>
        <xdr:cNvPr id="18" name="ID_AC3896E194DA4D899810AC838D3ECE95">
          <a:extLst>
            <a:ext uri="{FF2B5EF4-FFF2-40B4-BE49-F238E27FC236}">
              <a16:creationId xmlns:a16="http://schemas.microsoft.com/office/drawing/2014/main" id="{2dc3dfba-600c-4f3f-ae7d-0045dd1e0149}"/>
            </a:ext>
          </a:extLst>
        </xdr:cNvPr>
        <xdr:cNvPicPr>
          <a:picLocks noChangeAspect="1"/>
        </xdr:cNvPicPr>
      </xdr:nvPicPr>
      <xdr:blipFill>
        <a:blip r:embed="rId223"/>
        <a:stretch>
          <a:fillRect/>
        </a:stretch>
      </xdr:blipFill>
      <xdr:spPr>
        <a:xfrm>
          <a:off x="1409700" y="259346700"/>
          <a:ext cx="4314825" cy="11239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101600</xdr:colOff>
      <xdr:row>515</xdr:row>
      <xdr:rowOff>93980</xdr:rowOff>
    </xdr:from>
    <xdr:to>
      <xdr:col>5</xdr:col>
      <xdr:colOff>819150</xdr:colOff>
      <xdr:row>515</xdr:row>
      <xdr:rowOff>1035050</xdr:rowOff>
    </xdr:to>
    <xdr:pic>
      <xdr:nvPicPr>
        <xdr:cNvPr id="19" name="ID_6CE966FCFE6E4F3F8186C7228903400A">
          <a:extLst>
            <a:ext uri="{FF2B5EF4-FFF2-40B4-BE49-F238E27FC236}">
              <a16:creationId xmlns:a16="http://schemas.microsoft.com/office/drawing/2014/main" id="{e3ed398a-640b-49b0-9914-f20115d4a08c}"/>
            </a:ext>
          </a:extLst>
        </xdr:cNvPr>
        <xdr:cNvPicPr>
          <a:picLocks noChangeAspect="1"/>
        </xdr:cNvPicPr>
      </xdr:nvPicPr>
      <xdr:blipFill>
        <a:blip r:embed="rId224"/>
        <a:stretch>
          <a:fillRect/>
        </a:stretch>
      </xdr:blipFill>
      <xdr:spPr>
        <a:xfrm>
          <a:off x="1343025" y="265776075"/>
          <a:ext cx="4343400" cy="9429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0</xdr:col>
      <xdr:colOff>62230</xdr:colOff>
      <xdr:row>512</xdr:row>
      <xdr:rowOff>65405</xdr:rowOff>
    </xdr:from>
    <xdr:to>
      <xdr:col>1</xdr:col>
      <xdr:colOff>125095</xdr:colOff>
      <xdr:row>512</xdr:row>
      <xdr:rowOff>1466850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3d0a934-2a84-4332-837b-b837aa51b8b6}"/>
            </a:ext>
          </a:extLst>
        </xdr:cNvPr>
        <xdr:cNvPicPr>
          <a:picLocks noChangeAspect="1"/>
        </xdr:cNvPicPr>
      </xdr:nvPicPr>
      <xdr:blipFill>
        <a:blip r:embed="rId225"/>
        <a:stretch>
          <a:fillRect/>
        </a:stretch>
      </xdr:blipFill>
      <xdr:spPr>
        <a:xfrm>
          <a:off x="66675" y="259241925"/>
          <a:ext cx="1304925" cy="14001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0</xdr:col>
      <xdr:colOff>75565</xdr:colOff>
      <xdr:row>497</xdr:row>
      <xdr:rowOff>72390</xdr:rowOff>
    </xdr:from>
    <xdr:to>
      <xdr:col>0</xdr:col>
      <xdr:colOff>1233805</xdr:colOff>
      <xdr:row>498</xdr:row>
      <xdr:rowOff>42544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4940b8cd-0325-4712-a8fe-f1a65729117f}"/>
            </a:ext>
          </a:extLst>
        </xdr:cNvPr>
        <xdr:cNvPicPr>
          <a:picLocks noChangeAspect="1"/>
        </xdr:cNvPicPr>
      </xdr:nvPicPr>
      <xdr:blipFill>
        <a:blip r:embed="rId226"/>
        <a:stretch>
          <a:fillRect/>
        </a:stretch>
      </xdr:blipFill>
      <xdr:spPr>
        <a:xfrm>
          <a:off x="76200" y="237772575"/>
          <a:ext cx="1162050" cy="12001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0</xdr:col>
      <xdr:colOff>27940</xdr:colOff>
      <xdr:row>488</xdr:row>
      <xdr:rowOff>8255</xdr:rowOff>
    </xdr:from>
    <xdr:to>
      <xdr:col>0</xdr:col>
      <xdr:colOff>1202690</xdr:colOff>
      <xdr:row>488</xdr:row>
      <xdr:rowOff>1184275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d698dfbf-c1ee-4d54-9520-3e7a81b9bc25}"/>
            </a:ext>
          </a:extLst>
        </xdr:cNvPr>
        <xdr:cNvPicPr>
          <a:picLocks noChangeAspect="1"/>
        </xdr:cNvPicPr>
      </xdr:nvPicPr>
      <xdr:blipFill>
        <a:blip r:embed="rId227"/>
        <a:stretch>
          <a:fillRect/>
        </a:stretch>
      </xdr:blipFill>
      <xdr:spPr>
        <a:xfrm>
          <a:off x="28575" y="231838500"/>
          <a:ext cx="1171575" cy="11715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0</xdr:col>
      <xdr:colOff>88265</xdr:colOff>
      <xdr:row>479</xdr:row>
      <xdr:rowOff>77470</xdr:rowOff>
    </xdr:from>
    <xdr:to>
      <xdr:col>0</xdr:col>
      <xdr:colOff>1234440</xdr:colOff>
      <xdr:row>479</xdr:row>
      <xdr:rowOff>1310640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2c7b460b-6afa-4b12-b85e-f687057d54a1}"/>
            </a:ext>
          </a:extLst>
        </xdr:cNvPr>
        <xdr:cNvPicPr>
          <a:picLocks noChangeAspect="1"/>
        </xdr:cNvPicPr>
      </xdr:nvPicPr>
      <xdr:blipFill>
        <a:blip r:embed="rId228"/>
        <a:stretch>
          <a:fillRect/>
        </a:stretch>
      </xdr:blipFill>
      <xdr:spPr>
        <a:xfrm>
          <a:off x="85725" y="226980750"/>
          <a:ext cx="1143000" cy="12287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0</xdr:col>
      <xdr:colOff>41275</xdr:colOff>
      <xdr:row>515</xdr:row>
      <xdr:rowOff>84455</xdr:rowOff>
    </xdr:from>
    <xdr:to>
      <xdr:col>1</xdr:col>
      <xdr:colOff>35560</xdr:colOff>
      <xdr:row>515</xdr:row>
      <xdr:rowOff>1408430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56f58b1b-1921-4a99-b71f-faf457419b1a}"/>
            </a:ext>
          </a:extLst>
        </xdr:cNvPr>
        <xdr:cNvPicPr>
          <a:picLocks noChangeAspect="1"/>
        </xdr:cNvPicPr>
      </xdr:nvPicPr>
      <xdr:blipFill>
        <a:blip r:embed="rId229"/>
        <a:stretch>
          <a:fillRect/>
        </a:stretch>
      </xdr:blipFill>
      <xdr:spPr>
        <a:xfrm>
          <a:off x="38100" y="265766550"/>
          <a:ext cx="1228725" cy="13239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0</xdr:col>
      <xdr:colOff>22860</xdr:colOff>
      <xdr:row>500</xdr:row>
      <xdr:rowOff>141605</xdr:rowOff>
    </xdr:from>
    <xdr:to>
      <xdr:col>0</xdr:col>
      <xdr:colOff>1236345</xdr:colOff>
      <xdr:row>500</xdr:row>
      <xdr:rowOff>997585</xdr:rowOff>
    </xdr:to>
    <xdr:pic>
      <xdr:nvPicPr>
        <xdr:cNvPr id="25" name="图片 24" descr="9fda8903b0953240c772310e8765fae7">
          <a:extLst>
            <a:ext uri="{FF2B5EF4-FFF2-40B4-BE49-F238E27FC236}">
              <a16:creationId xmlns:a16="http://schemas.microsoft.com/office/drawing/2014/main" id="{4c0e2918-81c0-49f5-a744-ad17a06cae64}"/>
            </a:ext>
          </a:extLst>
        </xdr:cNvPr>
        <xdr:cNvPicPr>
          <a:picLocks noChangeAspect="1"/>
        </xdr:cNvPicPr>
      </xdr:nvPicPr>
      <xdr:blipFill>
        <a:blip r:embed="rId230"/>
        <a:stretch>
          <a:fillRect/>
        </a:stretch>
      </xdr:blipFill>
      <xdr:spPr>
        <a:xfrm>
          <a:off x="19050" y="244840125"/>
          <a:ext cx="1209675" cy="857250"/>
        </a:xfrm>
        <a:prstGeom prst="rect"/>
      </xdr:spPr>
    </xdr:pic>
    <xdr:clientData/>
  </xdr:twoCellAnchor>
  <xdr:twoCellAnchor editAs="oneCell">
    <xdr:from>
      <xdr:col>0</xdr:col>
      <xdr:colOff>95250</xdr:colOff>
      <xdr:row>507</xdr:row>
      <xdr:rowOff>62865</xdr:rowOff>
    </xdr:from>
    <xdr:to>
      <xdr:col>1</xdr:col>
      <xdr:colOff>137795</xdr:colOff>
      <xdr:row>507</xdr:row>
      <xdr:rowOff>1090295</xdr:rowOff>
    </xdr:to>
    <xdr:pic>
      <xdr:nvPicPr>
        <xdr:cNvPr id="26" name="图片 25" descr="734e17ef1c7e2787fdb2cc37c4b921ab">
          <a:extLst>
            <a:ext uri="{FF2B5EF4-FFF2-40B4-BE49-F238E27FC236}">
              <a16:creationId xmlns:a16="http://schemas.microsoft.com/office/drawing/2014/main" id="{a51baae4-fb21-4f41-8999-386992f26878}"/>
            </a:ext>
          </a:extLst>
        </xdr:cNvPr>
        <xdr:cNvPicPr>
          <a:picLocks noChangeAspect="1"/>
        </xdr:cNvPicPr>
      </xdr:nvPicPr>
      <xdr:blipFill>
        <a:blip r:embed="rId231"/>
        <a:stretch>
          <a:fillRect/>
        </a:stretch>
      </xdr:blipFill>
      <xdr:spPr>
        <a:xfrm rot="16200000">
          <a:off x="95250" y="252526800"/>
          <a:ext cx="1276350" cy="1028700"/>
        </a:xfrm>
        <a:prstGeom prst="rect"/>
      </xdr:spPr>
    </xdr:pic>
    <xdr:clientData/>
  </xdr:twoCellAnchor>
  <xdr:twoCellAnchor editAs="oneCell">
    <xdr:from>
      <xdr:col>0</xdr:col>
      <xdr:colOff>22860</xdr:colOff>
      <xdr:row>497</xdr:row>
      <xdr:rowOff>27305</xdr:rowOff>
    </xdr:from>
    <xdr:to>
      <xdr:col>0</xdr:col>
      <xdr:colOff>1235710</xdr:colOff>
      <xdr:row>498</xdr:row>
      <xdr:rowOff>57149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c2468cba-613d-4ced-a0f1-8a471aefc18a}"/>
            </a:ext>
          </a:extLst>
        </xdr:cNvPr>
        <xdr:cNvPicPr>
          <a:picLocks noChangeAspect="1"/>
        </xdr:cNvPicPr>
      </xdr:nvPicPr>
      <xdr:blipFill>
        <a:blip r:embed="rId232"/>
        <a:stretch>
          <a:fillRect/>
        </a:stretch>
      </xdr:blipFill>
      <xdr:spPr>
        <a:xfrm>
          <a:off x="19050" y="237724950"/>
          <a:ext cx="1209675" cy="125730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103505</xdr:colOff>
      <xdr:row>479</xdr:row>
      <xdr:rowOff>38100</xdr:rowOff>
    </xdr:from>
    <xdr:to>
      <xdr:col>6</xdr:col>
      <xdr:colOff>635</xdr:colOff>
      <xdr:row>479</xdr:row>
      <xdr:rowOff>1303020</xdr:rowOff>
    </xdr:to>
    <xdr:pic>
      <xdr:nvPicPr>
        <xdr:cNvPr id="28" name="ID_E7693E8C02414D6CA7505A9F782F56C4">
          <a:extLst>
            <a:ext uri="{FF2B5EF4-FFF2-40B4-BE49-F238E27FC236}">
              <a16:creationId xmlns:a16="http://schemas.microsoft.com/office/drawing/2014/main" id="{69f75a73-9321-422c-bc20-d6105814c579}"/>
            </a:ext>
          </a:extLst>
        </xdr:cNvPr>
        <xdr:cNvPicPr>
          <a:picLocks noChangeAspect="1"/>
        </xdr:cNvPicPr>
      </xdr:nvPicPr>
      <xdr:blipFill>
        <a:blip r:embed="rId218"/>
        <a:stretch>
          <a:fillRect/>
        </a:stretch>
      </xdr:blipFill>
      <xdr:spPr>
        <a:xfrm>
          <a:off x="1343025" y="226942650"/>
          <a:ext cx="4381500" cy="12668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0</xdr:col>
      <xdr:colOff>88265</xdr:colOff>
      <xdr:row>479</xdr:row>
      <xdr:rowOff>77470</xdr:rowOff>
    </xdr:from>
    <xdr:to>
      <xdr:col>0</xdr:col>
      <xdr:colOff>1234440</xdr:colOff>
      <xdr:row>479</xdr:row>
      <xdr:rowOff>1310640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f1e4a1d9-bd00-4665-8299-bf323ab0e165}"/>
            </a:ext>
          </a:extLst>
        </xdr:cNvPr>
        <xdr:cNvPicPr>
          <a:picLocks noChangeAspect="1"/>
        </xdr:cNvPicPr>
      </xdr:nvPicPr>
      <xdr:blipFill>
        <a:blip r:embed="rId228"/>
        <a:stretch>
          <a:fillRect/>
        </a:stretch>
      </xdr:blipFill>
      <xdr:spPr>
        <a:xfrm>
          <a:off x="85725" y="226980750"/>
          <a:ext cx="1143000" cy="12287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10795</xdr:colOff>
      <xdr:row>519</xdr:row>
      <xdr:rowOff>145415</xdr:rowOff>
    </xdr:from>
    <xdr:to>
      <xdr:col>1</xdr:col>
      <xdr:colOff>769620</xdr:colOff>
      <xdr:row>520</xdr:row>
      <xdr:rowOff>374015</xdr:rowOff>
    </xdr:to>
    <xdr:pic>
      <xdr:nvPicPr>
        <xdr:cNvPr id="30" name="ID_FB34F21F9E104D66B0C9138F8848D856">
          <a:extLst>
            <a:ext uri="{FF2B5EF4-FFF2-40B4-BE49-F238E27FC236}">
              <a16:creationId xmlns:a16="http://schemas.microsoft.com/office/drawing/2014/main" id="{794f3b70-9436-494c-8645-59d3b3e04f5b}"/>
            </a:ext>
          </a:extLst>
        </xdr:cNvPr>
        <xdr:cNvPicPr>
          <a:picLocks noChangeAspect="1"/>
        </xdr:cNvPicPr>
      </xdr:nvPicPr>
      <xdr:blipFill>
        <a:blip r:embed="rId233"/>
        <a:stretch>
          <a:fillRect/>
        </a:stretch>
      </xdr:blipFill>
      <xdr:spPr>
        <a:xfrm>
          <a:off x="1247775" y="272976975"/>
          <a:ext cx="762000" cy="57150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10795</xdr:colOff>
      <xdr:row>521</xdr:row>
      <xdr:rowOff>83185</xdr:rowOff>
    </xdr:from>
    <xdr:to>
      <xdr:col>1</xdr:col>
      <xdr:colOff>769620</xdr:colOff>
      <xdr:row>524</xdr:row>
      <xdr:rowOff>83821</xdr:rowOff>
    </xdr:to>
    <xdr:pic>
      <xdr:nvPicPr>
        <xdr:cNvPr id="31" name="ID_1020E734CD4B4558801A67FA65B35D82">
          <a:extLst>
            <a:ext uri="{FF2B5EF4-FFF2-40B4-BE49-F238E27FC236}">
              <a16:creationId xmlns:a16="http://schemas.microsoft.com/office/drawing/2014/main" id="{edd85295-259f-4bae-acd1-56da6b9b217f}"/>
            </a:ext>
          </a:extLst>
        </xdr:cNvPr>
        <xdr:cNvPicPr>
          <a:picLocks noChangeAspect="1"/>
        </xdr:cNvPicPr>
      </xdr:nvPicPr>
      <xdr:blipFill>
        <a:blip r:embed="rId234"/>
        <a:stretch>
          <a:fillRect/>
        </a:stretch>
      </xdr:blipFill>
      <xdr:spPr>
        <a:xfrm>
          <a:off x="1247775" y="273815175"/>
          <a:ext cx="762000" cy="72390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10795</xdr:colOff>
      <xdr:row>525</xdr:row>
      <xdr:rowOff>78105</xdr:rowOff>
    </xdr:from>
    <xdr:to>
      <xdr:col>1</xdr:col>
      <xdr:colOff>769620</xdr:colOff>
      <xdr:row>528</xdr:row>
      <xdr:rowOff>89535</xdr:rowOff>
    </xdr:to>
    <xdr:pic>
      <xdr:nvPicPr>
        <xdr:cNvPr id="32" name="ID_36727B0B52BD4F60BAC72B9508DCFF1C">
          <a:extLst>
            <a:ext uri="{FF2B5EF4-FFF2-40B4-BE49-F238E27FC236}">
              <a16:creationId xmlns:a16="http://schemas.microsoft.com/office/drawing/2014/main" id="{1524aace-f34a-4434-a923-61135f34b116}"/>
            </a:ext>
          </a:extLst>
        </xdr:cNvPr>
        <xdr:cNvPicPr>
          <a:picLocks noChangeAspect="1"/>
        </xdr:cNvPicPr>
      </xdr:nvPicPr>
      <xdr:blipFill>
        <a:blip r:embed="rId235"/>
        <a:stretch>
          <a:fillRect/>
        </a:stretch>
      </xdr:blipFill>
      <xdr:spPr>
        <a:xfrm>
          <a:off x="1247775" y="274891500"/>
          <a:ext cx="762000" cy="7334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10795</xdr:colOff>
      <xdr:row>529</xdr:row>
      <xdr:rowOff>255270</xdr:rowOff>
    </xdr:from>
    <xdr:to>
      <xdr:col>1</xdr:col>
      <xdr:colOff>769620</xdr:colOff>
      <xdr:row>531</xdr:row>
      <xdr:rowOff>65405</xdr:rowOff>
    </xdr:to>
    <xdr:pic>
      <xdr:nvPicPr>
        <xdr:cNvPr id="33" name="ID_3BB7779E8F634650A4EF1DD378904C42">
          <a:extLst>
            <a:ext uri="{FF2B5EF4-FFF2-40B4-BE49-F238E27FC236}">
              <a16:creationId xmlns:a16="http://schemas.microsoft.com/office/drawing/2014/main" id="{ee4656c4-b953-4110-b46c-9eaf1eb8172c}"/>
            </a:ext>
          </a:extLst>
        </xdr:cNvPr>
        <xdr:cNvPicPr>
          <a:picLocks noChangeAspect="1"/>
        </xdr:cNvPicPr>
      </xdr:nvPicPr>
      <xdr:blipFill>
        <a:blip r:embed="rId236"/>
        <a:stretch>
          <a:fillRect/>
        </a:stretch>
      </xdr:blipFill>
      <xdr:spPr>
        <a:xfrm>
          <a:off x="1247775" y="276158325"/>
          <a:ext cx="762000" cy="7143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10795</xdr:colOff>
      <xdr:row>534</xdr:row>
      <xdr:rowOff>39370</xdr:rowOff>
    </xdr:from>
    <xdr:to>
      <xdr:col>1</xdr:col>
      <xdr:colOff>769620</xdr:colOff>
      <xdr:row>537</xdr:row>
      <xdr:rowOff>99060</xdr:rowOff>
    </xdr:to>
    <xdr:pic>
      <xdr:nvPicPr>
        <xdr:cNvPr id="34" name="ID_AFDE7FC67C35420C9DAE674C1C22EB69">
          <a:extLst>
            <a:ext uri="{FF2B5EF4-FFF2-40B4-BE49-F238E27FC236}">
              <a16:creationId xmlns:a16="http://schemas.microsoft.com/office/drawing/2014/main" id="{1ac86fd6-8ab8-454b-8f5e-b01e78aefe60}"/>
            </a:ext>
          </a:extLst>
        </xdr:cNvPr>
        <xdr:cNvPicPr>
          <a:picLocks noChangeAspect="1"/>
        </xdr:cNvPicPr>
      </xdr:nvPicPr>
      <xdr:blipFill>
        <a:blip r:embed="rId237"/>
        <a:stretch>
          <a:fillRect/>
        </a:stretch>
      </xdr:blipFill>
      <xdr:spPr>
        <a:xfrm>
          <a:off x="1247775" y="277587075"/>
          <a:ext cx="762000" cy="80010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58102</xdr:colOff>
      <xdr:row>538</xdr:row>
      <xdr:rowOff>9842</xdr:rowOff>
    </xdr:from>
    <xdr:to>
      <xdr:col>1</xdr:col>
      <xdr:colOff>769302</xdr:colOff>
      <xdr:row>541</xdr:row>
      <xdr:rowOff>147637</xdr:rowOff>
    </xdr:to>
    <xdr:pic>
      <xdr:nvPicPr>
        <xdr:cNvPr id="35" name="ID_D63F3CA28AC74D6E8AA39707A06F1DFF" descr="8b9a677403f4662a47ff1c0f90c74f9c">
          <a:extLst>
            <a:ext uri="{FF2B5EF4-FFF2-40B4-BE49-F238E27FC236}">
              <a16:creationId xmlns:a16="http://schemas.microsoft.com/office/drawing/2014/main" id="{0a165bf4-c26a-4ae0-86d2-547915b5f114}"/>
            </a:ext>
          </a:extLst>
        </xdr:cNvPr>
        <xdr:cNvPicPr>
          <a:picLocks noChangeAspect="1"/>
        </xdr:cNvPicPr>
      </xdr:nvPicPr>
      <xdr:blipFill>
        <a:blip r:embed="rId238"/>
        <a:stretch>
          <a:fillRect/>
        </a:stretch>
      </xdr:blipFill>
      <xdr:spPr>
        <a:xfrm rot="5400000">
          <a:off x="1295400" y="278663400"/>
          <a:ext cx="714375" cy="685800"/>
        </a:xfrm>
        <a:prstGeom prst="rect"/>
      </xdr:spPr>
    </xdr:pic>
    <xdr:clientData/>
  </xdr:twoCellAnchor>
  <xdr:twoCellAnchor editAs="oneCell">
    <xdr:from>
      <xdr:col>1</xdr:col>
      <xdr:colOff>10795</xdr:colOff>
      <xdr:row>543</xdr:row>
      <xdr:rowOff>327660</xdr:rowOff>
    </xdr:from>
    <xdr:to>
      <xdr:col>1</xdr:col>
      <xdr:colOff>769620</xdr:colOff>
      <xdr:row>545</xdr:row>
      <xdr:rowOff>57150</xdr:rowOff>
    </xdr:to>
    <xdr:pic>
      <xdr:nvPicPr>
        <xdr:cNvPr id="36" name="ID_44917F45EA5B408DB2B6FD60061E78F7">
          <a:extLst>
            <a:ext uri="{FF2B5EF4-FFF2-40B4-BE49-F238E27FC236}">
              <a16:creationId xmlns:a16="http://schemas.microsoft.com/office/drawing/2014/main" id="{af363212-768e-4fbd-a87a-a0129803eb20}"/>
            </a:ext>
          </a:extLst>
        </xdr:cNvPr>
        <xdr:cNvPicPr>
          <a:picLocks noChangeAspect="1"/>
        </xdr:cNvPicPr>
      </xdr:nvPicPr>
      <xdr:blipFill>
        <a:blip r:embed="rId239"/>
        <a:stretch>
          <a:fillRect/>
        </a:stretch>
      </xdr:blipFill>
      <xdr:spPr>
        <a:xfrm>
          <a:off x="1247775" y="280101675"/>
          <a:ext cx="762000" cy="57150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19367</xdr:colOff>
      <xdr:row>46</xdr:row>
      <xdr:rowOff>166687</xdr:rowOff>
    </xdr:from>
    <xdr:to>
      <xdr:col>2</xdr:col>
      <xdr:colOff>2003</xdr:colOff>
      <xdr:row>46</xdr:row>
      <xdr:rowOff>451167</xdr:rowOff>
    </xdr:to>
    <xdr:pic>
      <xdr:nvPicPr>
        <xdr:cNvPr id="3" name="ID_D6092E25D26040EEA6DCEBE6DE1BC5A8" descr="1">
          <a:extLst>
            <a:ext uri="{FF2B5EF4-FFF2-40B4-BE49-F238E27FC236}">
              <a16:creationId xmlns:a16="http://schemas.microsoft.com/office/drawing/2014/main" id="{e024e1ae-afac-4989-9a58-272fa617faeb}"/>
            </a:ext>
          </a:extLst>
        </xdr:cNvPr>
        <xdr:cNvPicPr>
          <a:picLocks noChangeAspect="1"/>
        </xdr:cNvPicPr>
      </xdr:nvPicPr>
      <xdr:blipFill>
        <a:blip r:embed="rId240"/>
        <a:stretch>
          <a:fillRect/>
        </a:stretch>
      </xdr:blipFill>
      <xdr:spPr>
        <a:xfrm rot="-5400000">
          <a:off x="1257300" y="24060150"/>
          <a:ext cx="752475" cy="2857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52</xdr:row>
      <xdr:rowOff>111760</xdr:rowOff>
    </xdr:from>
    <xdr:to>
      <xdr:col>2</xdr:col>
      <xdr:colOff>1686</xdr:colOff>
      <xdr:row>52</xdr:row>
      <xdr:rowOff>467995</xdr:rowOff>
    </xdr:to>
    <xdr:pic>
      <xdr:nvPicPr>
        <xdr:cNvPr id="4" name="ID_850AD13FE6A847C8AF90D3BD05AD6623">
          <a:extLst>
            <a:ext uri="{FF2B5EF4-FFF2-40B4-BE49-F238E27FC236}">
              <a16:creationId xmlns:a16="http://schemas.microsoft.com/office/drawing/2014/main" id="{75193ddf-370c-409a-8a61-15941d4052a0}"/>
            </a:ext>
          </a:extLst>
        </xdr:cNvPr>
        <xdr:cNvPicPr>
          <a:picLocks noChangeAspect="1"/>
        </xdr:cNvPicPr>
      </xdr:nvPicPr>
      <xdr:blipFill>
        <a:blip r:embed="rId241"/>
        <a:stretch>
          <a:fillRect/>
        </a:stretch>
      </xdr:blipFill>
      <xdr:spPr>
        <a:xfrm rot="-5400000">
          <a:off x="1257300" y="26898600"/>
          <a:ext cx="752475" cy="3524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19367</xdr:colOff>
      <xdr:row>53</xdr:row>
      <xdr:rowOff>75247</xdr:rowOff>
    </xdr:from>
    <xdr:to>
      <xdr:col>2</xdr:col>
      <xdr:colOff>2003</xdr:colOff>
      <xdr:row>53</xdr:row>
      <xdr:rowOff>504507</xdr:rowOff>
    </xdr:to>
    <xdr:pic>
      <xdr:nvPicPr>
        <xdr:cNvPr id="37" name="ID_B785E1A4A4A04A89B661A7EE357B64FB">
          <a:extLst>
            <a:ext uri="{FF2B5EF4-FFF2-40B4-BE49-F238E27FC236}">
              <a16:creationId xmlns:a16="http://schemas.microsoft.com/office/drawing/2014/main" id="{bda330dd-b419-47fa-90f1-4f7f390a8128}"/>
            </a:ext>
          </a:extLst>
        </xdr:cNvPr>
        <xdr:cNvPicPr>
          <a:picLocks noChangeAspect="1"/>
        </xdr:cNvPicPr>
      </xdr:nvPicPr>
      <xdr:blipFill>
        <a:blip r:embed="rId242"/>
        <a:stretch>
          <a:fillRect/>
        </a:stretch>
      </xdr:blipFill>
      <xdr:spPr>
        <a:xfrm rot="-5400000">
          <a:off x="1257300" y="27432000"/>
          <a:ext cx="752475" cy="4286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54</xdr:row>
      <xdr:rowOff>111760</xdr:rowOff>
    </xdr:from>
    <xdr:to>
      <xdr:col>2</xdr:col>
      <xdr:colOff>1686</xdr:colOff>
      <xdr:row>54</xdr:row>
      <xdr:rowOff>467995</xdr:rowOff>
    </xdr:to>
    <xdr:pic>
      <xdr:nvPicPr>
        <xdr:cNvPr id="38" name="ID_E00B6FAD50BA4249A9245FF751354FD8">
          <a:extLst>
            <a:ext uri="{FF2B5EF4-FFF2-40B4-BE49-F238E27FC236}">
              <a16:creationId xmlns:a16="http://schemas.microsoft.com/office/drawing/2014/main" id="{bf82a33b-a8cb-4fcb-b7b6-8abd37bdc167}"/>
            </a:ext>
          </a:extLst>
        </xdr:cNvPr>
        <xdr:cNvPicPr>
          <a:picLocks noChangeAspect="1"/>
        </xdr:cNvPicPr>
      </xdr:nvPicPr>
      <xdr:blipFill>
        <a:blip r:embed="rId243"/>
        <a:stretch>
          <a:fillRect/>
        </a:stretch>
      </xdr:blipFill>
      <xdr:spPr>
        <a:xfrm rot="-5400000">
          <a:off x="1257300" y="28041600"/>
          <a:ext cx="752475" cy="3524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18732</xdr:colOff>
      <xdr:row>55</xdr:row>
      <xdr:rowOff>57467</xdr:rowOff>
    </xdr:from>
    <xdr:to>
      <xdr:col>2</xdr:col>
      <xdr:colOff>2003</xdr:colOff>
      <xdr:row>55</xdr:row>
      <xdr:rowOff>522922</xdr:rowOff>
    </xdr:to>
    <xdr:pic>
      <xdr:nvPicPr>
        <xdr:cNvPr id="39" name="ID_032CD2E322E14537BDF7ECDD446C8183">
          <a:extLst>
            <a:ext uri="{FF2B5EF4-FFF2-40B4-BE49-F238E27FC236}">
              <a16:creationId xmlns:a16="http://schemas.microsoft.com/office/drawing/2014/main" id="{c887d143-7e02-477d-9074-a30394676a9a}"/>
            </a:ext>
          </a:extLst>
        </xdr:cNvPr>
        <xdr:cNvPicPr>
          <a:picLocks noChangeAspect="1"/>
        </xdr:cNvPicPr>
      </xdr:nvPicPr>
      <xdr:blipFill>
        <a:blip r:embed="rId244"/>
        <a:stretch>
          <a:fillRect/>
        </a:stretch>
      </xdr:blipFill>
      <xdr:spPr>
        <a:xfrm rot="-5400000">
          <a:off x="1257300" y="28555950"/>
          <a:ext cx="752475" cy="4667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56</xdr:row>
      <xdr:rowOff>128270</xdr:rowOff>
    </xdr:from>
    <xdr:to>
      <xdr:col>2</xdr:col>
      <xdr:colOff>2321</xdr:colOff>
      <xdr:row>56</xdr:row>
      <xdr:rowOff>452120</xdr:rowOff>
    </xdr:to>
    <xdr:pic>
      <xdr:nvPicPr>
        <xdr:cNvPr id="40" name="ID_F7B88706CFFF4B5E937050F17270619E">
          <a:extLst>
            <a:ext uri="{FF2B5EF4-FFF2-40B4-BE49-F238E27FC236}">
              <a16:creationId xmlns:a16="http://schemas.microsoft.com/office/drawing/2014/main" id="{dca822b4-bf3b-4294-bbc5-7de654e2fd18}"/>
            </a:ext>
          </a:extLst>
        </xdr:cNvPr>
        <xdr:cNvPicPr>
          <a:picLocks noChangeAspect="1"/>
        </xdr:cNvPicPr>
      </xdr:nvPicPr>
      <xdr:blipFill>
        <a:blip r:embed="rId245"/>
        <a:stretch>
          <a:fillRect/>
        </a:stretch>
      </xdr:blipFill>
      <xdr:spPr>
        <a:xfrm rot="-5400000">
          <a:off x="1257300" y="29194125"/>
          <a:ext cx="752475" cy="3238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57</xdr:row>
      <xdr:rowOff>93345</xdr:rowOff>
    </xdr:from>
    <xdr:to>
      <xdr:col>2</xdr:col>
      <xdr:colOff>1686</xdr:colOff>
      <xdr:row>57</xdr:row>
      <xdr:rowOff>486410</xdr:rowOff>
    </xdr:to>
    <xdr:pic>
      <xdr:nvPicPr>
        <xdr:cNvPr id="41" name="ID_59227D6AD8C44C0B9D28CF0594077BEB">
          <a:extLst>
            <a:ext uri="{FF2B5EF4-FFF2-40B4-BE49-F238E27FC236}">
              <a16:creationId xmlns:a16="http://schemas.microsoft.com/office/drawing/2014/main" id="{855bc45b-3d92-49a0-967f-15fa059508a0}"/>
            </a:ext>
          </a:extLst>
        </xdr:cNvPr>
        <xdr:cNvPicPr>
          <a:picLocks noChangeAspect="1"/>
        </xdr:cNvPicPr>
      </xdr:nvPicPr>
      <xdr:blipFill>
        <a:blip r:embed="rId246"/>
        <a:stretch>
          <a:fillRect/>
        </a:stretch>
      </xdr:blipFill>
      <xdr:spPr>
        <a:xfrm rot="-5400000">
          <a:off x="1257300" y="29737050"/>
          <a:ext cx="752475" cy="3905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58</xdr:row>
      <xdr:rowOff>132715</xdr:rowOff>
    </xdr:from>
    <xdr:to>
      <xdr:col>2</xdr:col>
      <xdr:colOff>2321</xdr:colOff>
      <xdr:row>58</xdr:row>
      <xdr:rowOff>447675</xdr:rowOff>
    </xdr:to>
    <xdr:pic>
      <xdr:nvPicPr>
        <xdr:cNvPr id="42" name="ID_3F72F59FB55E42ADAF7D3A9A1497CF9A">
          <a:extLst>
            <a:ext uri="{FF2B5EF4-FFF2-40B4-BE49-F238E27FC236}">
              <a16:creationId xmlns:a16="http://schemas.microsoft.com/office/drawing/2014/main" id="{d3751c08-9fe2-44de-8f42-264b0268de62}"/>
            </a:ext>
          </a:extLst>
        </xdr:cNvPr>
        <xdr:cNvPicPr>
          <a:picLocks noChangeAspect="1"/>
        </xdr:cNvPicPr>
      </xdr:nvPicPr>
      <xdr:blipFill>
        <a:blip r:embed="rId247"/>
        <a:stretch>
          <a:fillRect/>
        </a:stretch>
      </xdr:blipFill>
      <xdr:spPr>
        <a:xfrm rot="-5400000">
          <a:off x="1257300" y="30346650"/>
          <a:ext cx="752475" cy="3143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59</xdr:row>
      <xdr:rowOff>113030</xdr:rowOff>
    </xdr:from>
    <xdr:to>
      <xdr:col>2</xdr:col>
      <xdr:colOff>1686</xdr:colOff>
      <xdr:row>59</xdr:row>
      <xdr:rowOff>466725</xdr:rowOff>
    </xdr:to>
    <xdr:pic>
      <xdr:nvPicPr>
        <xdr:cNvPr id="43" name="ID_0F039A7E260C40BD8F3B76633B3B9C47">
          <a:extLst>
            <a:ext uri="{FF2B5EF4-FFF2-40B4-BE49-F238E27FC236}">
              <a16:creationId xmlns:a16="http://schemas.microsoft.com/office/drawing/2014/main" id="{d1c1cf22-791e-4b19-a7fb-046bf0c89361}"/>
            </a:ext>
          </a:extLst>
        </xdr:cNvPr>
        <xdr:cNvPicPr>
          <a:picLocks noChangeAspect="1"/>
        </xdr:cNvPicPr>
      </xdr:nvPicPr>
      <xdr:blipFill>
        <a:blip r:embed="rId248"/>
        <a:stretch>
          <a:fillRect/>
        </a:stretch>
      </xdr:blipFill>
      <xdr:spPr>
        <a:xfrm rot="-5400000">
          <a:off x="1257300" y="30899100"/>
          <a:ext cx="752475" cy="3524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63</xdr:row>
      <xdr:rowOff>163195</xdr:rowOff>
    </xdr:from>
    <xdr:to>
      <xdr:col>2</xdr:col>
      <xdr:colOff>1686</xdr:colOff>
      <xdr:row>63</xdr:row>
      <xdr:rowOff>416560</xdr:rowOff>
    </xdr:to>
    <xdr:pic>
      <xdr:nvPicPr>
        <xdr:cNvPr id="44" name="ID_2B6C4723A0284072B96A66E8353AC7EF">
          <a:extLst>
            <a:ext uri="{FF2B5EF4-FFF2-40B4-BE49-F238E27FC236}">
              <a16:creationId xmlns:a16="http://schemas.microsoft.com/office/drawing/2014/main" id="{c3886013-adc8-4231-875c-aa927d431c6e}"/>
            </a:ext>
          </a:extLst>
        </xdr:cNvPr>
        <xdr:cNvPicPr>
          <a:picLocks noChangeAspect="1"/>
        </xdr:cNvPicPr>
      </xdr:nvPicPr>
      <xdr:blipFill>
        <a:blip r:embed="rId249"/>
        <a:stretch>
          <a:fillRect/>
        </a:stretch>
      </xdr:blipFill>
      <xdr:spPr>
        <a:xfrm rot="5400000">
          <a:off x="1257300" y="32813625"/>
          <a:ext cx="752475" cy="2571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64770</xdr:colOff>
      <xdr:row>64</xdr:row>
      <xdr:rowOff>52070</xdr:rowOff>
    </xdr:from>
    <xdr:to>
      <xdr:col>2</xdr:col>
      <xdr:colOff>1270</xdr:colOff>
      <xdr:row>64</xdr:row>
      <xdr:rowOff>528320</xdr:rowOff>
    </xdr:to>
    <xdr:pic>
      <xdr:nvPicPr>
        <xdr:cNvPr id="45" name="ID_D35ECC48127140F28B5BE3F6C8960C80">
          <a:extLst>
            <a:ext uri="{FF2B5EF4-FFF2-40B4-BE49-F238E27FC236}">
              <a16:creationId xmlns:a16="http://schemas.microsoft.com/office/drawing/2014/main" id="{1d1dfd9c-6fa8-4749-9224-eaec43fc180b}"/>
            </a:ext>
          </a:extLst>
        </xdr:cNvPr>
        <xdr:cNvPicPr>
          <a:picLocks noChangeAspect="1"/>
        </xdr:cNvPicPr>
      </xdr:nvPicPr>
      <xdr:blipFill>
        <a:blip r:embed="rId250"/>
        <a:stretch>
          <a:fillRect/>
        </a:stretch>
      </xdr:blipFill>
      <xdr:spPr>
        <a:xfrm>
          <a:off x="1304925" y="33270825"/>
          <a:ext cx="704850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78105</xdr:colOff>
      <xdr:row>65</xdr:row>
      <xdr:rowOff>52070</xdr:rowOff>
    </xdr:from>
    <xdr:to>
      <xdr:col>2</xdr:col>
      <xdr:colOff>416</xdr:colOff>
      <xdr:row>65</xdr:row>
      <xdr:rowOff>528320</xdr:rowOff>
    </xdr:to>
    <xdr:pic>
      <xdr:nvPicPr>
        <xdr:cNvPr id="46" name="ID_5528C5FF7C644D27A01B352B4CA5CD4B">
          <a:extLst>
            <a:ext uri="{FF2B5EF4-FFF2-40B4-BE49-F238E27FC236}">
              <a16:creationId xmlns:a16="http://schemas.microsoft.com/office/drawing/2014/main" id="{52ce10ea-e4f3-466e-bed4-54736d649a84}"/>
            </a:ext>
          </a:extLst>
        </xdr:cNvPr>
        <xdr:cNvPicPr>
          <a:picLocks noChangeAspect="1"/>
        </xdr:cNvPicPr>
      </xdr:nvPicPr>
      <xdr:blipFill>
        <a:blip r:embed="rId251"/>
        <a:stretch>
          <a:fillRect/>
        </a:stretch>
      </xdr:blipFill>
      <xdr:spPr>
        <a:xfrm>
          <a:off x="1314450" y="33842325"/>
          <a:ext cx="69532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115570</xdr:colOff>
      <xdr:row>68</xdr:row>
      <xdr:rowOff>52070</xdr:rowOff>
    </xdr:from>
    <xdr:to>
      <xdr:col>2</xdr:col>
      <xdr:colOff>1686</xdr:colOff>
      <xdr:row>68</xdr:row>
      <xdr:rowOff>528320</xdr:rowOff>
    </xdr:to>
    <xdr:pic>
      <xdr:nvPicPr>
        <xdr:cNvPr id="47" name="ID_F7D5F145862244F69260673DE45BE643">
          <a:extLst>
            <a:ext uri="{FF2B5EF4-FFF2-40B4-BE49-F238E27FC236}">
              <a16:creationId xmlns:a16="http://schemas.microsoft.com/office/drawing/2014/main" id="{93bbd987-00f1-4d1e-acec-ad022c81ca7b}"/>
            </a:ext>
          </a:extLst>
        </xdr:cNvPr>
        <xdr:cNvPicPr>
          <a:picLocks noChangeAspect="1"/>
        </xdr:cNvPicPr>
      </xdr:nvPicPr>
      <xdr:blipFill>
        <a:blip r:embed="rId110"/>
        <a:stretch>
          <a:fillRect/>
        </a:stretch>
      </xdr:blipFill>
      <xdr:spPr>
        <a:xfrm>
          <a:off x="1352550" y="35556825"/>
          <a:ext cx="657225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18732</xdr:colOff>
      <xdr:row>72</xdr:row>
      <xdr:rowOff>157797</xdr:rowOff>
    </xdr:from>
    <xdr:to>
      <xdr:col>2</xdr:col>
      <xdr:colOff>2003</xdr:colOff>
      <xdr:row>72</xdr:row>
      <xdr:rowOff>422592</xdr:rowOff>
    </xdr:to>
    <xdr:pic>
      <xdr:nvPicPr>
        <xdr:cNvPr id="48" name="ID_41812972C9EE4C15A9B7933EAA5EEE7D">
          <a:extLst>
            <a:ext uri="{FF2B5EF4-FFF2-40B4-BE49-F238E27FC236}">
              <a16:creationId xmlns:a16="http://schemas.microsoft.com/office/drawing/2014/main" id="{57d0d1b3-7d64-4c1f-a9d0-086547dcca15}"/>
            </a:ext>
          </a:extLst>
        </xdr:cNvPr>
        <xdr:cNvPicPr>
          <a:picLocks noChangeAspect="1"/>
        </xdr:cNvPicPr>
      </xdr:nvPicPr>
      <xdr:blipFill>
        <a:blip r:embed="rId114"/>
        <a:stretch>
          <a:fillRect/>
        </a:stretch>
      </xdr:blipFill>
      <xdr:spPr>
        <a:xfrm rot="5400000" flipH="1">
          <a:off x="1257300" y="37957125"/>
          <a:ext cx="752475" cy="26670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92710</xdr:colOff>
      <xdr:row>78</xdr:row>
      <xdr:rowOff>52070</xdr:rowOff>
    </xdr:from>
    <xdr:to>
      <xdr:col>2</xdr:col>
      <xdr:colOff>2540</xdr:colOff>
      <xdr:row>78</xdr:row>
      <xdr:rowOff>528320</xdr:rowOff>
    </xdr:to>
    <xdr:pic>
      <xdr:nvPicPr>
        <xdr:cNvPr id="49" name="ID_DCB30CE7B9E04F119F07CDCFE92BB37B">
          <a:extLst>
            <a:ext uri="{FF2B5EF4-FFF2-40B4-BE49-F238E27FC236}">
              <a16:creationId xmlns:a16="http://schemas.microsoft.com/office/drawing/2014/main" id="{7b77a6b6-d17a-4ecf-9ec0-82af9a823c24}"/>
            </a:ext>
          </a:extLst>
        </xdr:cNvPr>
        <xdr:cNvPicPr>
          <a:picLocks noChangeAspect="1"/>
        </xdr:cNvPicPr>
      </xdr:nvPicPr>
      <xdr:blipFill>
        <a:blip r:embed="rId119"/>
        <a:stretch>
          <a:fillRect/>
        </a:stretch>
      </xdr:blipFill>
      <xdr:spPr>
        <a:xfrm>
          <a:off x="1333500" y="41176575"/>
          <a:ext cx="685800" cy="476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34925</xdr:colOff>
      <xdr:row>385</xdr:row>
      <xdr:rowOff>19050</xdr:rowOff>
    </xdr:from>
    <xdr:to>
      <xdr:col>2</xdr:col>
      <xdr:colOff>1905</xdr:colOff>
      <xdr:row>385</xdr:row>
      <xdr:rowOff>494665</xdr:rowOff>
    </xdr:to>
    <xdr:pic>
      <xdr:nvPicPr>
        <xdr:cNvPr id="50" name="ID_AE6EF2AC46F74655A750E45D91500A39" descr="e2aba9a919a9804bfd0f884e5792276a">
          <a:extLst>
            <a:ext uri="{FF2B5EF4-FFF2-40B4-BE49-F238E27FC236}">
              <a16:creationId xmlns:a16="http://schemas.microsoft.com/office/drawing/2014/main" id="{1e235e09-4d11-4893-84db-20c800682044}"/>
            </a:ext>
          </a:extLst>
        </xdr:cNvPr>
        <xdr:cNvPicPr>
          <a:picLocks noChangeAspect="1"/>
        </xdr:cNvPicPr>
      </xdr:nvPicPr>
      <xdr:blipFill>
        <a:blip r:embed="rId252"/>
        <a:stretch>
          <a:fillRect/>
        </a:stretch>
      </xdr:blipFill>
      <xdr:spPr>
        <a:xfrm rot="16200000">
          <a:off x="1276350" y="190519050"/>
          <a:ext cx="742950" cy="476250"/>
        </a:xfrm>
        <a:prstGeom prst="rect"/>
      </xdr:spPr>
    </xdr:pic>
    <xdr:clientData/>
  </xdr:twoCellAnchor>
  <xdr:twoCellAnchor editAs="oneCell">
    <xdr:from>
      <xdr:col>1</xdr:col>
      <xdr:colOff>19050</xdr:colOff>
      <xdr:row>386</xdr:row>
      <xdr:rowOff>53340</xdr:rowOff>
    </xdr:from>
    <xdr:to>
      <xdr:col>2</xdr:col>
      <xdr:colOff>2321</xdr:colOff>
      <xdr:row>386</xdr:row>
      <xdr:rowOff>459740</xdr:rowOff>
    </xdr:to>
    <xdr:pic>
      <xdr:nvPicPr>
        <xdr:cNvPr id="51" name="ID_505DF077F34F4DCABECEF664E7E8ED4B" descr="0da0a953d0f0b6ba58bc91637159ac09">
          <a:extLst>
            <a:ext uri="{FF2B5EF4-FFF2-40B4-BE49-F238E27FC236}">
              <a16:creationId xmlns:a16="http://schemas.microsoft.com/office/drawing/2014/main" id="{e2be054c-ad4a-4a91-848a-ff7e11803284}"/>
            </a:ext>
          </a:extLst>
        </xdr:cNvPr>
        <xdr:cNvPicPr>
          <a:picLocks noChangeAspect="1"/>
        </xdr:cNvPicPr>
      </xdr:nvPicPr>
      <xdr:blipFill>
        <a:blip r:embed="rId253"/>
        <a:stretch>
          <a:fillRect/>
        </a:stretch>
      </xdr:blipFill>
      <xdr:spPr>
        <a:xfrm rot="5400000">
          <a:off x="1257300" y="191061975"/>
          <a:ext cx="752475" cy="409575"/>
        </a:xfrm>
        <a:prstGeom prst="rect"/>
      </xdr:spPr>
    </xdr:pic>
    <xdr:clientData/>
  </xdr:twoCellAnchor>
  <xdr:twoCellAnchor editAs="oneCell">
    <xdr:from>
      <xdr:col>1</xdr:col>
      <xdr:colOff>65405</xdr:colOff>
      <xdr:row>388</xdr:row>
      <xdr:rowOff>19050</xdr:rowOff>
    </xdr:from>
    <xdr:to>
      <xdr:col>2</xdr:col>
      <xdr:colOff>635</xdr:colOff>
      <xdr:row>388</xdr:row>
      <xdr:rowOff>495300</xdr:rowOff>
    </xdr:to>
    <xdr:pic>
      <xdr:nvPicPr>
        <xdr:cNvPr id="52" name="ID_E03652BAFB4648009753BE64E3DAADF8" descr="e18ce053d79ff43395fa0f179741dd7f">
          <a:extLst>
            <a:ext uri="{FF2B5EF4-FFF2-40B4-BE49-F238E27FC236}">
              <a16:creationId xmlns:a16="http://schemas.microsoft.com/office/drawing/2014/main" id="{48c79e15-0514-49f7-9b76-1063cddf766f}"/>
            </a:ext>
          </a:extLst>
        </xdr:cNvPr>
        <xdr:cNvPicPr>
          <a:picLocks noChangeAspect="1"/>
        </xdr:cNvPicPr>
      </xdr:nvPicPr>
      <xdr:blipFill>
        <a:blip r:embed="rId254"/>
        <a:stretch>
          <a:fillRect/>
        </a:stretch>
      </xdr:blipFill>
      <xdr:spPr>
        <a:xfrm>
          <a:off x="1304925" y="192033525"/>
          <a:ext cx="704850" cy="476250"/>
        </a:xfrm>
        <a:prstGeom prst="rect"/>
      </xdr:spPr>
    </xdr:pic>
    <xdr:clientData/>
  </xdr:twoCellAnchor>
  <xdr:twoCellAnchor editAs="oneCell">
    <xdr:from>
      <xdr:col>1</xdr:col>
      <xdr:colOff>26035</xdr:colOff>
      <xdr:row>389</xdr:row>
      <xdr:rowOff>19050</xdr:rowOff>
    </xdr:from>
    <xdr:to>
      <xdr:col>2</xdr:col>
      <xdr:colOff>1270</xdr:colOff>
      <xdr:row>389</xdr:row>
      <xdr:rowOff>494665</xdr:rowOff>
    </xdr:to>
    <xdr:pic>
      <xdr:nvPicPr>
        <xdr:cNvPr id="53" name="ID_33D725BC33F146DE85F9646CEAA96604" descr="6f78f550107ae573a1449660dd6bdbbd">
          <a:extLst>
            <a:ext uri="{FF2B5EF4-FFF2-40B4-BE49-F238E27FC236}">
              <a16:creationId xmlns:a16="http://schemas.microsoft.com/office/drawing/2014/main" id="{b2ab5d31-5bbf-40b8-87db-8eb62a5a3bf8}"/>
            </a:ext>
          </a:extLst>
        </xdr:cNvPr>
        <xdr:cNvPicPr>
          <a:picLocks noChangeAspect="1"/>
        </xdr:cNvPicPr>
      </xdr:nvPicPr>
      <xdr:blipFill>
        <a:blip r:embed="rId255"/>
        <a:stretch>
          <a:fillRect/>
        </a:stretch>
      </xdr:blipFill>
      <xdr:spPr>
        <a:xfrm rot="5400000">
          <a:off x="1266825" y="192538350"/>
          <a:ext cx="742950" cy="476250"/>
        </a:xfrm>
        <a:prstGeom prst="rect"/>
      </xdr:spPr>
    </xdr:pic>
    <xdr:clientData/>
  </xdr:twoCellAnchor>
  <xdr:twoCellAnchor editAs="oneCell">
    <xdr:from>
      <xdr:col>1</xdr:col>
      <xdr:colOff>19367</xdr:colOff>
      <xdr:row>390</xdr:row>
      <xdr:rowOff>20002</xdr:rowOff>
    </xdr:from>
    <xdr:to>
      <xdr:col>2</xdr:col>
      <xdr:colOff>2003</xdr:colOff>
      <xdr:row>390</xdr:row>
      <xdr:rowOff>493712</xdr:rowOff>
    </xdr:to>
    <xdr:pic>
      <xdr:nvPicPr>
        <xdr:cNvPr id="54" name="ID_24ECB2FA7D5A4A6BAC5BBA25D258EE28" descr="b743c0beaf09f2935879f46a2d0a9bac">
          <a:extLst>
            <a:ext uri="{FF2B5EF4-FFF2-40B4-BE49-F238E27FC236}">
              <a16:creationId xmlns:a16="http://schemas.microsoft.com/office/drawing/2014/main" id="{60cebb45-354c-4cfb-a0c0-847f0100202d}"/>
            </a:ext>
          </a:extLst>
        </xdr:cNvPr>
        <xdr:cNvPicPr>
          <a:picLocks noChangeAspect="1"/>
        </xdr:cNvPicPr>
      </xdr:nvPicPr>
      <xdr:blipFill>
        <a:blip r:embed="rId256"/>
        <a:stretch>
          <a:fillRect/>
        </a:stretch>
      </xdr:blipFill>
      <xdr:spPr>
        <a:xfrm rot="16200000">
          <a:off x="1257300" y="193043175"/>
          <a:ext cx="752475" cy="476250"/>
        </a:xfrm>
        <a:prstGeom prst="rect"/>
      </xdr:spPr>
    </xdr:pic>
    <xdr:clientData/>
  </xdr:twoCellAnchor>
  <xdr:twoCellAnchor editAs="oneCell">
    <xdr:from>
      <xdr:col>1</xdr:col>
      <xdr:colOff>32385</xdr:colOff>
      <xdr:row>391</xdr:row>
      <xdr:rowOff>19050</xdr:rowOff>
    </xdr:from>
    <xdr:to>
      <xdr:col>2</xdr:col>
      <xdr:colOff>4445</xdr:colOff>
      <xdr:row>391</xdr:row>
      <xdr:rowOff>494665</xdr:rowOff>
    </xdr:to>
    <xdr:pic>
      <xdr:nvPicPr>
        <xdr:cNvPr id="55" name="ID_CF16FE26C6EE4086873B62D869E1779E" descr="baab148edbebee8a97baba6df1f77bae">
          <a:extLst>
            <a:ext uri="{FF2B5EF4-FFF2-40B4-BE49-F238E27FC236}">
              <a16:creationId xmlns:a16="http://schemas.microsoft.com/office/drawing/2014/main" id="{e1c978b4-526f-4a0d-9957-8a96a824a83a}"/>
            </a:ext>
          </a:extLst>
        </xdr:cNvPr>
        <xdr:cNvPicPr>
          <a:picLocks noChangeAspect="1"/>
        </xdr:cNvPicPr>
      </xdr:nvPicPr>
      <xdr:blipFill>
        <a:blip r:embed="rId257"/>
        <a:stretch>
          <a:fillRect/>
        </a:stretch>
      </xdr:blipFill>
      <xdr:spPr>
        <a:xfrm rot="5400000">
          <a:off x="1266825" y="193548000"/>
          <a:ext cx="742950" cy="476250"/>
        </a:xfrm>
        <a:prstGeom prst="rect"/>
      </xdr:spPr>
    </xdr:pic>
    <xdr:clientData/>
  </xdr:twoCellAnchor>
  <xdr:twoCellAnchor editAs="oneCell">
    <xdr:from>
      <xdr:col>1</xdr:col>
      <xdr:colOff>19685</xdr:colOff>
      <xdr:row>392</xdr:row>
      <xdr:rowOff>55880</xdr:rowOff>
    </xdr:from>
    <xdr:to>
      <xdr:col>2</xdr:col>
      <xdr:colOff>1686</xdr:colOff>
      <xdr:row>392</xdr:row>
      <xdr:rowOff>457200</xdr:rowOff>
    </xdr:to>
    <xdr:pic>
      <xdr:nvPicPr>
        <xdr:cNvPr id="56" name="ID_707B61D092DF429DA68BCA81EADD939A" descr="5991c70f3750ea2fc6a455d8115faf7e">
          <a:extLst>
            <a:ext uri="{FF2B5EF4-FFF2-40B4-BE49-F238E27FC236}">
              <a16:creationId xmlns:a16="http://schemas.microsoft.com/office/drawing/2014/main" id="{1f8f153a-fe5b-42ce-a893-745b212d5e3d}"/>
            </a:ext>
          </a:extLst>
        </xdr:cNvPr>
        <xdr:cNvPicPr>
          <a:picLocks noChangeAspect="1"/>
        </xdr:cNvPicPr>
      </xdr:nvPicPr>
      <xdr:blipFill>
        <a:blip r:embed="rId258"/>
        <a:stretch>
          <a:fillRect/>
        </a:stretch>
      </xdr:blipFill>
      <xdr:spPr>
        <a:xfrm rot="16200000">
          <a:off x="1257300" y="194090925"/>
          <a:ext cx="752475" cy="400050"/>
        </a:xfrm>
        <a:prstGeom prst="rect"/>
      </xdr:spPr>
    </xdr:pic>
    <xdr:clientData/>
  </xdr:twoCellAnchor>
  <xdr:twoCellAnchor editAs="oneCell">
    <xdr:from>
      <xdr:col>1</xdr:col>
      <xdr:colOff>94615</xdr:colOff>
      <xdr:row>394</xdr:row>
      <xdr:rowOff>19050</xdr:rowOff>
    </xdr:from>
    <xdr:to>
      <xdr:col>2</xdr:col>
      <xdr:colOff>635</xdr:colOff>
      <xdr:row>394</xdr:row>
      <xdr:rowOff>542925</xdr:rowOff>
    </xdr:to>
    <xdr:pic>
      <xdr:nvPicPr>
        <xdr:cNvPr id="57" name="ID_3338E61F6EC54DC9B14C1FC4767A7E97" descr="b347715d500e245fc33688a853ec400a">
          <a:extLst>
            <a:ext uri="{FF2B5EF4-FFF2-40B4-BE49-F238E27FC236}">
              <a16:creationId xmlns:a16="http://schemas.microsoft.com/office/drawing/2014/main" id="{ad44f604-1ed6-415c-b57b-dbd00ee7a41c}"/>
            </a:ext>
          </a:extLst>
        </xdr:cNvPr>
        <xdr:cNvPicPr>
          <a:picLocks noChangeAspect="1"/>
        </xdr:cNvPicPr>
      </xdr:nvPicPr>
      <xdr:blipFill>
        <a:blip r:embed="rId259"/>
        <a:stretch>
          <a:fillRect/>
        </a:stretch>
      </xdr:blipFill>
      <xdr:spPr>
        <a:xfrm>
          <a:off x="1333500" y="195062475"/>
          <a:ext cx="676275" cy="523875"/>
        </a:xfrm>
        <a:prstGeom prst="rect"/>
      </xdr:spPr>
    </xdr:pic>
    <xdr:clientData/>
  </xdr:twoCellAnchor>
  <xdr:twoCellAnchor editAs="oneCell">
    <xdr:from>
      <xdr:col>1</xdr:col>
      <xdr:colOff>97472</xdr:colOff>
      <xdr:row>395</xdr:row>
      <xdr:rowOff>18732</xdr:rowOff>
    </xdr:from>
    <xdr:to>
      <xdr:col>2</xdr:col>
      <xdr:colOff>98</xdr:colOff>
      <xdr:row>395</xdr:row>
      <xdr:rowOff>541972</xdr:rowOff>
    </xdr:to>
    <xdr:pic>
      <xdr:nvPicPr>
        <xdr:cNvPr id="58" name="ID_0520199F175B4B38908F93273F6627A0" descr="f1e346ee1dbaf481a8728a800f1f112a">
          <a:extLst>
            <a:ext uri="{FF2B5EF4-FFF2-40B4-BE49-F238E27FC236}">
              <a16:creationId xmlns:a16="http://schemas.microsoft.com/office/drawing/2014/main" id="{dc541e5c-3cb3-49e6-9f6c-6c1ab27a2e8b}"/>
            </a:ext>
          </a:extLst>
        </xdr:cNvPr>
        <xdr:cNvPicPr>
          <a:picLocks noChangeAspect="1"/>
        </xdr:cNvPicPr>
      </xdr:nvPicPr>
      <xdr:blipFill>
        <a:blip r:embed="rId260"/>
        <a:stretch>
          <a:fillRect/>
        </a:stretch>
      </xdr:blipFill>
      <xdr:spPr>
        <a:xfrm rot="5400000">
          <a:off x="1333500" y="195614925"/>
          <a:ext cx="676275" cy="523875"/>
        </a:xfrm>
        <a:prstGeom prst="rect"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1</xdr:col>
      <xdr:colOff>120650</xdr:colOff>
      <xdr:row>25</xdr:row>
      <xdr:rowOff>10160</xdr:rowOff>
    </xdr:from>
    <xdr:to>
      <xdr:col>1</xdr:col>
      <xdr:colOff>1149350</xdr:colOff>
      <xdr:row>26</xdr:row>
      <xdr:rowOff>1494</xdr:rowOff>
    </xdr:to>
    <xdr:pic>
      <xdr:nvPicPr>
        <xdr:cNvPr id="231" name="ID_1D19C4A8C844437F92E8383A6185D6F5" descr="23">
          <a:extLst>
            <a:ext uri="{FF2B5EF4-FFF2-40B4-BE49-F238E27FC236}">
              <a16:creationId xmlns:a16="http://schemas.microsoft.com/office/drawing/2014/main" id="{bf318326-459c-4a16-b9b0-cbd7d1efc1d5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9675" y="2225992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121285</xdr:colOff>
      <xdr:row>2</xdr:row>
      <xdr:rowOff>10795</xdr:rowOff>
    </xdr:from>
    <xdr:to>
      <xdr:col>1</xdr:col>
      <xdr:colOff>1148715</xdr:colOff>
      <xdr:row>3</xdr:row>
      <xdr:rowOff>1494</xdr:rowOff>
    </xdr:to>
    <xdr:pic>
      <xdr:nvPicPr>
        <xdr:cNvPr id="61" name="ID_5A8C9092037A48438AC91F6B587179C3" descr="1">
          <a:extLst>
            <a:ext uri="{FF2B5EF4-FFF2-40B4-BE49-F238E27FC236}">
              <a16:creationId xmlns:a16="http://schemas.microsoft.com/office/drawing/2014/main" id="{2e7486d1-1dca-4c91-a564-9073ddb1d0a9}"/>
            </a:ext>
          </a:extLst>
        </xdr:cNvPr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9675" y="149542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121285</xdr:colOff>
      <xdr:row>3</xdr:row>
      <xdr:rowOff>10795</xdr:rowOff>
    </xdr:from>
    <xdr:to>
      <xdr:col>1</xdr:col>
      <xdr:colOff>1148715</xdr:colOff>
      <xdr:row>4</xdr:row>
      <xdr:rowOff>1495</xdr:rowOff>
    </xdr:to>
    <xdr:pic>
      <xdr:nvPicPr>
        <xdr:cNvPr id="202" name="ID_B6D3F293706948158DFA99131D7E4A71" descr="2">
          <a:extLst>
            <a:ext uri="{FF2B5EF4-FFF2-40B4-BE49-F238E27FC236}">
              <a16:creationId xmlns:a16="http://schemas.microsoft.com/office/drawing/2014/main" id="{f8059f2f-6a72-46d4-8cfa-86073437b530}"/>
            </a:ext>
          </a:extLst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9675" y="254317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4</xdr:row>
      <xdr:rowOff>10795</xdr:rowOff>
    </xdr:from>
    <xdr:to>
      <xdr:col>1</xdr:col>
      <xdr:colOff>1148715</xdr:colOff>
      <xdr:row>5</xdr:row>
      <xdr:rowOff>0</xdr:rowOff>
    </xdr:to>
    <xdr:pic>
      <xdr:nvPicPr>
        <xdr:cNvPr id="48" name="ID_4D3EA4AF10A8468F9870600BC9B7BA69" descr="3">
          <a:extLst>
            <a:ext uri="{FF2B5EF4-FFF2-40B4-BE49-F238E27FC236}">
              <a16:creationId xmlns:a16="http://schemas.microsoft.com/office/drawing/2014/main" id="{20789217-0c7a-4266-bd36-ebd1433b19d7}"/>
            </a:ext>
          </a:extLst>
        </xdr:cNvPr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209675" y="359092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5</xdr:row>
      <xdr:rowOff>10795</xdr:rowOff>
    </xdr:from>
    <xdr:to>
      <xdr:col>1</xdr:col>
      <xdr:colOff>1148715</xdr:colOff>
      <xdr:row>6</xdr:row>
      <xdr:rowOff>1030605</xdr:rowOff>
    </xdr:to>
    <xdr:pic>
      <xdr:nvPicPr>
        <xdr:cNvPr id="62" name="ID_EA8F93F93EA84EEEA98DC93FF0178D4E" descr="4">
          <a:extLst>
            <a:ext uri="{FF2B5EF4-FFF2-40B4-BE49-F238E27FC236}">
              <a16:creationId xmlns:a16="http://schemas.microsoft.com/office/drawing/2014/main" id="{c56caa8c-fa77-4744-96a5-ee8fa97755c6}"/>
            </a:ext>
          </a:extLst>
        </xdr:cNvPr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09675" y="4629150"/>
          <a:ext cx="1028700" cy="1028700"/>
        </a:xfrm>
        <a:prstGeom prst="rect"/>
      </xdr:spPr>
    </xdr:pic>
    <xdr:clientData/>
  </xdr:twoCellAnchor>
  <xdr:twoCellAnchor editAs="oneCell">
    <xdr:from>
      <xdr:col>1</xdr:col>
      <xdr:colOff>120650</xdr:colOff>
      <xdr:row>6</xdr:row>
      <xdr:rowOff>10795</xdr:rowOff>
    </xdr:from>
    <xdr:to>
      <xdr:col>1</xdr:col>
      <xdr:colOff>1148715</xdr:colOff>
      <xdr:row>7</xdr:row>
      <xdr:rowOff>1494</xdr:rowOff>
    </xdr:to>
    <xdr:pic>
      <xdr:nvPicPr>
        <xdr:cNvPr id="203" name="ID_6ECCBB4522E14E7DB305F82E2E936591" descr="5">
          <a:extLst>
            <a:ext uri="{FF2B5EF4-FFF2-40B4-BE49-F238E27FC236}">
              <a16:creationId xmlns:a16="http://schemas.microsoft.com/office/drawing/2014/main" id="{130167c8-517b-4b98-8ed1-6d12f54b239c}"/>
            </a:ext>
          </a:extLst>
        </xdr:cNvPr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209675" y="463867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7</xdr:row>
      <xdr:rowOff>10795</xdr:rowOff>
    </xdr:from>
    <xdr:to>
      <xdr:col>1</xdr:col>
      <xdr:colOff>1148715</xdr:colOff>
      <xdr:row>8</xdr:row>
      <xdr:rowOff>1494</xdr:rowOff>
    </xdr:to>
    <xdr:pic>
      <xdr:nvPicPr>
        <xdr:cNvPr id="217" name="ID_D67C3ED96E1D454DAD37528A053AD873" descr="6">
          <a:extLst>
            <a:ext uri="{FF2B5EF4-FFF2-40B4-BE49-F238E27FC236}">
              <a16:creationId xmlns:a16="http://schemas.microsoft.com/office/drawing/2014/main" id="{c93b4fb8-bfa6-4c58-a1f1-2b3e48bd1939}"/>
            </a:ext>
          </a:extLst>
        </xdr:cNvPr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209675" y="568642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8</xdr:row>
      <xdr:rowOff>10795</xdr:rowOff>
    </xdr:from>
    <xdr:to>
      <xdr:col>1</xdr:col>
      <xdr:colOff>1148715</xdr:colOff>
      <xdr:row>9</xdr:row>
      <xdr:rowOff>1494</xdr:rowOff>
    </xdr:to>
    <xdr:pic>
      <xdr:nvPicPr>
        <xdr:cNvPr id="218" name="ID_813D6BF7E7534FB5AC048198711FD6CC" descr="7">
          <a:extLst>
            <a:ext uri="{FF2B5EF4-FFF2-40B4-BE49-F238E27FC236}">
              <a16:creationId xmlns:a16="http://schemas.microsoft.com/office/drawing/2014/main" id="{66836c06-70e9-483e-b690-6ae3c6d005e3}"/>
            </a:ext>
          </a:extLst>
        </xdr:cNvPr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209675" y="673417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9</xdr:row>
      <xdr:rowOff>10795</xdr:rowOff>
    </xdr:from>
    <xdr:to>
      <xdr:col>1</xdr:col>
      <xdr:colOff>1148715</xdr:colOff>
      <xdr:row>10</xdr:row>
      <xdr:rowOff>0</xdr:rowOff>
    </xdr:to>
    <xdr:pic>
      <xdr:nvPicPr>
        <xdr:cNvPr id="216" name="ID_32191FC9E3DF44FF8AFCD6D37AAAE642" descr="8">
          <a:extLst>
            <a:ext uri="{FF2B5EF4-FFF2-40B4-BE49-F238E27FC236}">
              <a16:creationId xmlns:a16="http://schemas.microsoft.com/office/drawing/2014/main" id="{c4b14497-b92c-4df6-9423-e6f25c8286c6}"/>
            </a:ext>
          </a:extLst>
        </xdr:cNvPr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209675" y="778192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10</xdr:row>
      <xdr:rowOff>10795</xdr:rowOff>
    </xdr:from>
    <xdr:to>
      <xdr:col>1</xdr:col>
      <xdr:colOff>1148715</xdr:colOff>
      <xdr:row>11</xdr:row>
      <xdr:rowOff>1030605</xdr:rowOff>
    </xdr:to>
    <xdr:pic>
      <xdr:nvPicPr>
        <xdr:cNvPr id="63" name="ID_0928393DFD21491BA749B5E756605CB5" descr="9">
          <a:extLst>
            <a:ext uri="{FF2B5EF4-FFF2-40B4-BE49-F238E27FC236}">
              <a16:creationId xmlns:a16="http://schemas.microsoft.com/office/drawing/2014/main" id="{4794c6b3-037f-44b6-b4f1-fd91b0ed4364}"/>
            </a:ext>
          </a:extLst>
        </xdr:cNvPr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209675" y="8820150"/>
          <a:ext cx="1028700" cy="1028700"/>
        </a:xfrm>
        <a:prstGeom prst="rect"/>
      </xdr:spPr>
    </xdr:pic>
    <xdr:clientData/>
  </xdr:twoCellAnchor>
  <xdr:twoCellAnchor editAs="oneCell">
    <xdr:from>
      <xdr:col>1</xdr:col>
      <xdr:colOff>120650</xdr:colOff>
      <xdr:row>11</xdr:row>
      <xdr:rowOff>10795</xdr:rowOff>
    </xdr:from>
    <xdr:to>
      <xdr:col>1</xdr:col>
      <xdr:colOff>1148715</xdr:colOff>
      <xdr:row>12</xdr:row>
      <xdr:rowOff>1494</xdr:rowOff>
    </xdr:to>
    <xdr:pic>
      <xdr:nvPicPr>
        <xdr:cNvPr id="219" name="ID_DC1F3EA5E69040DBB3D89C95EF986B91" descr="10">
          <a:extLst>
            <a:ext uri="{FF2B5EF4-FFF2-40B4-BE49-F238E27FC236}">
              <a16:creationId xmlns:a16="http://schemas.microsoft.com/office/drawing/2014/main" id="{6dbf2f0e-c1ae-4e88-8908-813227a1ebef}"/>
            </a:ext>
          </a:extLst>
        </xdr:cNvPr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209675" y="882967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12</xdr:row>
      <xdr:rowOff>10795</xdr:rowOff>
    </xdr:from>
    <xdr:to>
      <xdr:col>1</xdr:col>
      <xdr:colOff>1148715</xdr:colOff>
      <xdr:row>13</xdr:row>
      <xdr:rowOff>1494</xdr:rowOff>
    </xdr:to>
    <xdr:pic>
      <xdr:nvPicPr>
        <xdr:cNvPr id="220" name="ID_176990DFAC48483CAFE262F826A8A886" descr="11">
          <a:extLst>
            <a:ext uri="{FF2B5EF4-FFF2-40B4-BE49-F238E27FC236}">
              <a16:creationId xmlns:a16="http://schemas.microsoft.com/office/drawing/2014/main" id="{d63de50d-8584-403d-8a88-1c69cb7550da}"/>
            </a:ext>
          </a:extLst>
        </xdr:cNvPr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209675" y="987742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13</xdr:row>
      <xdr:rowOff>10795</xdr:rowOff>
    </xdr:from>
    <xdr:to>
      <xdr:col>1</xdr:col>
      <xdr:colOff>1148715</xdr:colOff>
      <xdr:row>14</xdr:row>
      <xdr:rowOff>1495</xdr:rowOff>
    </xdr:to>
    <xdr:pic>
      <xdr:nvPicPr>
        <xdr:cNvPr id="221" name="ID_673C3CFDEABB468FBC85BF0B1006D03E" descr="12">
          <a:extLst>
            <a:ext uri="{FF2B5EF4-FFF2-40B4-BE49-F238E27FC236}">
              <a16:creationId xmlns:a16="http://schemas.microsoft.com/office/drawing/2014/main" id="{69770321-9f5c-4d62-baa8-5de55d34bf9f}"/>
            </a:ext>
          </a:extLst>
        </xdr:cNvPr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209675" y="1092517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14</xdr:row>
      <xdr:rowOff>10795</xdr:rowOff>
    </xdr:from>
    <xdr:to>
      <xdr:col>1</xdr:col>
      <xdr:colOff>1148715</xdr:colOff>
      <xdr:row>15</xdr:row>
      <xdr:rowOff>1494</xdr:rowOff>
    </xdr:to>
    <xdr:pic>
      <xdr:nvPicPr>
        <xdr:cNvPr id="222" name="ID_8E41FEABAC7348DBA6CB284B67EE72C8" descr="13">
          <a:extLst>
            <a:ext uri="{FF2B5EF4-FFF2-40B4-BE49-F238E27FC236}">
              <a16:creationId xmlns:a16="http://schemas.microsoft.com/office/drawing/2014/main" id="{638c8284-f2f0-47bd-b4bf-d7950f43c2cd}"/>
            </a:ext>
          </a:extLst>
        </xdr:cNvPr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209675" y="1197292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15</xdr:row>
      <xdr:rowOff>10795</xdr:rowOff>
    </xdr:from>
    <xdr:to>
      <xdr:col>1</xdr:col>
      <xdr:colOff>1148715</xdr:colOff>
      <xdr:row>16</xdr:row>
      <xdr:rowOff>1494</xdr:rowOff>
    </xdr:to>
    <xdr:pic>
      <xdr:nvPicPr>
        <xdr:cNvPr id="223" name="ID_250393EF58834F98A04DAF57FB7D47FE" descr="14">
          <a:extLst>
            <a:ext uri="{FF2B5EF4-FFF2-40B4-BE49-F238E27FC236}">
              <a16:creationId xmlns:a16="http://schemas.microsoft.com/office/drawing/2014/main" id="{f054e467-874d-41cf-97bd-a76bf65d01f6}"/>
            </a:ext>
          </a:extLst>
        </xdr:cNvPr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209675" y="1302067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16</xdr:row>
      <xdr:rowOff>10795</xdr:rowOff>
    </xdr:from>
    <xdr:to>
      <xdr:col>1</xdr:col>
      <xdr:colOff>1148715</xdr:colOff>
      <xdr:row>17</xdr:row>
      <xdr:rowOff>1494</xdr:rowOff>
    </xdr:to>
    <xdr:pic>
      <xdr:nvPicPr>
        <xdr:cNvPr id="64" name="ID_59825296E7CA4F55BC78AFD8FCA34043" descr="15">
          <a:extLst>
            <a:ext uri="{FF2B5EF4-FFF2-40B4-BE49-F238E27FC236}">
              <a16:creationId xmlns:a16="http://schemas.microsoft.com/office/drawing/2014/main" id="{fced614d-7544-4e54-b67d-e5871221127f}"/>
            </a:ext>
          </a:extLst>
        </xdr:cNvPr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209675" y="1406842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17</xdr:row>
      <xdr:rowOff>10795</xdr:rowOff>
    </xdr:from>
    <xdr:to>
      <xdr:col>1</xdr:col>
      <xdr:colOff>1148715</xdr:colOff>
      <xdr:row>18</xdr:row>
      <xdr:rowOff>1494</xdr:rowOff>
    </xdr:to>
    <xdr:pic>
      <xdr:nvPicPr>
        <xdr:cNvPr id="224" name="ID_51FEC477007F4013BF96FF26357F1F65" descr="16">
          <a:extLst>
            <a:ext uri="{FF2B5EF4-FFF2-40B4-BE49-F238E27FC236}">
              <a16:creationId xmlns:a16="http://schemas.microsoft.com/office/drawing/2014/main" id="{1c1a9947-cd4a-4d9f-a1bb-39677f602c82}"/>
            </a:ext>
          </a:extLst>
        </xdr:cNvPr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209675" y="1511617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18</xdr:row>
      <xdr:rowOff>10160</xdr:rowOff>
    </xdr:from>
    <xdr:to>
      <xdr:col>1</xdr:col>
      <xdr:colOff>1149350</xdr:colOff>
      <xdr:row>19</xdr:row>
      <xdr:rowOff>1494</xdr:rowOff>
    </xdr:to>
    <xdr:pic>
      <xdr:nvPicPr>
        <xdr:cNvPr id="225" name="ID_B99EFA94670D42E58144283A183B9F84" descr="17">
          <a:extLst>
            <a:ext uri="{FF2B5EF4-FFF2-40B4-BE49-F238E27FC236}">
              <a16:creationId xmlns:a16="http://schemas.microsoft.com/office/drawing/2014/main" id="{eec16e8c-cc9f-4811-a8f6-7b7a4b7874fd}"/>
            </a:ext>
          </a:extLst>
        </xdr:cNvPr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209675" y="1616392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19</xdr:row>
      <xdr:rowOff>10160</xdr:rowOff>
    </xdr:from>
    <xdr:to>
      <xdr:col>1</xdr:col>
      <xdr:colOff>1149350</xdr:colOff>
      <xdr:row>20</xdr:row>
      <xdr:rowOff>1494</xdr:rowOff>
    </xdr:to>
    <xdr:pic>
      <xdr:nvPicPr>
        <xdr:cNvPr id="227" name="ID_D505831DD65C4FC0A043BCAE7ED6A337" descr="18">
          <a:extLst>
            <a:ext uri="{FF2B5EF4-FFF2-40B4-BE49-F238E27FC236}">
              <a16:creationId xmlns:a16="http://schemas.microsoft.com/office/drawing/2014/main" id="{25612990-e02f-4c9d-aeec-b850994e70a2}"/>
            </a:ext>
          </a:extLst>
        </xdr:cNvPr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209675" y="1721167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21</xdr:row>
      <xdr:rowOff>10160</xdr:rowOff>
    </xdr:from>
    <xdr:to>
      <xdr:col>1</xdr:col>
      <xdr:colOff>1149350</xdr:colOff>
      <xdr:row>22</xdr:row>
      <xdr:rowOff>1495</xdr:rowOff>
    </xdr:to>
    <xdr:pic>
      <xdr:nvPicPr>
        <xdr:cNvPr id="228" name="ID_7733A880701847898F5F94B0FC78786C" descr="19">
          <a:extLst>
            <a:ext uri="{FF2B5EF4-FFF2-40B4-BE49-F238E27FC236}">
              <a16:creationId xmlns:a16="http://schemas.microsoft.com/office/drawing/2014/main" id="{e876002a-1204-4b6d-9369-50d95f006190}"/>
            </a:ext>
          </a:extLst>
        </xdr:cNvPr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1209675" y="1911667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22</xdr:row>
      <xdr:rowOff>10160</xdr:rowOff>
    </xdr:from>
    <xdr:to>
      <xdr:col>1</xdr:col>
      <xdr:colOff>1149350</xdr:colOff>
      <xdr:row>23</xdr:row>
      <xdr:rowOff>0</xdr:rowOff>
    </xdr:to>
    <xdr:pic>
      <xdr:nvPicPr>
        <xdr:cNvPr id="226" name="ID_0201FA033E5445AAAF3B57E3CB429EA1" descr="20">
          <a:extLst>
            <a:ext uri="{FF2B5EF4-FFF2-40B4-BE49-F238E27FC236}">
              <a16:creationId xmlns:a16="http://schemas.microsoft.com/office/drawing/2014/main" id="{00ba376c-6529-43cd-acd6-3f3e018dde9c}"/>
            </a:ext>
          </a:extLst>
        </xdr:cNvPr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1209675" y="2016442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23</xdr:row>
      <xdr:rowOff>10160</xdr:rowOff>
    </xdr:from>
    <xdr:to>
      <xdr:col>1</xdr:col>
      <xdr:colOff>1149350</xdr:colOff>
      <xdr:row>24</xdr:row>
      <xdr:rowOff>1031240</xdr:rowOff>
    </xdr:to>
    <xdr:pic>
      <xdr:nvPicPr>
        <xdr:cNvPr id="229" name="ID_53983E6A605E498DABA8990B8CCFB788" descr="21">
          <a:extLst>
            <a:ext uri="{FF2B5EF4-FFF2-40B4-BE49-F238E27FC236}">
              <a16:creationId xmlns:a16="http://schemas.microsoft.com/office/drawing/2014/main" id="{0a0a08fa-f947-4528-862d-babb15169853}"/>
            </a:ext>
          </a:extLst>
        </xdr:cNvPr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209675" y="21202650"/>
          <a:ext cx="1028700" cy="1028700"/>
        </a:xfrm>
        <a:prstGeom prst="rect"/>
      </xdr:spPr>
    </xdr:pic>
    <xdr:clientData/>
  </xdr:twoCellAnchor>
  <xdr:twoCellAnchor editAs="oneCell">
    <xdr:from>
      <xdr:col>1</xdr:col>
      <xdr:colOff>120650</xdr:colOff>
      <xdr:row>26</xdr:row>
      <xdr:rowOff>10160</xdr:rowOff>
    </xdr:from>
    <xdr:to>
      <xdr:col>1</xdr:col>
      <xdr:colOff>1149350</xdr:colOff>
      <xdr:row>27</xdr:row>
      <xdr:rowOff>0</xdr:rowOff>
    </xdr:to>
    <xdr:pic>
      <xdr:nvPicPr>
        <xdr:cNvPr id="65" name="ID_E484AA8302994DB7824CC658888EEEDD" descr="24">
          <a:extLst>
            <a:ext uri="{FF2B5EF4-FFF2-40B4-BE49-F238E27FC236}">
              <a16:creationId xmlns:a16="http://schemas.microsoft.com/office/drawing/2014/main" id="{d148fe68-8765-48ef-9338-fe270aa7efea}"/>
            </a:ext>
          </a:extLst>
        </xdr:cNvPr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1209675" y="2330767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28</xdr:row>
      <xdr:rowOff>10160</xdr:rowOff>
    </xdr:from>
    <xdr:to>
      <xdr:col>1</xdr:col>
      <xdr:colOff>1149350</xdr:colOff>
      <xdr:row>29</xdr:row>
      <xdr:rowOff>1494</xdr:rowOff>
    </xdr:to>
    <xdr:pic>
      <xdr:nvPicPr>
        <xdr:cNvPr id="232" name="ID_2237161CA8444BFA83166BFFB6078783" descr="26">
          <a:extLst>
            <a:ext uri="{FF2B5EF4-FFF2-40B4-BE49-F238E27FC236}">
              <a16:creationId xmlns:a16="http://schemas.microsoft.com/office/drawing/2014/main" id="{7a11b04f-31c0-4fde-b4e0-1b6e966a380c}"/>
            </a:ext>
          </a:extLst>
        </xdr:cNvPr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1209675" y="2435542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30</xdr:row>
      <xdr:rowOff>10160</xdr:rowOff>
    </xdr:from>
    <xdr:to>
      <xdr:col>1</xdr:col>
      <xdr:colOff>1149350</xdr:colOff>
      <xdr:row>31</xdr:row>
      <xdr:rowOff>1494</xdr:rowOff>
    </xdr:to>
    <xdr:pic>
      <xdr:nvPicPr>
        <xdr:cNvPr id="234" name="ID_0F757AB1DAD4430C840F36A36B7CE2DC" descr="28">
          <a:extLst>
            <a:ext uri="{FF2B5EF4-FFF2-40B4-BE49-F238E27FC236}">
              <a16:creationId xmlns:a16="http://schemas.microsoft.com/office/drawing/2014/main" id="{296217c8-e1dd-4262-83f2-7b9607794061}"/>
            </a:ext>
          </a:extLst>
        </xdr:cNvPr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1209675" y="2645092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32</xdr:row>
      <xdr:rowOff>10160</xdr:rowOff>
    </xdr:from>
    <xdr:to>
      <xdr:col>1</xdr:col>
      <xdr:colOff>1149350</xdr:colOff>
      <xdr:row>33</xdr:row>
      <xdr:rowOff>1494</xdr:rowOff>
    </xdr:to>
    <xdr:pic>
      <xdr:nvPicPr>
        <xdr:cNvPr id="236" name="ID_B7D7131557AA4CE5A0F65C1847EE2206" descr="30">
          <a:extLst>
            <a:ext uri="{FF2B5EF4-FFF2-40B4-BE49-F238E27FC236}">
              <a16:creationId xmlns:a16="http://schemas.microsoft.com/office/drawing/2014/main" id="{99e8df74-b9ba-4776-bcc3-bce3a16e03eb}"/>
            </a:ext>
          </a:extLst>
        </xdr:cNvPr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1209675" y="2854642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33</xdr:row>
      <xdr:rowOff>10160</xdr:rowOff>
    </xdr:from>
    <xdr:to>
      <xdr:col>1</xdr:col>
      <xdr:colOff>1149350</xdr:colOff>
      <xdr:row>34</xdr:row>
      <xdr:rowOff>0</xdr:rowOff>
    </xdr:to>
    <xdr:pic>
      <xdr:nvPicPr>
        <xdr:cNvPr id="237" name="ID_E5338AA8C5774C619217EFA9F0475A20" descr="31">
          <a:extLst>
            <a:ext uri="{FF2B5EF4-FFF2-40B4-BE49-F238E27FC236}">
              <a16:creationId xmlns:a16="http://schemas.microsoft.com/office/drawing/2014/main" id="{d7718ef4-946d-4cb9-ba5f-44b20be0357a}"/>
            </a:ext>
          </a:extLst>
        </xdr:cNvPr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1209675" y="2959417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34</xdr:row>
      <xdr:rowOff>10160</xdr:rowOff>
    </xdr:from>
    <xdr:to>
      <xdr:col>1</xdr:col>
      <xdr:colOff>1149350</xdr:colOff>
      <xdr:row>37</xdr:row>
      <xdr:rowOff>1031240</xdr:rowOff>
    </xdr:to>
    <xdr:pic>
      <xdr:nvPicPr>
        <xdr:cNvPr id="67" name="ID_8A46BA08F0FA4DC39D15806C3C81BB39" descr="32">
          <a:extLst>
            <a:ext uri="{FF2B5EF4-FFF2-40B4-BE49-F238E27FC236}">
              <a16:creationId xmlns:a16="http://schemas.microsoft.com/office/drawing/2014/main" id="{66608e30-3423-4339-b472-f38927926545}"/>
            </a:ext>
          </a:extLst>
        </xdr:cNvPr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1209675" y="30632400"/>
          <a:ext cx="1028700" cy="1028700"/>
        </a:xfrm>
        <a:prstGeom prst="rect"/>
      </xdr:spPr>
    </xdr:pic>
    <xdr:clientData/>
  </xdr:twoCellAnchor>
  <xdr:twoCellAnchor editAs="oneCell">
    <xdr:from>
      <xdr:col>1</xdr:col>
      <xdr:colOff>120650</xdr:colOff>
      <xdr:row>36</xdr:row>
      <xdr:rowOff>10160</xdr:rowOff>
    </xdr:from>
    <xdr:to>
      <xdr:col>1</xdr:col>
      <xdr:colOff>1149350</xdr:colOff>
      <xdr:row>37</xdr:row>
      <xdr:rowOff>1031240</xdr:rowOff>
    </xdr:to>
    <xdr:pic>
      <xdr:nvPicPr>
        <xdr:cNvPr id="68" name="ID_562E3DD116704646B2B45D0E5D268352" descr="33">
          <a:extLst>
            <a:ext uri="{FF2B5EF4-FFF2-40B4-BE49-F238E27FC236}">
              <a16:creationId xmlns:a16="http://schemas.microsoft.com/office/drawing/2014/main" id="{666ba167-cc1f-4893-9691-eefde017b7ae}"/>
            </a:ext>
          </a:extLst>
        </xdr:cNvPr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1209675" y="30632400"/>
          <a:ext cx="1028700" cy="1028700"/>
        </a:xfrm>
        <a:prstGeom prst="rect"/>
      </xdr:spPr>
    </xdr:pic>
    <xdr:clientData/>
  </xdr:twoCellAnchor>
  <xdr:twoCellAnchor editAs="oneCell">
    <xdr:from>
      <xdr:col>1</xdr:col>
      <xdr:colOff>120650</xdr:colOff>
      <xdr:row>37</xdr:row>
      <xdr:rowOff>10160</xdr:rowOff>
    </xdr:from>
    <xdr:to>
      <xdr:col>1</xdr:col>
      <xdr:colOff>1149350</xdr:colOff>
      <xdr:row>38</xdr:row>
      <xdr:rowOff>0</xdr:rowOff>
    </xdr:to>
    <xdr:pic>
      <xdr:nvPicPr>
        <xdr:cNvPr id="238" name="ID_F39F60FFE1FC437489F7B6297DCFF9C5" descr="34">
          <a:extLst>
            <a:ext uri="{FF2B5EF4-FFF2-40B4-BE49-F238E27FC236}">
              <a16:creationId xmlns:a16="http://schemas.microsoft.com/office/drawing/2014/main" id="{e8c2c4e3-af39-4529-9473-acc43500bcf7}"/>
            </a:ext>
          </a:extLst>
        </xdr:cNvPr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1209675" y="3064192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40</xdr:row>
      <xdr:rowOff>10160</xdr:rowOff>
    </xdr:from>
    <xdr:to>
      <xdr:col>1</xdr:col>
      <xdr:colOff>1149350</xdr:colOff>
      <xdr:row>41</xdr:row>
      <xdr:rowOff>1494</xdr:rowOff>
    </xdr:to>
    <xdr:pic>
      <xdr:nvPicPr>
        <xdr:cNvPr id="239" name="ID_461080C79F2747C1A5054B94DDCB4CA9" descr="1 (1)">
          <a:extLst>
            <a:ext uri="{FF2B5EF4-FFF2-40B4-BE49-F238E27FC236}">
              <a16:creationId xmlns:a16="http://schemas.microsoft.com/office/drawing/2014/main" id="{d737a1c4-8501-4c05-9a03-ee891541ba9c}"/>
            </a:ext>
          </a:extLst>
        </xdr:cNvPr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1209675" y="3317557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41</xdr:row>
      <xdr:rowOff>10160</xdr:rowOff>
    </xdr:from>
    <xdr:to>
      <xdr:col>1</xdr:col>
      <xdr:colOff>1149350</xdr:colOff>
      <xdr:row>42</xdr:row>
      <xdr:rowOff>1494</xdr:rowOff>
    </xdr:to>
    <xdr:pic>
      <xdr:nvPicPr>
        <xdr:cNvPr id="240" name="ID_2FE6D6D4B1384E68B8DF7A8FA2A284A4" descr="1 (2)">
          <a:extLst>
            <a:ext uri="{FF2B5EF4-FFF2-40B4-BE49-F238E27FC236}">
              <a16:creationId xmlns:a16="http://schemas.microsoft.com/office/drawing/2014/main" id="{ee40fe85-5319-4682-8016-81c0368d13bc}"/>
            </a:ext>
          </a:extLst>
        </xdr:cNvPr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1209675" y="3422332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42</xdr:row>
      <xdr:rowOff>10160</xdr:rowOff>
    </xdr:from>
    <xdr:to>
      <xdr:col>1</xdr:col>
      <xdr:colOff>1149350</xdr:colOff>
      <xdr:row>43</xdr:row>
      <xdr:rowOff>1495</xdr:rowOff>
    </xdr:to>
    <xdr:pic>
      <xdr:nvPicPr>
        <xdr:cNvPr id="241" name="ID_94722F529F2749E7B9E520974041280E" descr="1 (3)">
          <a:extLst>
            <a:ext uri="{FF2B5EF4-FFF2-40B4-BE49-F238E27FC236}">
              <a16:creationId xmlns:a16="http://schemas.microsoft.com/office/drawing/2014/main" id="{2b3344fd-af98-4a6f-8043-73b73fbc884e}"/>
            </a:ext>
          </a:extLst>
        </xdr:cNvPr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1209675" y="3527107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43</xdr:row>
      <xdr:rowOff>10160</xdr:rowOff>
    </xdr:from>
    <xdr:to>
      <xdr:col>1</xdr:col>
      <xdr:colOff>1149350</xdr:colOff>
      <xdr:row>44</xdr:row>
      <xdr:rowOff>1494</xdr:rowOff>
    </xdr:to>
    <xdr:pic>
      <xdr:nvPicPr>
        <xdr:cNvPr id="242" name="ID_557A26C131DD4B9385EE8A47697BEBA4" descr="1 (4)">
          <a:extLst>
            <a:ext uri="{FF2B5EF4-FFF2-40B4-BE49-F238E27FC236}">
              <a16:creationId xmlns:a16="http://schemas.microsoft.com/office/drawing/2014/main" id="{cff0c286-58fa-4eb5-b287-e2281ac479d6}"/>
            </a:ext>
          </a:extLst>
        </xdr:cNvPr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1209675" y="3631882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44</xdr:row>
      <xdr:rowOff>10160</xdr:rowOff>
    </xdr:from>
    <xdr:to>
      <xdr:col>1</xdr:col>
      <xdr:colOff>1149350</xdr:colOff>
      <xdr:row>45</xdr:row>
      <xdr:rowOff>0</xdr:rowOff>
    </xdr:to>
    <xdr:pic>
      <xdr:nvPicPr>
        <xdr:cNvPr id="243" name="ID_18CED6C77E6A48CB902271BF58CC6BC4" descr="1 (5)">
          <a:extLst>
            <a:ext uri="{FF2B5EF4-FFF2-40B4-BE49-F238E27FC236}">
              <a16:creationId xmlns:a16="http://schemas.microsoft.com/office/drawing/2014/main" id="{99ba9dda-d203-4d7d-8b99-94cbd59e41a5}"/>
            </a:ext>
          </a:extLst>
        </xdr:cNvPr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1209675" y="3736657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45</xdr:row>
      <xdr:rowOff>10160</xdr:rowOff>
    </xdr:from>
    <xdr:to>
      <xdr:col>1</xdr:col>
      <xdr:colOff>1149350</xdr:colOff>
      <xdr:row>46</xdr:row>
      <xdr:rowOff>1031240</xdr:rowOff>
    </xdr:to>
    <xdr:pic>
      <xdr:nvPicPr>
        <xdr:cNvPr id="244" name="ID_51FC0AB02A0A4D1D9E678371755A673D" descr="1 (6)">
          <a:extLst>
            <a:ext uri="{FF2B5EF4-FFF2-40B4-BE49-F238E27FC236}">
              <a16:creationId xmlns:a16="http://schemas.microsoft.com/office/drawing/2014/main" id="{20a6598c-d9dc-46f2-bc60-db9780040468}"/>
            </a:ext>
          </a:extLst>
        </xdr:cNvPr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1209675" y="38404800"/>
          <a:ext cx="1028700" cy="1028700"/>
        </a:xfrm>
        <a:prstGeom prst="rect"/>
      </xdr:spPr>
    </xdr:pic>
    <xdr:clientData/>
  </xdr:twoCellAnchor>
  <xdr:twoCellAnchor editAs="oneCell">
    <xdr:from>
      <xdr:col>1</xdr:col>
      <xdr:colOff>120650</xdr:colOff>
      <xdr:row>46</xdr:row>
      <xdr:rowOff>10160</xdr:rowOff>
    </xdr:from>
    <xdr:to>
      <xdr:col>1</xdr:col>
      <xdr:colOff>1149350</xdr:colOff>
      <xdr:row>47</xdr:row>
      <xdr:rowOff>1494</xdr:rowOff>
    </xdr:to>
    <xdr:pic>
      <xdr:nvPicPr>
        <xdr:cNvPr id="245" name="ID_3277AC7953D54C7A915A8388941B9882" descr="1 (7)">
          <a:extLst>
            <a:ext uri="{FF2B5EF4-FFF2-40B4-BE49-F238E27FC236}">
              <a16:creationId xmlns:a16="http://schemas.microsoft.com/office/drawing/2014/main" id="{3f428a7e-5aff-4718-a4ce-b54e8865aa7c}"/>
            </a:ext>
          </a:extLst>
        </xdr:cNvPr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1209675" y="3841432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47</xdr:row>
      <xdr:rowOff>10160</xdr:rowOff>
    </xdr:from>
    <xdr:to>
      <xdr:col>1</xdr:col>
      <xdr:colOff>1149350</xdr:colOff>
      <xdr:row>48</xdr:row>
      <xdr:rowOff>1494</xdr:rowOff>
    </xdr:to>
    <xdr:pic>
      <xdr:nvPicPr>
        <xdr:cNvPr id="246" name="ID_0D5D2BF0F9724209BA1AA7981315D801" descr="1 (8)">
          <a:extLst>
            <a:ext uri="{FF2B5EF4-FFF2-40B4-BE49-F238E27FC236}">
              <a16:creationId xmlns:a16="http://schemas.microsoft.com/office/drawing/2014/main" id="{4a946bf0-57bf-4dc5-9980-0a86c7086bb6}"/>
            </a:ext>
          </a:extLst>
        </xdr:cNvPr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1209675" y="3946207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48</xdr:row>
      <xdr:rowOff>10160</xdr:rowOff>
    </xdr:from>
    <xdr:to>
      <xdr:col>1</xdr:col>
      <xdr:colOff>1149350</xdr:colOff>
      <xdr:row>49</xdr:row>
      <xdr:rowOff>1494</xdr:rowOff>
    </xdr:to>
    <xdr:pic>
      <xdr:nvPicPr>
        <xdr:cNvPr id="247" name="ID_6CC178C3B21444D784FCAD00A3B59C73" descr="1 (9)">
          <a:extLst>
            <a:ext uri="{FF2B5EF4-FFF2-40B4-BE49-F238E27FC236}">
              <a16:creationId xmlns:a16="http://schemas.microsoft.com/office/drawing/2014/main" id="{2eb0873b-63cd-42bb-88cb-a221f228f28b}"/>
            </a:ext>
          </a:extLst>
        </xdr:cNvPr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1209675" y="4050982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49</xdr:row>
      <xdr:rowOff>10160</xdr:rowOff>
    </xdr:from>
    <xdr:to>
      <xdr:col>1</xdr:col>
      <xdr:colOff>1149350</xdr:colOff>
      <xdr:row>50</xdr:row>
      <xdr:rowOff>1494</xdr:rowOff>
    </xdr:to>
    <xdr:pic>
      <xdr:nvPicPr>
        <xdr:cNvPr id="248" name="ID_D03F3566836040B2927975E2EFE1F808" descr="1 (10)">
          <a:extLst>
            <a:ext uri="{FF2B5EF4-FFF2-40B4-BE49-F238E27FC236}">
              <a16:creationId xmlns:a16="http://schemas.microsoft.com/office/drawing/2014/main" id="{a0096bfb-0462-486b-88d5-d92da94ca211}"/>
            </a:ext>
          </a:extLst>
        </xdr:cNvPr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1209675" y="4155757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50</xdr:row>
      <xdr:rowOff>10160</xdr:rowOff>
    </xdr:from>
    <xdr:to>
      <xdr:col>1</xdr:col>
      <xdr:colOff>1149350</xdr:colOff>
      <xdr:row>51</xdr:row>
      <xdr:rowOff>1494</xdr:rowOff>
    </xdr:to>
    <xdr:pic>
      <xdr:nvPicPr>
        <xdr:cNvPr id="249" name="ID_DB55E46BD3C546D7856CBEE1B78B86A4" descr="1 (11)">
          <a:extLst>
            <a:ext uri="{FF2B5EF4-FFF2-40B4-BE49-F238E27FC236}">
              <a16:creationId xmlns:a16="http://schemas.microsoft.com/office/drawing/2014/main" id="{af152909-f292-4cc4-9f1f-376f339dcc3e}"/>
            </a:ext>
          </a:extLst>
        </xdr:cNvPr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1209675" y="4260532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51</xdr:row>
      <xdr:rowOff>10160</xdr:rowOff>
    </xdr:from>
    <xdr:to>
      <xdr:col>1</xdr:col>
      <xdr:colOff>1149350</xdr:colOff>
      <xdr:row>52</xdr:row>
      <xdr:rowOff>1495</xdr:rowOff>
    </xdr:to>
    <xdr:pic>
      <xdr:nvPicPr>
        <xdr:cNvPr id="250" name="ID_67CF6E1D67134D9DAC98636E50A2C960" descr="1 (12)">
          <a:extLst>
            <a:ext uri="{FF2B5EF4-FFF2-40B4-BE49-F238E27FC236}">
              <a16:creationId xmlns:a16="http://schemas.microsoft.com/office/drawing/2014/main" id="{b550116c-8d11-4c04-a3a0-dade36e4d385}"/>
            </a:ext>
          </a:extLst>
        </xdr:cNvPr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1209675" y="4365307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52</xdr:row>
      <xdr:rowOff>10160</xdr:rowOff>
    </xdr:from>
    <xdr:to>
      <xdr:col>1</xdr:col>
      <xdr:colOff>1149350</xdr:colOff>
      <xdr:row>53</xdr:row>
      <xdr:rowOff>1494</xdr:rowOff>
    </xdr:to>
    <xdr:pic>
      <xdr:nvPicPr>
        <xdr:cNvPr id="251" name="ID_7E6CB4BD496E4A11A8E38C505F43B683" descr="1 (13)">
          <a:extLst>
            <a:ext uri="{FF2B5EF4-FFF2-40B4-BE49-F238E27FC236}">
              <a16:creationId xmlns:a16="http://schemas.microsoft.com/office/drawing/2014/main" id="{13e484d7-4ed2-4c0c-a687-e2f173c19f47}"/>
            </a:ext>
          </a:extLst>
        </xdr:cNvPr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1209675" y="4470082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53</xdr:row>
      <xdr:rowOff>10160</xdr:rowOff>
    </xdr:from>
    <xdr:to>
      <xdr:col>1</xdr:col>
      <xdr:colOff>1149350</xdr:colOff>
      <xdr:row>54</xdr:row>
      <xdr:rowOff>1494</xdr:rowOff>
    </xdr:to>
    <xdr:pic>
      <xdr:nvPicPr>
        <xdr:cNvPr id="252" name="ID_5BAC5A2D9658486883AE1EE02264D79B" descr="1 (14)">
          <a:extLst>
            <a:ext uri="{FF2B5EF4-FFF2-40B4-BE49-F238E27FC236}">
              <a16:creationId xmlns:a16="http://schemas.microsoft.com/office/drawing/2014/main" id="{171b6aa9-36d4-4324-a8fe-eeeb9f35174a}"/>
            </a:ext>
          </a:extLst>
        </xdr:cNvPr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1209675" y="4574857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54</xdr:row>
      <xdr:rowOff>10160</xdr:rowOff>
    </xdr:from>
    <xdr:to>
      <xdr:col>1</xdr:col>
      <xdr:colOff>1149350</xdr:colOff>
      <xdr:row>55</xdr:row>
      <xdr:rowOff>1494</xdr:rowOff>
    </xdr:to>
    <xdr:pic>
      <xdr:nvPicPr>
        <xdr:cNvPr id="69" name="ID_5EB16A63B8284748A41CE6CCA75B8FDC" descr="1 (15)">
          <a:extLst>
            <a:ext uri="{FF2B5EF4-FFF2-40B4-BE49-F238E27FC236}">
              <a16:creationId xmlns:a16="http://schemas.microsoft.com/office/drawing/2014/main" id="{29c121dc-40ea-48ca-a8da-01013ba9c90f}"/>
            </a:ext>
          </a:extLst>
        </xdr:cNvPr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1209675" y="4679632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55</xdr:row>
      <xdr:rowOff>10160</xdr:rowOff>
    </xdr:from>
    <xdr:to>
      <xdr:col>1</xdr:col>
      <xdr:colOff>1149350</xdr:colOff>
      <xdr:row>56</xdr:row>
      <xdr:rowOff>1494</xdr:rowOff>
    </xdr:to>
    <xdr:pic>
      <xdr:nvPicPr>
        <xdr:cNvPr id="70" name="ID_45F5BA6942464E418CD2ABF5F59F2917" descr="1 (16)">
          <a:extLst>
            <a:ext uri="{FF2B5EF4-FFF2-40B4-BE49-F238E27FC236}">
              <a16:creationId xmlns:a16="http://schemas.microsoft.com/office/drawing/2014/main" id="{68199de9-15e8-4e08-804e-184b50cd4060}"/>
            </a:ext>
          </a:extLst>
        </xdr:cNvPr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1209675" y="4784407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56</xdr:row>
      <xdr:rowOff>10160</xdr:rowOff>
    </xdr:from>
    <xdr:to>
      <xdr:col>1</xdr:col>
      <xdr:colOff>1148715</xdr:colOff>
      <xdr:row>57</xdr:row>
      <xdr:rowOff>0</xdr:rowOff>
    </xdr:to>
    <xdr:pic>
      <xdr:nvPicPr>
        <xdr:cNvPr id="71" name="ID_991C2A02D6304523A4B978BA11AB4182" descr="1 (17)">
          <a:extLst>
            <a:ext uri="{FF2B5EF4-FFF2-40B4-BE49-F238E27FC236}">
              <a16:creationId xmlns:a16="http://schemas.microsoft.com/office/drawing/2014/main" id="{f93ec767-5969-48e7-8e32-37009c9df7a3}"/>
            </a:ext>
          </a:extLst>
        </xdr:cNvPr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1209675" y="4889182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58</xdr:row>
      <xdr:rowOff>0</xdr:rowOff>
    </xdr:from>
    <xdr:to>
      <xdr:col>1</xdr:col>
      <xdr:colOff>1148715</xdr:colOff>
      <xdr:row>58</xdr:row>
      <xdr:rowOff>1030605</xdr:rowOff>
    </xdr:to>
    <xdr:pic>
      <xdr:nvPicPr>
        <xdr:cNvPr id="72" name="ID_CDFA21772EBD4DDB9195A716505F6F05" descr="1 (18)">
          <a:extLst>
            <a:ext uri="{FF2B5EF4-FFF2-40B4-BE49-F238E27FC236}">
              <a16:creationId xmlns:a16="http://schemas.microsoft.com/office/drawing/2014/main" id="{a603299e-162c-4a6d-bdf1-695a8118bf3c}"/>
            </a:ext>
          </a:extLst>
        </xdr:cNvPr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1209675" y="50787300"/>
          <a:ext cx="1028700" cy="1028700"/>
        </a:xfrm>
        <a:prstGeom prst="rect"/>
      </xdr:spPr>
    </xdr:pic>
    <xdr:clientData/>
  </xdr:twoCellAnchor>
  <xdr:twoCellAnchor editAs="oneCell">
    <xdr:from>
      <xdr:col>1</xdr:col>
      <xdr:colOff>120650</xdr:colOff>
      <xdr:row>58</xdr:row>
      <xdr:rowOff>10160</xdr:rowOff>
    </xdr:from>
    <xdr:to>
      <xdr:col>1</xdr:col>
      <xdr:colOff>1148715</xdr:colOff>
      <xdr:row>59</xdr:row>
      <xdr:rowOff>0</xdr:rowOff>
    </xdr:to>
    <xdr:pic>
      <xdr:nvPicPr>
        <xdr:cNvPr id="253" name="ID_F53C76CB19EF4CE7B83B083A8067CDBE" descr="1 (19)">
          <a:extLst>
            <a:ext uri="{FF2B5EF4-FFF2-40B4-BE49-F238E27FC236}">
              <a16:creationId xmlns:a16="http://schemas.microsoft.com/office/drawing/2014/main" id="{eaf33610-82c8-4223-b439-2988115c75dc}"/>
            </a:ext>
          </a:extLst>
        </xdr:cNvPr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1209675" y="5079682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59</xdr:row>
      <xdr:rowOff>10160</xdr:rowOff>
    </xdr:from>
    <xdr:to>
      <xdr:col>1</xdr:col>
      <xdr:colOff>1148715</xdr:colOff>
      <xdr:row>60</xdr:row>
      <xdr:rowOff>0</xdr:rowOff>
    </xdr:to>
    <xdr:pic>
      <xdr:nvPicPr>
        <xdr:cNvPr id="73" name="ID_8F992CEDF9C84C1B96D8B7C1EC826A57" descr="1 (20)">
          <a:extLst>
            <a:ext uri="{FF2B5EF4-FFF2-40B4-BE49-F238E27FC236}">
              <a16:creationId xmlns:a16="http://schemas.microsoft.com/office/drawing/2014/main" id="{27fba82d-360c-4eaf-aee1-475e5d2e37a8}"/>
            </a:ext>
          </a:extLst>
        </xdr:cNvPr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1209675" y="5184457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60</xdr:row>
      <xdr:rowOff>10160</xdr:rowOff>
    </xdr:from>
    <xdr:to>
      <xdr:col>1</xdr:col>
      <xdr:colOff>1148715</xdr:colOff>
      <xdr:row>61</xdr:row>
      <xdr:rowOff>0</xdr:rowOff>
    </xdr:to>
    <xdr:pic>
      <xdr:nvPicPr>
        <xdr:cNvPr id="254" name="ID_76F9DE243AF9466CB76BAF0B1EBBEB26" descr="1 (21)">
          <a:extLst>
            <a:ext uri="{FF2B5EF4-FFF2-40B4-BE49-F238E27FC236}">
              <a16:creationId xmlns:a16="http://schemas.microsoft.com/office/drawing/2014/main" id="{0ca6500f-57b4-44e4-90fc-185e8d917da0}"/>
            </a:ext>
          </a:extLst>
        </xdr:cNvPr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1209675" y="5289232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61</xdr:row>
      <xdr:rowOff>10160</xdr:rowOff>
    </xdr:from>
    <xdr:to>
      <xdr:col>1</xdr:col>
      <xdr:colOff>1148715</xdr:colOff>
      <xdr:row>62</xdr:row>
      <xdr:rowOff>0</xdr:rowOff>
    </xdr:to>
    <xdr:pic>
      <xdr:nvPicPr>
        <xdr:cNvPr id="255" name="ID_8CB15B211C5D483E94DE2A54DDA3EBF2" descr="1 (22)">
          <a:extLst>
            <a:ext uri="{FF2B5EF4-FFF2-40B4-BE49-F238E27FC236}">
              <a16:creationId xmlns:a16="http://schemas.microsoft.com/office/drawing/2014/main" id="{761404b6-e06f-4af5-a970-7b85c0ded307}"/>
            </a:ext>
          </a:extLst>
        </xdr:cNvPr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1209675" y="5394007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62</xdr:row>
      <xdr:rowOff>10160</xdr:rowOff>
    </xdr:from>
    <xdr:to>
      <xdr:col>1</xdr:col>
      <xdr:colOff>1148715</xdr:colOff>
      <xdr:row>63</xdr:row>
      <xdr:rowOff>0</xdr:rowOff>
    </xdr:to>
    <xdr:pic>
      <xdr:nvPicPr>
        <xdr:cNvPr id="74" name="ID_7495F685DBC04822BB443FC7A8AAF4C4" descr="1 (23)">
          <a:extLst>
            <a:ext uri="{FF2B5EF4-FFF2-40B4-BE49-F238E27FC236}">
              <a16:creationId xmlns:a16="http://schemas.microsoft.com/office/drawing/2014/main" id="{d3fdd4c5-e90f-4f6a-a150-b9de9e148f03}"/>
            </a:ext>
          </a:extLst>
        </xdr:cNvPr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1209675" y="5498782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63</xdr:row>
      <xdr:rowOff>10160</xdr:rowOff>
    </xdr:from>
    <xdr:to>
      <xdr:col>1</xdr:col>
      <xdr:colOff>1148715</xdr:colOff>
      <xdr:row>64</xdr:row>
      <xdr:rowOff>0</xdr:rowOff>
    </xdr:to>
    <xdr:pic>
      <xdr:nvPicPr>
        <xdr:cNvPr id="256" name="ID_1E106E9662FF4F4EB206675D5B5AE7BB" descr="1 (24)">
          <a:extLst>
            <a:ext uri="{FF2B5EF4-FFF2-40B4-BE49-F238E27FC236}">
              <a16:creationId xmlns:a16="http://schemas.microsoft.com/office/drawing/2014/main" id="{c8b66ecb-6054-4171-ab35-9b7181db9b86}"/>
            </a:ext>
          </a:extLst>
        </xdr:cNvPr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1209675" y="5603557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64</xdr:row>
      <xdr:rowOff>10160</xdr:rowOff>
    </xdr:from>
    <xdr:to>
      <xdr:col>1</xdr:col>
      <xdr:colOff>1148715</xdr:colOff>
      <xdr:row>65</xdr:row>
      <xdr:rowOff>0</xdr:rowOff>
    </xdr:to>
    <xdr:pic>
      <xdr:nvPicPr>
        <xdr:cNvPr id="257" name="ID_CDA59B3A970B4FA693134E47758A473E" descr="1 (25)">
          <a:extLst>
            <a:ext uri="{FF2B5EF4-FFF2-40B4-BE49-F238E27FC236}">
              <a16:creationId xmlns:a16="http://schemas.microsoft.com/office/drawing/2014/main" id="{2e760c4b-3147-4580-ab56-39195b88ecb5}"/>
            </a:ext>
          </a:extLst>
        </xdr:cNvPr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1209675" y="5708332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65</xdr:row>
      <xdr:rowOff>10160</xdr:rowOff>
    </xdr:from>
    <xdr:to>
      <xdr:col>1</xdr:col>
      <xdr:colOff>1148715</xdr:colOff>
      <xdr:row>66</xdr:row>
      <xdr:rowOff>0</xdr:rowOff>
    </xdr:to>
    <xdr:pic>
      <xdr:nvPicPr>
        <xdr:cNvPr id="258" name="ID_76A52CCE2A164B74A722AD8D4AB1F61D" descr="1 (23)">
          <a:extLst>
            <a:ext uri="{FF2B5EF4-FFF2-40B4-BE49-F238E27FC236}">
              <a16:creationId xmlns:a16="http://schemas.microsoft.com/office/drawing/2014/main" id="{3f53faa9-e9ba-4286-bf24-9b477242e8a1}"/>
            </a:ext>
          </a:extLst>
        </xdr:cNvPr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1209675" y="5813107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66</xdr:row>
      <xdr:rowOff>11430</xdr:rowOff>
    </xdr:from>
    <xdr:to>
      <xdr:col>1</xdr:col>
      <xdr:colOff>1148715</xdr:colOff>
      <xdr:row>66</xdr:row>
      <xdr:rowOff>1039495</xdr:rowOff>
    </xdr:to>
    <xdr:pic>
      <xdr:nvPicPr>
        <xdr:cNvPr id="75" name="ID_04EA9A9DAF254A84B5CFAB32A3CB2709">
          <a:extLst>
            <a:ext uri="{FF2B5EF4-FFF2-40B4-BE49-F238E27FC236}">
              <a16:creationId xmlns:a16="http://schemas.microsoft.com/office/drawing/2014/main" id="{e0ed2050-117e-4484-a55c-08bd90021ba1}"/>
            </a:ext>
          </a:extLst>
        </xdr:cNvPr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1209675" y="59178825"/>
          <a:ext cx="1028700" cy="1028700"/>
        </a:xfrm>
        <a:prstGeom prst="rect"/>
      </xdr:spPr>
    </xdr:pic>
    <xdr:clientData/>
  </xdr:twoCellAnchor>
  <xdr:twoCellAnchor editAs="oneCell">
    <xdr:from>
      <xdr:col>1</xdr:col>
      <xdr:colOff>120650</xdr:colOff>
      <xdr:row>67</xdr:row>
      <xdr:rowOff>10160</xdr:rowOff>
    </xdr:from>
    <xdr:to>
      <xdr:col>1</xdr:col>
      <xdr:colOff>1148715</xdr:colOff>
      <xdr:row>68</xdr:row>
      <xdr:rowOff>0</xdr:rowOff>
    </xdr:to>
    <xdr:pic>
      <xdr:nvPicPr>
        <xdr:cNvPr id="259" name="ID_A305C50EBC1C476BB7C4857FB0E49319" descr="1 (28)">
          <a:extLst>
            <a:ext uri="{FF2B5EF4-FFF2-40B4-BE49-F238E27FC236}">
              <a16:creationId xmlns:a16="http://schemas.microsoft.com/office/drawing/2014/main" id="{711d3235-b300-4695-a5e8-551aa5c5a63b}"/>
            </a:ext>
          </a:extLst>
        </xdr:cNvPr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1209675" y="6022657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68</xdr:row>
      <xdr:rowOff>0</xdr:rowOff>
    </xdr:from>
    <xdr:to>
      <xdr:col>1</xdr:col>
      <xdr:colOff>1148715</xdr:colOff>
      <xdr:row>68</xdr:row>
      <xdr:rowOff>1030605</xdr:rowOff>
    </xdr:to>
    <xdr:pic>
      <xdr:nvPicPr>
        <xdr:cNvPr id="260" name="ID_4A07B66E6EC84A2FBFC17AB1CC956AEB" descr="1 (29)">
          <a:extLst>
            <a:ext uri="{FF2B5EF4-FFF2-40B4-BE49-F238E27FC236}">
              <a16:creationId xmlns:a16="http://schemas.microsoft.com/office/drawing/2014/main" id="{2f6ab26a-593b-4e90-9e19-cac4ba34edf0}"/>
            </a:ext>
          </a:extLst>
        </xdr:cNvPr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1209675" y="61264800"/>
          <a:ext cx="1028700" cy="1028700"/>
        </a:xfrm>
        <a:prstGeom prst="rect"/>
      </xdr:spPr>
    </xdr:pic>
    <xdr:clientData/>
  </xdr:twoCellAnchor>
  <xdr:twoCellAnchor editAs="oneCell">
    <xdr:from>
      <xdr:col>1</xdr:col>
      <xdr:colOff>120650</xdr:colOff>
      <xdr:row>68</xdr:row>
      <xdr:rowOff>0</xdr:rowOff>
    </xdr:from>
    <xdr:to>
      <xdr:col>1</xdr:col>
      <xdr:colOff>1148715</xdr:colOff>
      <xdr:row>68</xdr:row>
      <xdr:rowOff>1030605</xdr:rowOff>
    </xdr:to>
    <xdr:pic>
      <xdr:nvPicPr>
        <xdr:cNvPr id="261" name="ID_5B510134C66A4FE6A0FE8CE400FABE5F" descr="1 (30)">
          <a:extLst>
            <a:ext uri="{FF2B5EF4-FFF2-40B4-BE49-F238E27FC236}">
              <a16:creationId xmlns:a16="http://schemas.microsoft.com/office/drawing/2014/main" id="{e5aa7e33-f78e-4f59-8284-67f04fc18cd3}"/>
            </a:ext>
          </a:extLst>
        </xdr:cNvPr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>
          <a:off x="1209675" y="61264800"/>
          <a:ext cx="1028700" cy="1028700"/>
        </a:xfrm>
        <a:prstGeom prst="rect"/>
      </xdr:spPr>
    </xdr:pic>
    <xdr:clientData/>
  </xdr:twoCellAnchor>
  <xdr:twoCellAnchor editAs="oneCell">
    <xdr:from>
      <xdr:col>1</xdr:col>
      <xdr:colOff>120650</xdr:colOff>
      <xdr:row>68</xdr:row>
      <xdr:rowOff>10160</xdr:rowOff>
    </xdr:from>
    <xdr:to>
      <xdr:col>1</xdr:col>
      <xdr:colOff>1148715</xdr:colOff>
      <xdr:row>69</xdr:row>
      <xdr:rowOff>0</xdr:rowOff>
    </xdr:to>
    <xdr:pic>
      <xdr:nvPicPr>
        <xdr:cNvPr id="262" name="ID_7084FA4D455C42E3BB4D3922404F6822" descr="1 (31)">
          <a:extLst>
            <a:ext uri="{FF2B5EF4-FFF2-40B4-BE49-F238E27FC236}">
              <a16:creationId xmlns:a16="http://schemas.microsoft.com/office/drawing/2014/main" id="{56ee7c54-f821-4c25-85cf-08e9482e5cdb}"/>
            </a:ext>
          </a:extLst>
        </xdr:cNvPr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1209675" y="6127432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69</xdr:row>
      <xdr:rowOff>10795</xdr:rowOff>
    </xdr:from>
    <xdr:to>
      <xdr:col>1</xdr:col>
      <xdr:colOff>1148715</xdr:colOff>
      <xdr:row>70</xdr:row>
      <xdr:rowOff>1494</xdr:rowOff>
    </xdr:to>
    <xdr:pic>
      <xdr:nvPicPr>
        <xdr:cNvPr id="264" name="ID_15E2C94E11C849B487E8C2651CF6F901" descr="1 (33)">
          <a:extLst>
            <a:ext uri="{FF2B5EF4-FFF2-40B4-BE49-F238E27FC236}">
              <a16:creationId xmlns:a16="http://schemas.microsoft.com/office/drawing/2014/main" id="{99b500d6-c91b-4567-afec-62ff243b0494}"/>
            </a:ext>
          </a:extLst>
        </xdr:cNvPr>
        <xdr:cNvPicPr>
          <a:picLocks noChangeAspect="1"/>
        </xdr:cNvPicPr>
      </xdr:nvPicPr>
      <xdr:blipFill>
        <a:blip r:embed="rId61"/>
        <a:stretch>
          <a:fillRect/>
        </a:stretch>
      </xdr:blipFill>
      <xdr:spPr>
        <a:xfrm>
          <a:off x="1209675" y="6232207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70</xdr:row>
      <xdr:rowOff>10795</xdr:rowOff>
    </xdr:from>
    <xdr:to>
      <xdr:col>1</xdr:col>
      <xdr:colOff>1148715</xdr:colOff>
      <xdr:row>71</xdr:row>
      <xdr:rowOff>1494</xdr:rowOff>
    </xdr:to>
    <xdr:pic>
      <xdr:nvPicPr>
        <xdr:cNvPr id="265" name="ID_B095E23C8132413C86E34C9AA2A47408" descr="1 (34)">
          <a:extLst>
            <a:ext uri="{FF2B5EF4-FFF2-40B4-BE49-F238E27FC236}">
              <a16:creationId xmlns:a16="http://schemas.microsoft.com/office/drawing/2014/main" id="{6d262ae4-ea9b-4763-bf77-ebf79fe554b2}"/>
            </a:ext>
          </a:extLst>
        </xdr:cNvPr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1209675" y="6336982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71</xdr:row>
      <xdr:rowOff>10795</xdr:rowOff>
    </xdr:from>
    <xdr:to>
      <xdr:col>1</xdr:col>
      <xdr:colOff>1148715</xdr:colOff>
      <xdr:row>72</xdr:row>
      <xdr:rowOff>1494</xdr:rowOff>
    </xdr:to>
    <xdr:pic>
      <xdr:nvPicPr>
        <xdr:cNvPr id="266" name="ID_E36FEEEEB3904E3C9384DED665774EB7" descr="1 (35)">
          <a:extLst>
            <a:ext uri="{FF2B5EF4-FFF2-40B4-BE49-F238E27FC236}">
              <a16:creationId xmlns:a16="http://schemas.microsoft.com/office/drawing/2014/main" id="{ff22e541-51da-461a-a7fc-9fb957407214}"/>
            </a:ext>
          </a:extLst>
        </xdr:cNvPr>
        <xdr:cNvPicPr>
          <a:picLocks noChangeAspect="1"/>
        </xdr:cNvPicPr>
      </xdr:nvPicPr>
      <xdr:blipFill>
        <a:blip r:embed="rId63"/>
        <a:stretch>
          <a:fillRect/>
        </a:stretch>
      </xdr:blipFill>
      <xdr:spPr>
        <a:xfrm>
          <a:off x="1209675" y="6441757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72</xdr:row>
      <xdr:rowOff>10795</xdr:rowOff>
    </xdr:from>
    <xdr:to>
      <xdr:col>1</xdr:col>
      <xdr:colOff>1148715</xdr:colOff>
      <xdr:row>73</xdr:row>
      <xdr:rowOff>1494</xdr:rowOff>
    </xdr:to>
    <xdr:pic>
      <xdr:nvPicPr>
        <xdr:cNvPr id="267" name="ID_3C9644768CD54F5D8993302BA3F6ED03" descr="1 (36)">
          <a:extLst>
            <a:ext uri="{FF2B5EF4-FFF2-40B4-BE49-F238E27FC236}">
              <a16:creationId xmlns:a16="http://schemas.microsoft.com/office/drawing/2014/main" id="{70283fb2-a393-4f68-9ba5-5133801ead18}"/>
            </a:ext>
          </a:extLst>
        </xdr:cNvPr>
        <xdr:cNvPicPr>
          <a:picLocks noChangeAspect="1"/>
        </xdr:cNvPicPr>
      </xdr:nvPicPr>
      <xdr:blipFill>
        <a:blip r:embed="rId64"/>
        <a:stretch>
          <a:fillRect/>
        </a:stretch>
      </xdr:blipFill>
      <xdr:spPr>
        <a:xfrm>
          <a:off x="1209675" y="6546532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73</xdr:row>
      <xdr:rowOff>10795</xdr:rowOff>
    </xdr:from>
    <xdr:to>
      <xdr:col>1</xdr:col>
      <xdr:colOff>1148715</xdr:colOff>
      <xdr:row>74</xdr:row>
      <xdr:rowOff>1494</xdr:rowOff>
    </xdr:to>
    <xdr:pic>
      <xdr:nvPicPr>
        <xdr:cNvPr id="268" name="ID_E1AA462CC761483698EE60A89E34879C" descr="1 (37)">
          <a:extLst>
            <a:ext uri="{FF2B5EF4-FFF2-40B4-BE49-F238E27FC236}">
              <a16:creationId xmlns:a16="http://schemas.microsoft.com/office/drawing/2014/main" id="{38a4bbd4-215a-48f6-9815-7302ffc9e567}"/>
            </a:ext>
          </a:extLst>
        </xdr:cNvPr>
        <xdr:cNvPicPr>
          <a:picLocks noChangeAspect="1"/>
        </xdr:cNvPicPr>
      </xdr:nvPicPr>
      <xdr:blipFill>
        <a:blip r:embed="rId65"/>
        <a:stretch>
          <a:fillRect/>
        </a:stretch>
      </xdr:blipFill>
      <xdr:spPr>
        <a:xfrm>
          <a:off x="1209675" y="6651307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75</xdr:row>
      <xdr:rowOff>10795</xdr:rowOff>
    </xdr:from>
    <xdr:to>
      <xdr:col>1</xdr:col>
      <xdr:colOff>1148715</xdr:colOff>
      <xdr:row>76</xdr:row>
      <xdr:rowOff>1495</xdr:rowOff>
    </xdr:to>
    <xdr:pic>
      <xdr:nvPicPr>
        <xdr:cNvPr id="269" name="ID_724D3FAA3D504D6ABE77D38B145924FD" descr="1 (38)">
          <a:extLst>
            <a:ext uri="{FF2B5EF4-FFF2-40B4-BE49-F238E27FC236}">
              <a16:creationId xmlns:a16="http://schemas.microsoft.com/office/drawing/2014/main" id="{2adebcc2-b48d-4b9a-b84d-f616afb41646}"/>
            </a:ext>
          </a:extLst>
        </xdr:cNvPr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1209675" y="6841807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76</xdr:row>
      <xdr:rowOff>10795</xdr:rowOff>
    </xdr:from>
    <xdr:to>
      <xdr:col>1</xdr:col>
      <xdr:colOff>1148715</xdr:colOff>
      <xdr:row>77</xdr:row>
      <xdr:rowOff>1494</xdr:rowOff>
    </xdr:to>
    <xdr:pic>
      <xdr:nvPicPr>
        <xdr:cNvPr id="270" name="ID_B3FAB8B7725948E5B2005A9080B356BF" descr="1 (39)">
          <a:extLst>
            <a:ext uri="{FF2B5EF4-FFF2-40B4-BE49-F238E27FC236}">
              <a16:creationId xmlns:a16="http://schemas.microsoft.com/office/drawing/2014/main" id="{4d78c7cb-6786-4ce5-b690-0df9b66a9359}"/>
            </a:ext>
          </a:extLst>
        </xdr:cNvPr>
        <xdr:cNvPicPr>
          <a:picLocks noChangeAspect="1"/>
        </xdr:cNvPicPr>
      </xdr:nvPicPr>
      <xdr:blipFill>
        <a:blip r:embed="rId67"/>
        <a:stretch>
          <a:fillRect/>
        </a:stretch>
      </xdr:blipFill>
      <xdr:spPr>
        <a:xfrm>
          <a:off x="1209675" y="6946582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77</xdr:row>
      <xdr:rowOff>10795</xdr:rowOff>
    </xdr:from>
    <xdr:to>
      <xdr:col>1</xdr:col>
      <xdr:colOff>1148715</xdr:colOff>
      <xdr:row>78</xdr:row>
      <xdr:rowOff>1494</xdr:rowOff>
    </xdr:to>
    <xdr:pic>
      <xdr:nvPicPr>
        <xdr:cNvPr id="271" name="ID_D1956B715E8B47C8821410DF126F58E7" descr="1 (40)">
          <a:extLst>
            <a:ext uri="{FF2B5EF4-FFF2-40B4-BE49-F238E27FC236}">
              <a16:creationId xmlns:a16="http://schemas.microsoft.com/office/drawing/2014/main" id="{491cf4fd-57cb-45c4-b3e5-ab48aa183f43}"/>
            </a:ext>
          </a:extLst>
        </xdr:cNvPr>
        <xdr:cNvPicPr>
          <a:picLocks noChangeAspect="1"/>
        </xdr:cNvPicPr>
      </xdr:nvPicPr>
      <xdr:blipFill>
        <a:blip r:embed="rId68"/>
        <a:stretch>
          <a:fillRect/>
        </a:stretch>
      </xdr:blipFill>
      <xdr:spPr>
        <a:xfrm>
          <a:off x="1209675" y="7051357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78</xdr:row>
      <xdr:rowOff>10795</xdr:rowOff>
    </xdr:from>
    <xdr:to>
      <xdr:col>1</xdr:col>
      <xdr:colOff>1148715</xdr:colOff>
      <xdr:row>79</xdr:row>
      <xdr:rowOff>0</xdr:rowOff>
    </xdr:to>
    <xdr:pic>
      <xdr:nvPicPr>
        <xdr:cNvPr id="272" name="ID_6C9F3F06D0C648BBA4D79757E312BF5A" descr="1 (41)">
          <a:extLst>
            <a:ext uri="{FF2B5EF4-FFF2-40B4-BE49-F238E27FC236}">
              <a16:creationId xmlns:a16="http://schemas.microsoft.com/office/drawing/2014/main" id="{88551006-0dd9-4435-a14f-f2ee3663afe9}"/>
            </a:ext>
          </a:extLst>
        </xdr:cNvPr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1209675" y="7156132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79</xdr:row>
      <xdr:rowOff>10795</xdr:rowOff>
    </xdr:from>
    <xdr:to>
      <xdr:col>1</xdr:col>
      <xdr:colOff>1148715</xdr:colOff>
      <xdr:row>81</xdr:row>
      <xdr:rowOff>1030605</xdr:rowOff>
    </xdr:to>
    <xdr:pic>
      <xdr:nvPicPr>
        <xdr:cNvPr id="76" name="ID_4156836EDBEE48BD80A3A4EBA5B1B10C" descr="1 (42)">
          <a:extLst>
            <a:ext uri="{FF2B5EF4-FFF2-40B4-BE49-F238E27FC236}">
              <a16:creationId xmlns:a16="http://schemas.microsoft.com/office/drawing/2014/main" id="{cc9a0bc4-9de3-418d-98e8-cb5cc1466ed3}"/>
            </a:ext>
          </a:extLst>
        </xdr:cNvPr>
        <xdr:cNvPicPr>
          <a:picLocks noChangeAspect="1"/>
        </xdr:cNvPicPr>
      </xdr:nvPicPr>
      <xdr:blipFill>
        <a:blip r:embed="rId70"/>
        <a:stretch>
          <a:fillRect/>
        </a:stretch>
      </xdr:blipFill>
      <xdr:spPr>
        <a:xfrm>
          <a:off x="1209675" y="72599550"/>
          <a:ext cx="1028700" cy="1028700"/>
        </a:xfrm>
        <a:prstGeom prst="rect"/>
      </xdr:spPr>
    </xdr:pic>
    <xdr:clientData/>
  </xdr:twoCellAnchor>
  <xdr:twoCellAnchor editAs="oneCell">
    <xdr:from>
      <xdr:col>1</xdr:col>
      <xdr:colOff>120650</xdr:colOff>
      <xdr:row>80</xdr:row>
      <xdr:rowOff>10795</xdr:rowOff>
    </xdr:from>
    <xdr:to>
      <xdr:col>1</xdr:col>
      <xdr:colOff>1148715</xdr:colOff>
      <xdr:row>81</xdr:row>
      <xdr:rowOff>1030605</xdr:rowOff>
    </xdr:to>
    <xdr:pic>
      <xdr:nvPicPr>
        <xdr:cNvPr id="77" name="ID_DD55B5D859B241AE811E4A9DC9BEB670" descr="1 (43)">
          <a:extLst>
            <a:ext uri="{FF2B5EF4-FFF2-40B4-BE49-F238E27FC236}">
              <a16:creationId xmlns:a16="http://schemas.microsoft.com/office/drawing/2014/main" id="{2cdf652d-5f6a-40fd-8a3e-eabac3c10883}"/>
            </a:ext>
          </a:extLst>
        </xdr:cNvPr>
        <xdr:cNvPicPr>
          <a:picLocks noChangeAspect="1"/>
        </xdr:cNvPicPr>
      </xdr:nvPicPr>
      <xdr:blipFill>
        <a:blip r:embed="rId71"/>
        <a:stretch>
          <a:fillRect/>
        </a:stretch>
      </xdr:blipFill>
      <xdr:spPr>
        <a:xfrm>
          <a:off x="1209675" y="72599550"/>
          <a:ext cx="1028700" cy="1028700"/>
        </a:xfrm>
        <a:prstGeom prst="rect"/>
      </xdr:spPr>
    </xdr:pic>
    <xdr:clientData/>
  </xdr:twoCellAnchor>
  <xdr:twoCellAnchor editAs="oneCell">
    <xdr:from>
      <xdr:col>1</xdr:col>
      <xdr:colOff>120650</xdr:colOff>
      <xdr:row>81</xdr:row>
      <xdr:rowOff>10795</xdr:rowOff>
    </xdr:from>
    <xdr:to>
      <xdr:col>1</xdr:col>
      <xdr:colOff>1148715</xdr:colOff>
      <xdr:row>82</xdr:row>
      <xdr:rowOff>0</xdr:rowOff>
    </xdr:to>
    <xdr:pic>
      <xdr:nvPicPr>
        <xdr:cNvPr id="273" name="ID_372D263F5AEC4B2DBEC639F3A2B2FFBA" descr="1 (44)">
          <a:extLst>
            <a:ext uri="{FF2B5EF4-FFF2-40B4-BE49-F238E27FC236}">
              <a16:creationId xmlns:a16="http://schemas.microsoft.com/office/drawing/2014/main" id="{6b444343-2b05-40a4-9336-34224c47d457}"/>
            </a:ext>
          </a:extLst>
        </xdr:cNvPr>
        <xdr:cNvPicPr>
          <a:picLocks noChangeAspect="1"/>
        </xdr:cNvPicPr>
      </xdr:nvPicPr>
      <xdr:blipFill>
        <a:blip r:embed="rId72"/>
        <a:stretch>
          <a:fillRect/>
        </a:stretch>
      </xdr:blipFill>
      <xdr:spPr>
        <a:xfrm>
          <a:off x="1209675" y="7260907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82</xdr:row>
      <xdr:rowOff>10795</xdr:rowOff>
    </xdr:from>
    <xdr:to>
      <xdr:col>1</xdr:col>
      <xdr:colOff>1148715</xdr:colOff>
      <xdr:row>83</xdr:row>
      <xdr:rowOff>1030605</xdr:rowOff>
    </xdr:to>
    <xdr:pic>
      <xdr:nvPicPr>
        <xdr:cNvPr id="78" name="ID_A8CE714F442240D4AB043AEC1D000297" descr="1 (45)">
          <a:extLst>
            <a:ext uri="{FF2B5EF4-FFF2-40B4-BE49-F238E27FC236}">
              <a16:creationId xmlns:a16="http://schemas.microsoft.com/office/drawing/2014/main" id="{5deae125-ef8b-4521-9ef9-7d5c65e3e8fa}"/>
            </a:ext>
          </a:extLst>
        </xdr:cNvPr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>
          <a:off x="1209675" y="73647300"/>
          <a:ext cx="1028700" cy="1028700"/>
        </a:xfrm>
        <a:prstGeom prst="rect"/>
      </xdr:spPr>
    </xdr:pic>
    <xdr:clientData/>
  </xdr:twoCellAnchor>
  <xdr:twoCellAnchor editAs="oneCell">
    <xdr:from>
      <xdr:col>1</xdr:col>
      <xdr:colOff>120650</xdr:colOff>
      <xdr:row>83</xdr:row>
      <xdr:rowOff>10795</xdr:rowOff>
    </xdr:from>
    <xdr:to>
      <xdr:col>1</xdr:col>
      <xdr:colOff>1148715</xdr:colOff>
      <xdr:row>84</xdr:row>
      <xdr:rowOff>1494</xdr:rowOff>
    </xdr:to>
    <xdr:pic>
      <xdr:nvPicPr>
        <xdr:cNvPr id="79" name="ID_A0684F0650A24607804A7DC476E41798" descr="1 (46)">
          <a:extLst>
            <a:ext uri="{FF2B5EF4-FFF2-40B4-BE49-F238E27FC236}">
              <a16:creationId xmlns:a16="http://schemas.microsoft.com/office/drawing/2014/main" id="{94eb68db-6ebe-49da-b577-7da7fff38fe8}"/>
            </a:ext>
          </a:extLst>
        </xdr:cNvPr>
        <xdr:cNvPicPr>
          <a:picLocks noChangeAspect="1"/>
        </xdr:cNvPicPr>
      </xdr:nvPicPr>
      <xdr:blipFill>
        <a:blip r:embed="rId74"/>
        <a:stretch>
          <a:fillRect/>
        </a:stretch>
      </xdr:blipFill>
      <xdr:spPr>
        <a:xfrm>
          <a:off x="1209675" y="7365682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84</xdr:row>
      <xdr:rowOff>10795</xdr:rowOff>
    </xdr:from>
    <xdr:to>
      <xdr:col>1</xdr:col>
      <xdr:colOff>1148715</xdr:colOff>
      <xdr:row>85</xdr:row>
      <xdr:rowOff>1494</xdr:rowOff>
    </xdr:to>
    <xdr:pic>
      <xdr:nvPicPr>
        <xdr:cNvPr id="80" name="ID_117AEB081105486DB622B190580BAF2A" descr="47">
          <a:extLst>
            <a:ext uri="{FF2B5EF4-FFF2-40B4-BE49-F238E27FC236}">
              <a16:creationId xmlns:a16="http://schemas.microsoft.com/office/drawing/2014/main" id="{77f2812e-6560-4793-bfdd-611682ea5bbd}"/>
            </a:ext>
          </a:extLst>
        </xdr:cNvPr>
        <xdr:cNvPicPr>
          <a:picLocks noChangeAspect="1"/>
        </xdr:cNvPicPr>
      </xdr:nvPicPr>
      <xdr:blipFill>
        <a:blip r:embed="rId75"/>
        <a:stretch>
          <a:fillRect/>
        </a:stretch>
      </xdr:blipFill>
      <xdr:spPr>
        <a:xfrm>
          <a:off x="1209675" y="7470457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85</xdr:row>
      <xdr:rowOff>10795</xdr:rowOff>
    </xdr:from>
    <xdr:to>
      <xdr:col>1</xdr:col>
      <xdr:colOff>1148715</xdr:colOff>
      <xdr:row>86</xdr:row>
      <xdr:rowOff>1494</xdr:rowOff>
    </xdr:to>
    <xdr:pic>
      <xdr:nvPicPr>
        <xdr:cNvPr id="81" name="ID_58B1256822F04D9BA8601C906BB0A920" descr="48">
          <a:extLst>
            <a:ext uri="{FF2B5EF4-FFF2-40B4-BE49-F238E27FC236}">
              <a16:creationId xmlns:a16="http://schemas.microsoft.com/office/drawing/2014/main" id="{abd0a6a2-1ba8-408e-941f-d5c2ae68a02c}"/>
            </a:ext>
          </a:extLst>
        </xdr:cNvPr>
        <xdr:cNvPicPr>
          <a:picLocks noChangeAspect="1"/>
        </xdr:cNvPicPr>
      </xdr:nvPicPr>
      <xdr:blipFill>
        <a:blip r:embed="rId76"/>
        <a:stretch>
          <a:fillRect/>
        </a:stretch>
      </xdr:blipFill>
      <xdr:spPr>
        <a:xfrm>
          <a:off x="1209675" y="7575232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86</xdr:row>
      <xdr:rowOff>0</xdr:rowOff>
    </xdr:from>
    <xdr:to>
      <xdr:col>1</xdr:col>
      <xdr:colOff>1148715</xdr:colOff>
      <xdr:row>86</xdr:row>
      <xdr:rowOff>1030605</xdr:rowOff>
    </xdr:to>
    <xdr:pic>
      <xdr:nvPicPr>
        <xdr:cNvPr id="274" name="ID_4EDDFA6B47234E1692704F84C1C76965" descr="49">
          <a:extLst>
            <a:ext uri="{FF2B5EF4-FFF2-40B4-BE49-F238E27FC236}">
              <a16:creationId xmlns:a16="http://schemas.microsoft.com/office/drawing/2014/main" id="{b615f5e7-9211-400d-ab14-1f71d82c0612}"/>
            </a:ext>
          </a:extLst>
        </xdr:cNvPr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1209675" y="76790550"/>
          <a:ext cx="1028700" cy="1028700"/>
        </a:xfrm>
        <a:prstGeom prst="rect"/>
      </xdr:spPr>
    </xdr:pic>
    <xdr:clientData/>
  </xdr:twoCellAnchor>
  <xdr:twoCellAnchor editAs="oneCell">
    <xdr:from>
      <xdr:col>1</xdr:col>
      <xdr:colOff>120650</xdr:colOff>
      <xdr:row>86</xdr:row>
      <xdr:rowOff>0</xdr:rowOff>
    </xdr:from>
    <xdr:to>
      <xdr:col>1</xdr:col>
      <xdr:colOff>1148715</xdr:colOff>
      <xdr:row>86</xdr:row>
      <xdr:rowOff>1030605</xdr:rowOff>
    </xdr:to>
    <xdr:pic>
      <xdr:nvPicPr>
        <xdr:cNvPr id="82" name="ID_8462B66DB7CB46F8B70FAFF5BF807564" descr="50">
          <a:extLst>
            <a:ext uri="{FF2B5EF4-FFF2-40B4-BE49-F238E27FC236}">
              <a16:creationId xmlns:a16="http://schemas.microsoft.com/office/drawing/2014/main" id="{119fd8b5-0cfd-4dd4-bcff-d6e28bcdde13}"/>
            </a:ext>
          </a:extLst>
        </xdr:cNvPr>
        <xdr:cNvPicPr>
          <a:picLocks noChangeAspect="1"/>
        </xdr:cNvPicPr>
      </xdr:nvPicPr>
      <xdr:blipFill>
        <a:blip r:embed="rId78"/>
        <a:stretch>
          <a:fillRect/>
        </a:stretch>
      </xdr:blipFill>
      <xdr:spPr>
        <a:xfrm>
          <a:off x="1209675" y="76790550"/>
          <a:ext cx="1028700" cy="1028700"/>
        </a:xfrm>
        <a:prstGeom prst="rect"/>
      </xdr:spPr>
    </xdr:pic>
    <xdr:clientData/>
  </xdr:twoCellAnchor>
  <xdr:twoCellAnchor editAs="oneCell">
    <xdr:from>
      <xdr:col>1</xdr:col>
      <xdr:colOff>120650</xdr:colOff>
      <xdr:row>86</xdr:row>
      <xdr:rowOff>10795</xdr:rowOff>
    </xdr:from>
    <xdr:to>
      <xdr:col>1</xdr:col>
      <xdr:colOff>1148715</xdr:colOff>
      <xdr:row>87</xdr:row>
      <xdr:rowOff>1494</xdr:rowOff>
    </xdr:to>
    <xdr:pic>
      <xdr:nvPicPr>
        <xdr:cNvPr id="275" name="ID_7941BA213F334812A26BBB172EC7A353" descr="51">
          <a:extLst>
            <a:ext uri="{FF2B5EF4-FFF2-40B4-BE49-F238E27FC236}">
              <a16:creationId xmlns:a16="http://schemas.microsoft.com/office/drawing/2014/main" id="{05a3106c-a8f7-4ffb-9cae-054511d7648d}"/>
            </a:ext>
          </a:extLst>
        </xdr:cNvPr>
        <xdr:cNvPicPr>
          <a:picLocks noChangeAspect="1"/>
        </xdr:cNvPicPr>
      </xdr:nvPicPr>
      <xdr:blipFill>
        <a:blip r:embed="rId79"/>
        <a:stretch>
          <a:fillRect/>
        </a:stretch>
      </xdr:blipFill>
      <xdr:spPr>
        <a:xfrm>
          <a:off x="1209675" y="7680007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87</xdr:row>
      <xdr:rowOff>10795</xdr:rowOff>
    </xdr:from>
    <xdr:to>
      <xdr:col>1</xdr:col>
      <xdr:colOff>1148715</xdr:colOff>
      <xdr:row>88</xdr:row>
      <xdr:rowOff>1494</xdr:rowOff>
    </xdr:to>
    <xdr:pic>
      <xdr:nvPicPr>
        <xdr:cNvPr id="276" name="ID_5F393BEEB4964523A6E84B16C42DF732" descr="52">
          <a:extLst>
            <a:ext uri="{FF2B5EF4-FFF2-40B4-BE49-F238E27FC236}">
              <a16:creationId xmlns:a16="http://schemas.microsoft.com/office/drawing/2014/main" id="{faec22dc-cbcc-4a51-9ea9-f4dc241f57dd}"/>
            </a:ext>
          </a:extLst>
        </xdr:cNvPr>
        <xdr:cNvPicPr>
          <a:picLocks noChangeAspect="1"/>
        </xdr:cNvPicPr>
      </xdr:nvPicPr>
      <xdr:blipFill>
        <a:blip r:embed="rId80"/>
        <a:stretch>
          <a:fillRect/>
        </a:stretch>
      </xdr:blipFill>
      <xdr:spPr>
        <a:xfrm>
          <a:off x="1209675" y="7784782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88</xdr:row>
      <xdr:rowOff>10795</xdr:rowOff>
    </xdr:from>
    <xdr:to>
      <xdr:col>1</xdr:col>
      <xdr:colOff>1148715</xdr:colOff>
      <xdr:row>89</xdr:row>
      <xdr:rowOff>1494</xdr:rowOff>
    </xdr:to>
    <xdr:pic>
      <xdr:nvPicPr>
        <xdr:cNvPr id="277" name="ID_22E327BF36B349F89AF867A50937FA6D" descr="53">
          <a:extLst>
            <a:ext uri="{FF2B5EF4-FFF2-40B4-BE49-F238E27FC236}">
              <a16:creationId xmlns:a16="http://schemas.microsoft.com/office/drawing/2014/main" id="{791e9325-aef7-4fc1-b50c-de2976fa343c}"/>
            </a:ext>
          </a:extLst>
        </xdr:cNvPr>
        <xdr:cNvPicPr>
          <a:picLocks noChangeAspect="1"/>
        </xdr:cNvPicPr>
      </xdr:nvPicPr>
      <xdr:blipFill>
        <a:blip r:embed="rId81"/>
        <a:stretch>
          <a:fillRect/>
        </a:stretch>
      </xdr:blipFill>
      <xdr:spPr>
        <a:xfrm>
          <a:off x="1209675" y="7889557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89</xdr:row>
      <xdr:rowOff>10795</xdr:rowOff>
    </xdr:from>
    <xdr:to>
      <xdr:col>1</xdr:col>
      <xdr:colOff>1148715</xdr:colOff>
      <xdr:row>90</xdr:row>
      <xdr:rowOff>1494</xdr:rowOff>
    </xdr:to>
    <xdr:pic>
      <xdr:nvPicPr>
        <xdr:cNvPr id="278" name="ID_E111824FE18942FDBFA1AC292296E06E" descr="54">
          <a:extLst>
            <a:ext uri="{FF2B5EF4-FFF2-40B4-BE49-F238E27FC236}">
              <a16:creationId xmlns:a16="http://schemas.microsoft.com/office/drawing/2014/main" id="{2522919a-4444-4cb5-ba8c-8fdbbfa06e80}"/>
            </a:ext>
          </a:extLst>
        </xdr:cNvPr>
        <xdr:cNvPicPr>
          <a:picLocks noChangeAspect="1"/>
        </xdr:cNvPicPr>
      </xdr:nvPicPr>
      <xdr:blipFill>
        <a:blip r:embed="rId82"/>
        <a:stretch>
          <a:fillRect/>
        </a:stretch>
      </xdr:blipFill>
      <xdr:spPr>
        <a:xfrm>
          <a:off x="1209675" y="7994332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90</xdr:row>
      <xdr:rowOff>10795</xdr:rowOff>
    </xdr:from>
    <xdr:to>
      <xdr:col>1</xdr:col>
      <xdr:colOff>1148715</xdr:colOff>
      <xdr:row>91</xdr:row>
      <xdr:rowOff>1494</xdr:rowOff>
    </xdr:to>
    <xdr:pic>
      <xdr:nvPicPr>
        <xdr:cNvPr id="279" name="ID_21008965382842D49B8A422AA4A8D483" descr="55">
          <a:extLst>
            <a:ext uri="{FF2B5EF4-FFF2-40B4-BE49-F238E27FC236}">
              <a16:creationId xmlns:a16="http://schemas.microsoft.com/office/drawing/2014/main" id="{c9706ba0-7d91-4692-81f8-1f942945c3c3}"/>
            </a:ext>
          </a:extLst>
        </xdr:cNvPr>
        <xdr:cNvPicPr>
          <a:picLocks noChangeAspect="1"/>
        </xdr:cNvPicPr>
      </xdr:nvPicPr>
      <xdr:blipFill>
        <a:blip r:embed="rId83"/>
        <a:stretch>
          <a:fillRect/>
        </a:stretch>
      </xdr:blipFill>
      <xdr:spPr>
        <a:xfrm>
          <a:off x="1209675" y="8099107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91</xdr:row>
      <xdr:rowOff>10795</xdr:rowOff>
    </xdr:from>
    <xdr:to>
      <xdr:col>1</xdr:col>
      <xdr:colOff>1148715</xdr:colOff>
      <xdr:row>92</xdr:row>
      <xdr:rowOff>1494</xdr:rowOff>
    </xdr:to>
    <xdr:pic>
      <xdr:nvPicPr>
        <xdr:cNvPr id="280" name="ID_9130A60489B0400FA994774439834B30" descr="56">
          <a:extLst>
            <a:ext uri="{FF2B5EF4-FFF2-40B4-BE49-F238E27FC236}">
              <a16:creationId xmlns:a16="http://schemas.microsoft.com/office/drawing/2014/main" id="{d6256daf-1f44-4e2b-ad77-e6aba3cbf3bb}"/>
            </a:ext>
          </a:extLst>
        </xdr:cNvPr>
        <xdr:cNvPicPr>
          <a:picLocks noChangeAspect="1"/>
        </xdr:cNvPicPr>
      </xdr:nvPicPr>
      <xdr:blipFill>
        <a:blip r:embed="rId84"/>
        <a:stretch>
          <a:fillRect/>
        </a:stretch>
      </xdr:blipFill>
      <xdr:spPr>
        <a:xfrm>
          <a:off x="1209675" y="8203882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92</xdr:row>
      <xdr:rowOff>10795</xdr:rowOff>
    </xdr:from>
    <xdr:to>
      <xdr:col>1</xdr:col>
      <xdr:colOff>1148715</xdr:colOff>
      <xdr:row>93</xdr:row>
      <xdr:rowOff>1494</xdr:rowOff>
    </xdr:to>
    <xdr:pic>
      <xdr:nvPicPr>
        <xdr:cNvPr id="285" name="ID_5CB42A4A47CF4405B17A59E578707C59" descr="57">
          <a:extLst>
            <a:ext uri="{FF2B5EF4-FFF2-40B4-BE49-F238E27FC236}">
              <a16:creationId xmlns:a16="http://schemas.microsoft.com/office/drawing/2014/main" id="{fdcf267a-f234-47d0-9373-b054d428cc87}"/>
            </a:ext>
          </a:extLst>
        </xdr:cNvPr>
        <xdr:cNvPicPr>
          <a:picLocks noChangeAspect="1"/>
        </xdr:cNvPicPr>
      </xdr:nvPicPr>
      <xdr:blipFill>
        <a:blip r:embed="rId85"/>
        <a:stretch>
          <a:fillRect/>
        </a:stretch>
      </xdr:blipFill>
      <xdr:spPr>
        <a:xfrm>
          <a:off x="1209675" y="8308657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93</xdr:row>
      <xdr:rowOff>10795</xdr:rowOff>
    </xdr:from>
    <xdr:to>
      <xdr:col>1</xdr:col>
      <xdr:colOff>1148715</xdr:colOff>
      <xdr:row>94</xdr:row>
      <xdr:rowOff>1495</xdr:rowOff>
    </xdr:to>
    <xdr:pic>
      <xdr:nvPicPr>
        <xdr:cNvPr id="281" name="ID_51DE51007B9F4C4DB68BE68F92396E73" descr="58">
          <a:extLst>
            <a:ext uri="{FF2B5EF4-FFF2-40B4-BE49-F238E27FC236}">
              <a16:creationId xmlns:a16="http://schemas.microsoft.com/office/drawing/2014/main" id="{d70adfb5-5ea5-4d31-94c6-00ce350ceb1d}"/>
            </a:ext>
          </a:extLst>
        </xdr:cNvPr>
        <xdr:cNvPicPr>
          <a:picLocks noChangeAspect="1"/>
        </xdr:cNvPicPr>
      </xdr:nvPicPr>
      <xdr:blipFill>
        <a:blip r:embed="rId86"/>
        <a:stretch>
          <a:fillRect/>
        </a:stretch>
      </xdr:blipFill>
      <xdr:spPr>
        <a:xfrm>
          <a:off x="1209675" y="8413432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95</xdr:row>
      <xdr:rowOff>10795</xdr:rowOff>
    </xdr:from>
    <xdr:to>
      <xdr:col>1</xdr:col>
      <xdr:colOff>1148715</xdr:colOff>
      <xdr:row>96</xdr:row>
      <xdr:rowOff>0</xdr:rowOff>
    </xdr:to>
    <xdr:pic>
      <xdr:nvPicPr>
        <xdr:cNvPr id="83" name="ID_13CB84C258AC40C68BAA9986E08896FD" descr="59">
          <a:extLst>
            <a:ext uri="{FF2B5EF4-FFF2-40B4-BE49-F238E27FC236}">
              <a16:creationId xmlns:a16="http://schemas.microsoft.com/office/drawing/2014/main" id="{0421df91-c3f0-4a5f-a864-7fbd21d2db4c}"/>
            </a:ext>
          </a:extLst>
        </xdr:cNvPr>
        <xdr:cNvPicPr>
          <a:picLocks noChangeAspect="1"/>
        </xdr:cNvPicPr>
      </xdr:nvPicPr>
      <xdr:blipFill>
        <a:blip r:embed="rId87"/>
        <a:stretch>
          <a:fillRect/>
        </a:stretch>
      </xdr:blipFill>
      <xdr:spPr>
        <a:xfrm>
          <a:off x="1209675" y="8603932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96</xdr:row>
      <xdr:rowOff>10795</xdr:rowOff>
    </xdr:from>
    <xdr:to>
      <xdr:col>1</xdr:col>
      <xdr:colOff>1148715</xdr:colOff>
      <xdr:row>97</xdr:row>
      <xdr:rowOff>1030605</xdr:rowOff>
    </xdr:to>
    <xdr:pic>
      <xdr:nvPicPr>
        <xdr:cNvPr id="84" name="ID_0188BDD4410D4353BC5E701C59C38AA2" descr="60">
          <a:extLst>
            <a:ext uri="{FF2B5EF4-FFF2-40B4-BE49-F238E27FC236}">
              <a16:creationId xmlns:a16="http://schemas.microsoft.com/office/drawing/2014/main" id="{10991ac0-70c8-4d98-afa1-99d7424e6477}"/>
            </a:ext>
          </a:extLst>
        </xdr:cNvPr>
        <xdr:cNvPicPr>
          <a:picLocks noChangeAspect="1"/>
        </xdr:cNvPicPr>
      </xdr:nvPicPr>
      <xdr:blipFill>
        <a:blip r:embed="rId88"/>
        <a:stretch>
          <a:fillRect/>
        </a:stretch>
      </xdr:blipFill>
      <xdr:spPr>
        <a:xfrm>
          <a:off x="1209675" y="87077550"/>
          <a:ext cx="1028700" cy="1028700"/>
        </a:xfrm>
        <a:prstGeom prst="rect"/>
      </xdr:spPr>
    </xdr:pic>
    <xdr:clientData/>
  </xdr:twoCellAnchor>
  <xdr:twoCellAnchor editAs="oneCell">
    <xdr:from>
      <xdr:col>1</xdr:col>
      <xdr:colOff>120650</xdr:colOff>
      <xdr:row>97</xdr:row>
      <xdr:rowOff>10795</xdr:rowOff>
    </xdr:from>
    <xdr:to>
      <xdr:col>1</xdr:col>
      <xdr:colOff>1148715</xdr:colOff>
      <xdr:row>98</xdr:row>
      <xdr:rowOff>0</xdr:rowOff>
    </xdr:to>
    <xdr:pic>
      <xdr:nvPicPr>
        <xdr:cNvPr id="85" name="ID_FC0C0B53271C45678C00871E8266F58E" descr="61">
          <a:extLst>
            <a:ext uri="{FF2B5EF4-FFF2-40B4-BE49-F238E27FC236}">
              <a16:creationId xmlns:a16="http://schemas.microsoft.com/office/drawing/2014/main" id="{89a42cbf-198d-4890-96e5-2f98807d1403}"/>
            </a:ext>
          </a:extLst>
        </xdr:cNvPr>
        <xdr:cNvPicPr>
          <a:picLocks noChangeAspect="1"/>
        </xdr:cNvPicPr>
      </xdr:nvPicPr>
      <xdr:blipFill>
        <a:blip r:embed="rId89"/>
        <a:stretch>
          <a:fillRect/>
        </a:stretch>
      </xdr:blipFill>
      <xdr:spPr>
        <a:xfrm>
          <a:off x="1209675" y="8708707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98</xdr:row>
      <xdr:rowOff>0</xdr:rowOff>
    </xdr:from>
    <xdr:to>
      <xdr:col>1</xdr:col>
      <xdr:colOff>1148715</xdr:colOff>
      <xdr:row>98</xdr:row>
      <xdr:rowOff>1030605</xdr:rowOff>
    </xdr:to>
    <xdr:pic>
      <xdr:nvPicPr>
        <xdr:cNvPr id="86" name="ID_1FD11E9B585449388091BF260E9B530A" descr="62">
          <a:extLst>
            <a:ext uri="{FF2B5EF4-FFF2-40B4-BE49-F238E27FC236}">
              <a16:creationId xmlns:a16="http://schemas.microsoft.com/office/drawing/2014/main" id="{66604740-586e-4de3-8d6d-e23e2b05aaf7}"/>
            </a:ext>
          </a:extLst>
        </xdr:cNvPr>
        <xdr:cNvPicPr>
          <a:picLocks noChangeAspect="1"/>
        </xdr:cNvPicPr>
      </xdr:nvPicPr>
      <xdr:blipFill>
        <a:blip r:embed="rId90"/>
        <a:stretch>
          <a:fillRect/>
        </a:stretch>
      </xdr:blipFill>
      <xdr:spPr>
        <a:xfrm>
          <a:off x="1209675" y="88125300"/>
          <a:ext cx="1028700" cy="1028700"/>
        </a:xfrm>
        <a:prstGeom prst="rect"/>
      </xdr:spPr>
    </xdr:pic>
    <xdr:clientData/>
  </xdr:twoCellAnchor>
  <xdr:twoCellAnchor editAs="oneCell">
    <xdr:from>
      <xdr:col>1</xdr:col>
      <xdr:colOff>120650</xdr:colOff>
      <xdr:row>98</xdr:row>
      <xdr:rowOff>0</xdr:rowOff>
    </xdr:from>
    <xdr:to>
      <xdr:col>1</xdr:col>
      <xdr:colOff>1148715</xdr:colOff>
      <xdr:row>98</xdr:row>
      <xdr:rowOff>1030605</xdr:rowOff>
    </xdr:to>
    <xdr:pic>
      <xdr:nvPicPr>
        <xdr:cNvPr id="87" name="ID_7B0A1B88C18645DB9D647DAB06923795" descr="63">
          <a:extLst>
            <a:ext uri="{FF2B5EF4-FFF2-40B4-BE49-F238E27FC236}">
              <a16:creationId xmlns:a16="http://schemas.microsoft.com/office/drawing/2014/main" id="{f1ed941f-fd03-463a-b583-1ae329be9555}"/>
            </a:ext>
          </a:extLst>
        </xdr:cNvPr>
        <xdr:cNvPicPr>
          <a:picLocks noChangeAspect="1"/>
        </xdr:cNvPicPr>
      </xdr:nvPicPr>
      <xdr:blipFill>
        <a:blip r:embed="rId91"/>
        <a:stretch>
          <a:fillRect/>
        </a:stretch>
      </xdr:blipFill>
      <xdr:spPr>
        <a:xfrm>
          <a:off x="1209675" y="88125300"/>
          <a:ext cx="1028700" cy="1028700"/>
        </a:xfrm>
        <a:prstGeom prst="rect"/>
      </xdr:spPr>
    </xdr:pic>
    <xdr:clientData/>
  </xdr:twoCellAnchor>
  <xdr:twoCellAnchor editAs="oneCell">
    <xdr:from>
      <xdr:col>1</xdr:col>
      <xdr:colOff>120650</xdr:colOff>
      <xdr:row>98</xdr:row>
      <xdr:rowOff>10795</xdr:rowOff>
    </xdr:from>
    <xdr:to>
      <xdr:col>1</xdr:col>
      <xdr:colOff>1148715</xdr:colOff>
      <xdr:row>99</xdr:row>
      <xdr:rowOff>1494</xdr:rowOff>
    </xdr:to>
    <xdr:pic>
      <xdr:nvPicPr>
        <xdr:cNvPr id="88" name="ID_BB56372099BA4D8DA5552E3111091C8F" descr="64">
          <a:extLst>
            <a:ext uri="{FF2B5EF4-FFF2-40B4-BE49-F238E27FC236}">
              <a16:creationId xmlns:a16="http://schemas.microsoft.com/office/drawing/2014/main" id="{294d6891-d957-4e3b-bc87-fe23c3ddb7cc}"/>
            </a:ext>
          </a:extLst>
        </xdr:cNvPr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1209675" y="8813482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101</xdr:row>
      <xdr:rowOff>10160</xdr:rowOff>
    </xdr:from>
    <xdr:to>
      <xdr:col>1</xdr:col>
      <xdr:colOff>1149350</xdr:colOff>
      <xdr:row>102</xdr:row>
      <xdr:rowOff>0</xdr:rowOff>
    </xdr:to>
    <xdr:pic>
      <xdr:nvPicPr>
        <xdr:cNvPr id="282" name="ID_4E28F24A10634572B95819F58358139C" descr="1 (1)">
          <a:extLst>
            <a:ext uri="{FF2B5EF4-FFF2-40B4-BE49-F238E27FC236}">
              <a16:creationId xmlns:a16="http://schemas.microsoft.com/office/drawing/2014/main" id="{486314a7-89e0-4ac5-ace4-bf04b1d00e17}"/>
            </a:ext>
          </a:extLst>
        </xdr:cNvPr>
        <xdr:cNvPicPr>
          <a:picLocks noChangeAspect="1"/>
        </xdr:cNvPicPr>
      </xdr:nvPicPr>
      <xdr:blipFill>
        <a:blip r:embed="rId93"/>
        <a:stretch>
          <a:fillRect/>
        </a:stretch>
      </xdr:blipFill>
      <xdr:spPr>
        <a:xfrm>
          <a:off x="1209675" y="90620850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102</xdr:row>
      <xdr:rowOff>10160</xdr:rowOff>
    </xdr:from>
    <xdr:to>
      <xdr:col>1</xdr:col>
      <xdr:colOff>1149350</xdr:colOff>
      <xdr:row>104</xdr:row>
      <xdr:rowOff>1031240</xdr:rowOff>
    </xdr:to>
    <xdr:pic>
      <xdr:nvPicPr>
        <xdr:cNvPr id="283" name="ID_47D48F338E184FF7BC24FFBEFBDEA1AE" descr="1 (2)">
          <a:extLst>
            <a:ext uri="{FF2B5EF4-FFF2-40B4-BE49-F238E27FC236}">
              <a16:creationId xmlns:a16="http://schemas.microsoft.com/office/drawing/2014/main" id="{de5b38a3-d69f-4317-98e0-5658d82bbabf}"/>
            </a:ext>
          </a:extLst>
        </xdr:cNvPr>
        <xdr:cNvPicPr>
          <a:picLocks noChangeAspect="1"/>
        </xdr:cNvPicPr>
      </xdr:nvPicPr>
      <xdr:blipFill>
        <a:blip r:embed="rId94"/>
        <a:stretch>
          <a:fillRect/>
        </a:stretch>
      </xdr:blipFill>
      <xdr:spPr>
        <a:xfrm>
          <a:off x="1209675" y="91659075"/>
          <a:ext cx="1028700" cy="1028700"/>
        </a:xfrm>
        <a:prstGeom prst="rect"/>
      </xdr:spPr>
    </xdr:pic>
    <xdr:clientData/>
  </xdr:twoCellAnchor>
  <xdr:twoCellAnchor editAs="oneCell">
    <xdr:from>
      <xdr:col>1</xdr:col>
      <xdr:colOff>120650</xdr:colOff>
      <xdr:row>103</xdr:row>
      <xdr:rowOff>10160</xdr:rowOff>
    </xdr:from>
    <xdr:to>
      <xdr:col>1</xdr:col>
      <xdr:colOff>1149350</xdr:colOff>
      <xdr:row>104</xdr:row>
      <xdr:rowOff>1031240</xdr:rowOff>
    </xdr:to>
    <xdr:pic>
      <xdr:nvPicPr>
        <xdr:cNvPr id="284" name="ID_4EB1151B262B4CAAA65A294FC4A9360B" descr="1 (3)">
          <a:extLst>
            <a:ext uri="{FF2B5EF4-FFF2-40B4-BE49-F238E27FC236}">
              <a16:creationId xmlns:a16="http://schemas.microsoft.com/office/drawing/2014/main" id="{53b059dd-7b5d-4f9a-a6aa-64321e688778}"/>
            </a:ext>
          </a:extLst>
        </xdr:cNvPr>
        <xdr:cNvPicPr>
          <a:picLocks noChangeAspect="1"/>
        </xdr:cNvPicPr>
      </xdr:nvPicPr>
      <xdr:blipFill>
        <a:blip r:embed="rId95"/>
        <a:stretch>
          <a:fillRect/>
        </a:stretch>
      </xdr:blipFill>
      <xdr:spPr>
        <a:xfrm>
          <a:off x="1209675" y="91659075"/>
          <a:ext cx="1028700" cy="1028700"/>
        </a:xfrm>
        <a:prstGeom prst="rect"/>
      </xdr:spPr>
    </xdr:pic>
    <xdr:clientData/>
  </xdr:twoCellAnchor>
  <xdr:twoCellAnchor editAs="oneCell">
    <xdr:from>
      <xdr:col>1</xdr:col>
      <xdr:colOff>120650</xdr:colOff>
      <xdr:row>104</xdr:row>
      <xdr:rowOff>10160</xdr:rowOff>
    </xdr:from>
    <xdr:to>
      <xdr:col>1</xdr:col>
      <xdr:colOff>1149350</xdr:colOff>
      <xdr:row>105</xdr:row>
      <xdr:rowOff>1495</xdr:rowOff>
    </xdr:to>
    <xdr:pic>
      <xdr:nvPicPr>
        <xdr:cNvPr id="286" name="ID_A1AFDFB8CDA7466CB574BF575C40AFFD" descr="1 (4)">
          <a:extLst>
            <a:ext uri="{FF2B5EF4-FFF2-40B4-BE49-F238E27FC236}">
              <a16:creationId xmlns:a16="http://schemas.microsoft.com/office/drawing/2014/main" id="{39a8dd2d-7500-4556-9a29-e2440351eefc}"/>
            </a:ext>
          </a:extLst>
        </xdr:cNvPr>
        <xdr:cNvPicPr>
          <a:picLocks noChangeAspect="1"/>
        </xdr:cNvPicPr>
      </xdr:nvPicPr>
      <xdr:blipFill>
        <a:blip r:embed="rId96"/>
        <a:stretch>
          <a:fillRect/>
        </a:stretch>
      </xdr:blipFill>
      <xdr:spPr>
        <a:xfrm>
          <a:off x="1209675" y="91668600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105</xdr:row>
      <xdr:rowOff>10160</xdr:rowOff>
    </xdr:from>
    <xdr:to>
      <xdr:col>1</xdr:col>
      <xdr:colOff>1149350</xdr:colOff>
      <xdr:row>106</xdr:row>
      <xdr:rowOff>1494</xdr:rowOff>
    </xdr:to>
    <xdr:pic>
      <xdr:nvPicPr>
        <xdr:cNvPr id="287" name="ID_65765A892F064FD3AA2DCA9622255179" descr="1 (5)">
          <a:extLst>
            <a:ext uri="{FF2B5EF4-FFF2-40B4-BE49-F238E27FC236}">
              <a16:creationId xmlns:a16="http://schemas.microsoft.com/office/drawing/2014/main" id="{e367ea07-3d0b-42ba-8a85-2042c6a0fa68}"/>
            </a:ext>
          </a:extLst>
        </xdr:cNvPr>
        <xdr:cNvPicPr>
          <a:picLocks noChangeAspect="1"/>
        </xdr:cNvPicPr>
      </xdr:nvPicPr>
      <xdr:blipFill>
        <a:blip r:embed="rId97"/>
        <a:stretch>
          <a:fillRect/>
        </a:stretch>
      </xdr:blipFill>
      <xdr:spPr>
        <a:xfrm>
          <a:off x="1209675" y="92716350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106</xdr:row>
      <xdr:rowOff>10160</xdr:rowOff>
    </xdr:from>
    <xdr:to>
      <xdr:col>1</xdr:col>
      <xdr:colOff>1149350</xdr:colOff>
      <xdr:row>107</xdr:row>
      <xdr:rowOff>1494</xdr:rowOff>
    </xdr:to>
    <xdr:pic>
      <xdr:nvPicPr>
        <xdr:cNvPr id="288" name="ID_459ECEC107E74FB08743D6C4458A578D" descr="1 (6)">
          <a:extLst>
            <a:ext uri="{FF2B5EF4-FFF2-40B4-BE49-F238E27FC236}">
              <a16:creationId xmlns:a16="http://schemas.microsoft.com/office/drawing/2014/main" id="{774e23a5-4d34-4e61-88cc-f27fbbd2ba86}"/>
            </a:ext>
          </a:extLst>
        </xdr:cNvPr>
        <xdr:cNvPicPr>
          <a:picLocks noChangeAspect="1"/>
        </xdr:cNvPicPr>
      </xdr:nvPicPr>
      <xdr:blipFill>
        <a:blip r:embed="rId98"/>
        <a:stretch>
          <a:fillRect/>
        </a:stretch>
      </xdr:blipFill>
      <xdr:spPr>
        <a:xfrm>
          <a:off x="1209675" y="93764100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107</xdr:row>
      <xdr:rowOff>10160</xdr:rowOff>
    </xdr:from>
    <xdr:to>
      <xdr:col>1</xdr:col>
      <xdr:colOff>1149350</xdr:colOff>
      <xdr:row>108</xdr:row>
      <xdr:rowOff>1494</xdr:rowOff>
    </xdr:to>
    <xdr:pic>
      <xdr:nvPicPr>
        <xdr:cNvPr id="290" name="ID_1FBB92AF8B68495F99E5F6C5255184B1" descr="1 (7)">
          <a:extLst>
            <a:ext uri="{FF2B5EF4-FFF2-40B4-BE49-F238E27FC236}">
              <a16:creationId xmlns:a16="http://schemas.microsoft.com/office/drawing/2014/main" id="{e8b0a0cc-dfcd-47c3-946d-86c0cfda9744}"/>
            </a:ext>
          </a:extLst>
        </xdr:cNvPr>
        <xdr:cNvPicPr>
          <a:picLocks noChangeAspect="1"/>
        </xdr:cNvPicPr>
      </xdr:nvPicPr>
      <xdr:blipFill>
        <a:blip r:embed="rId99"/>
        <a:stretch>
          <a:fillRect/>
        </a:stretch>
      </xdr:blipFill>
      <xdr:spPr>
        <a:xfrm>
          <a:off x="1209675" y="94811850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108</xdr:row>
      <xdr:rowOff>10160</xdr:rowOff>
    </xdr:from>
    <xdr:to>
      <xdr:col>1</xdr:col>
      <xdr:colOff>1149350</xdr:colOff>
      <xdr:row>109</xdr:row>
      <xdr:rowOff>1494</xdr:rowOff>
    </xdr:to>
    <xdr:pic>
      <xdr:nvPicPr>
        <xdr:cNvPr id="291" name="ID_5E1B3411DC984613963F3DBF7DEA3032" descr="1 (8)">
          <a:extLst>
            <a:ext uri="{FF2B5EF4-FFF2-40B4-BE49-F238E27FC236}">
              <a16:creationId xmlns:a16="http://schemas.microsoft.com/office/drawing/2014/main" id="{4e71b1c3-ef0e-4b0a-af71-67d040bb904c}"/>
            </a:ext>
          </a:extLst>
        </xdr:cNvPr>
        <xdr:cNvPicPr>
          <a:picLocks noChangeAspect="1"/>
        </xdr:cNvPicPr>
      </xdr:nvPicPr>
      <xdr:blipFill>
        <a:blip r:embed="rId100"/>
        <a:stretch>
          <a:fillRect/>
        </a:stretch>
      </xdr:blipFill>
      <xdr:spPr>
        <a:xfrm>
          <a:off x="1209675" y="95859600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109</xdr:row>
      <xdr:rowOff>10160</xdr:rowOff>
    </xdr:from>
    <xdr:to>
      <xdr:col>1</xdr:col>
      <xdr:colOff>1149350</xdr:colOff>
      <xdr:row>110</xdr:row>
      <xdr:rowOff>1494</xdr:rowOff>
    </xdr:to>
    <xdr:pic>
      <xdr:nvPicPr>
        <xdr:cNvPr id="292" name="ID_FA8D3D744C4E46BDB43294A1763C3B48" descr="1 (9)">
          <a:extLst>
            <a:ext uri="{FF2B5EF4-FFF2-40B4-BE49-F238E27FC236}">
              <a16:creationId xmlns:a16="http://schemas.microsoft.com/office/drawing/2014/main" id="{9010d8ab-88cd-46ba-aad6-33528ac446ae}"/>
            </a:ext>
          </a:extLst>
        </xdr:cNvPr>
        <xdr:cNvPicPr>
          <a:picLocks noChangeAspect="1"/>
        </xdr:cNvPicPr>
      </xdr:nvPicPr>
      <xdr:blipFill>
        <a:blip r:embed="rId101"/>
        <a:stretch>
          <a:fillRect/>
        </a:stretch>
      </xdr:blipFill>
      <xdr:spPr>
        <a:xfrm>
          <a:off x="1209675" y="96907350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110</xdr:row>
      <xdr:rowOff>10160</xdr:rowOff>
    </xdr:from>
    <xdr:to>
      <xdr:col>1</xdr:col>
      <xdr:colOff>1149350</xdr:colOff>
      <xdr:row>111</xdr:row>
      <xdr:rowOff>1494</xdr:rowOff>
    </xdr:to>
    <xdr:pic>
      <xdr:nvPicPr>
        <xdr:cNvPr id="293" name="ID_E2FC3A41FBEC41F4AA7A112898B1BA73" descr="1 (10)">
          <a:extLst>
            <a:ext uri="{FF2B5EF4-FFF2-40B4-BE49-F238E27FC236}">
              <a16:creationId xmlns:a16="http://schemas.microsoft.com/office/drawing/2014/main" id="{034d2e76-cd0a-4840-b248-5da7b89293c6}"/>
            </a:ext>
          </a:extLst>
        </xdr:cNvPr>
        <xdr:cNvPicPr>
          <a:picLocks noChangeAspect="1"/>
        </xdr:cNvPicPr>
      </xdr:nvPicPr>
      <xdr:blipFill>
        <a:blip r:embed="rId102"/>
        <a:stretch>
          <a:fillRect/>
        </a:stretch>
      </xdr:blipFill>
      <xdr:spPr>
        <a:xfrm>
          <a:off x="1209675" y="97955100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111</xdr:row>
      <xdr:rowOff>10160</xdr:rowOff>
    </xdr:from>
    <xdr:to>
      <xdr:col>1</xdr:col>
      <xdr:colOff>1149350</xdr:colOff>
      <xdr:row>112</xdr:row>
      <xdr:rowOff>1494</xdr:rowOff>
    </xdr:to>
    <xdr:pic>
      <xdr:nvPicPr>
        <xdr:cNvPr id="294" name="ID_D465A4A518CB4A1CB7E91CC9E8078D08" descr="1 (11)">
          <a:extLst>
            <a:ext uri="{FF2B5EF4-FFF2-40B4-BE49-F238E27FC236}">
              <a16:creationId xmlns:a16="http://schemas.microsoft.com/office/drawing/2014/main" id="{0db48b7c-db69-4f65-aa9e-72b7ec0b1ac3}"/>
            </a:ext>
          </a:extLst>
        </xdr:cNvPr>
        <xdr:cNvPicPr>
          <a:picLocks noChangeAspect="1"/>
        </xdr:cNvPicPr>
      </xdr:nvPicPr>
      <xdr:blipFill>
        <a:blip r:embed="rId103"/>
        <a:stretch>
          <a:fillRect/>
        </a:stretch>
      </xdr:blipFill>
      <xdr:spPr>
        <a:xfrm>
          <a:off x="1209675" y="99002850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112</xdr:row>
      <xdr:rowOff>10160</xdr:rowOff>
    </xdr:from>
    <xdr:to>
      <xdr:col>1</xdr:col>
      <xdr:colOff>1149350</xdr:colOff>
      <xdr:row>113</xdr:row>
      <xdr:rowOff>1494</xdr:rowOff>
    </xdr:to>
    <xdr:pic>
      <xdr:nvPicPr>
        <xdr:cNvPr id="295" name="ID_9CED23625F8443C590BDF2D8F2F37060" descr="1 (12)">
          <a:extLst>
            <a:ext uri="{FF2B5EF4-FFF2-40B4-BE49-F238E27FC236}">
              <a16:creationId xmlns:a16="http://schemas.microsoft.com/office/drawing/2014/main" id="{6eca70a0-2e4c-4214-88a3-4edf7becfc17}"/>
            </a:ext>
          </a:extLst>
        </xdr:cNvPr>
        <xdr:cNvPicPr>
          <a:picLocks noChangeAspect="1"/>
        </xdr:cNvPicPr>
      </xdr:nvPicPr>
      <xdr:blipFill>
        <a:blip r:embed="rId104"/>
        <a:stretch>
          <a:fillRect/>
        </a:stretch>
      </xdr:blipFill>
      <xdr:spPr>
        <a:xfrm>
          <a:off x="1209675" y="100050600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113</xdr:row>
      <xdr:rowOff>10160</xdr:rowOff>
    </xdr:from>
    <xdr:to>
      <xdr:col>1</xdr:col>
      <xdr:colOff>1149350</xdr:colOff>
      <xdr:row>114</xdr:row>
      <xdr:rowOff>1495</xdr:rowOff>
    </xdr:to>
    <xdr:pic>
      <xdr:nvPicPr>
        <xdr:cNvPr id="296" name="ID_E0738685890A465BAD1C74C870A4123E" descr="1 (13)">
          <a:extLst>
            <a:ext uri="{FF2B5EF4-FFF2-40B4-BE49-F238E27FC236}">
              <a16:creationId xmlns:a16="http://schemas.microsoft.com/office/drawing/2014/main" id="{e5ca5ba6-f72c-452a-a78b-7c0ad06cfe92}"/>
            </a:ext>
          </a:extLst>
        </xdr:cNvPr>
        <xdr:cNvPicPr>
          <a:picLocks noChangeAspect="1"/>
        </xdr:cNvPicPr>
      </xdr:nvPicPr>
      <xdr:blipFill>
        <a:blip r:embed="rId105"/>
        <a:stretch>
          <a:fillRect/>
        </a:stretch>
      </xdr:blipFill>
      <xdr:spPr>
        <a:xfrm>
          <a:off x="1209675" y="101098350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114</xdr:row>
      <xdr:rowOff>10160</xdr:rowOff>
    </xdr:from>
    <xdr:to>
      <xdr:col>1</xdr:col>
      <xdr:colOff>1149350</xdr:colOff>
      <xdr:row>115</xdr:row>
      <xdr:rowOff>0</xdr:rowOff>
    </xdr:to>
    <xdr:pic>
      <xdr:nvPicPr>
        <xdr:cNvPr id="297" name="ID_B2AC0C81B758473588C02E3AB691D493" descr="1 (14)">
          <a:extLst>
            <a:ext uri="{FF2B5EF4-FFF2-40B4-BE49-F238E27FC236}">
              <a16:creationId xmlns:a16="http://schemas.microsoft.com/office/drawing/2014/main" id="{ba0222fb-23ca-46ef-88e5-4c53ce5f4afd}"/>
            </a:ext>
          </a:extLst>
        </xdr:cNvPr>
        <xdr:cNvPicPr>
          <a:picLocks noChangeAspect="1"/>
        </xdr:cNvPicPr>
      </xdr:nvPicPr>
      <xdr:blipFill>
        <a:blip r:embed="rId106"/>
        <a:stretch>
          <a:fillRect/>
        </a:stretch>
      </xdr:blipFill>
      <xdr:spPr>
        <a:xfrm>
          <a:off x="1209675" y="102146100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115</xdr:row>
      <xdr:rowOff>10160</xdr:rowOff>
    </xdr:from>
    <xdr:to>
      <xdr:col>1</xdr:col>
      <xdr:colOff>1149350</xdr:colOff>
      <xdr:row>116</xdr:row>
      <xdr:rowOff>1031240</xdr:rowOff>
    </xdr:to>
    <xdr:pic>
      <xdr:nvPicPr>
        <xdr:cNvPr id="298" name="ID_745380D14C3A4B76BBC1A8574DDAF622" descr="1 (15)">
          <a:extLst>
            <a:ext uri="{FF2B5EF4-FFF2-40B4-BE49-F238E27FC236}">
              <a16:creationId xmlns:a16="http://schemas.microsoft.com/office/drawing/2014/main" id="{de404a63-e08c-468e-94f8-0df320ea5c6b}"/>
            </a:ext>
          </a:extLst>
        </xdr:cNvPr>
        <xdr:cNvPicPr>
          <a:picLocks noChangeAspect="1"/>
        </xdr:cNvPicPr>
      </xdr:nvPicPr>
      <xdr:blipFill>
        <a:blip r:embed="rId107"/>
        <a:stretch>
          <a:fillRect/>
        </a:stretch>
      </xdr:blipFill>
      <xdr:spPr>
        <a:xfrm>
          <a:off x="1209675" y="103184325"/>
          <a:ext cx="1028700" cy="1028700"/>
        </a:xfrm>
        <a:prstGeom prst="rect"/>
      </xdr:spPr>
    </xdr:pic>
    <xdr:clientData/>
  </xdr:twoCellAnchor>
  <xdr:twoCellAnchor editAs="oneCell">
    <xdr:from>
      <xdr:col>1</xdr:col>
      <xdr:colOff>120650</xdr:colOff>
      <xdr:row>116</xdr:row>
      <xdr:rowOff>10160</xdr:rowOff>
    </xdr:from>
    <xdr:to>
      <xdr:col>1</xdr:col>
      <xdr:colOff>1149350</xdr:colOff>
      <xdr:row>117</xdr:row>
      <xdr:rowOff>0</xdr:rowOff>
    </xdr:to>
    <xdr:pic>
      <xdr:nvPicPr>
        <xdr:cNvPr id="299" name="ID_8A7DAB14EF884C5E96C2A59C202EE4AB" descr="1 (16)">
          <a:extLst>
            <a:ext uri="{FF2B5EF4-FFF2-40B4-BE49-F238E27FC236}">
              <a16:creationId xmlns:a16="http://schemas.microsoft.com/office/drawing/2014/main" id="{70864a75-edf9-4c8c-9526-0ea9e4725d6a}"/>
            </a:ext>
          </a:extLst>
        </xdr:cNvPr>
        <xdr:cNvPicPr>
          <a:picLocks noChangeAspect="1"/>
        </xdr:cNvPicPr>
      </xdr:nvPicPr>
      <xdr:blipFill>
        <a:blip r:embed="rId108"/>
        <a:stretch>
          <a:fillRect/>
        </a:stretch>
      </xdr:blipFill>
      <xdr:spPr>
        <a:xfrm>
          <a:off x="1209675" y="103193850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118</xdr:row>
      <xdr:rowOff>10160</xdr:rowOff>
    </xdr:from>
    <xdr:to>
      <xdr:col>1</xdr:col>
      <xdr:colOff>1149350</xdr:colOff>
      <xdr:row>119</xdr:row>
      <xdr:rowOff>1031240</xdr:rowOff>
    </xdr:to>
    <xdr:pic>
      <xdr:nvPicPr>
        <xdr:cNvPr id="300" name="ID_9B836393BEF44DB1A0A73E78E946F94A" descr="1 (17)">
          <a:extLst>
            <a:ext uri="{FF2B5EF4-FFF2-40B4-BE49-F238E27FC236}">
              <a16:creationId xmlns:a16="http://schemas.microsoft.com/office/drawing/2014/main" id="{478c04f8-2b50-4a0e-973e-08c5764d0995}"/>
            </a:ext>
          </a:extLst>
        </xdr:cNvPr>
        <xdr:cNvPicPr>
          <a:picLocks noChangeAspect="1"/>
        </xdr:cNvPicPr>
      </xdr:nvPicPr>
      <xdr:blipFill>
        <a:blip r:embed="rId109"/>
        <a:stretch>
          <a:fillRect/>
        </a:stretch>
      </xdr:blipFill>
      <xdr:spPr>
        <a:xfrm>
          <a:off x="1209675" y="104232075"/>
          <a:ext cx="1028700" cy="1028700"/>
        </a:xfrm>
        <a:prstGeom prst="rect"/>
      </xdr:spPr>
    </xdr:pic>
    <xdr:clientData/>
  </xdr:twoCellAnchor>
  <xdr:twoCellAnchor editAs="oneCell">
    <xdr:from>
      <xdr:col>1</xdr:col>
      <xdr:colOff>120650</xdr:colOff>
      <xdr:row>119</xdr:row>
      <xdr:rowOff>10160</xdr:rowOff>
    </xdr:from>
    <xdr:to>
      <xdr:col>1</xdr:col>
      <xdr:colOff>1149350</xdr:colOff>
      <xdr:row>120</xdr:row>
      <xdr:rowOff>1494</xdr:rowOff>
    </xdr:to>
    <xdr:pic>
      <xdr:nvPicPr>
        <xdr:cNvPr id="301" name="ID_0E51444990054F0C88E4CCDA0CAB025F" descr="1 (18)">
          <a:extLst>
            <a:ext uri="{FF2B5EF4-FFF2-40B4-BE49-F238E27FC236}">
              <a16:creationId xmlns:a16="http://schemas.microsoft.com/office/drawing/2014/main" id="{584aadb3-aadf-4340-beb9-66b35672f2f9}"/>
            </a:ext>
          </a:extLst>
        </xdr:cNvPr>
        <xdr:cNvPicPr>
          <a:picLocks noChangeAspect="1"/>
        </xdr:cNvPicPr>
      </xdr:nvPicPr>
      <xdr:blipFill>
        <a:blip r:embed="rId110"/>
        <a:stretch>
          <a:fillRect/>
        </a:stretch>
      </xdr:blipFill>
      <xdr:spPr>
        <a:xfrm>
          <a:off x="1209675" y="104241600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120</xdr:row>
      <xdr:rowOff>10160</xdr:rowOff>
    </xdr:from>
    <xdr:to>
      <xdr:col>1</xdr:col>
      <xdr:colOff>1149350</xdr:colOff>
      <xdr:row>121</xdr:row>
      <xdr:rowOff>1494</xdr:rowOff>
    </xdr:to>
    <xdr:pic>
      <xdr:nvPicPr>
        <xdr:cNvPr id="302" name="ID_CC484234BAC846B1BE0D814B805BF6CF" descr="1 (19)">
          <a:extLst>
            <a:ext uri="{FF2B5EF4-FFF2-40B4-BE49-F238E27FC236}">
              <a16:creationId xmlns:a16="http://schemas.microsoft.com/office/drawing/2014/main" id="{93927b8c-d846-4348-a1aa-9530671df1c8}"/>
            </a:ext>
          </a:extLst>
        </xdr:cNvPr>
        <xdr:cNvPicPr>
          <a:picLocks noChangeAspect="1"/>
        </xdr:cNvPicPr>
      </xdr:nvPicPr>
      <xdr:blipFill>
        <a:blip r:embed="rId111"/>
        <a:stretch>
          <a:fillRect/>
        </a:stretch>
      </xdr:blipFill>
      <xdr:spPr>
        <a:xfrm>
          <a:off x="1209675" y="105289350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121</xdr:row>
      <xdr:rowOff>10160</xdr:rowOff>
    </xdr:from>
    <xdr:to>
      <xdr:col>1</xdr:col>
      <xdr:colOff>1149350</xdr:colOff>
      <xdr:row>122</xdr:row>
      <xdr:rowOff>1494</xdr:rowOff>
    </xdr:to>
    <xdr:pic>
      <xdr:nvPicPr>
        <xdr:cNvPr id="303" name="ID_02454159FDF34551B296FD7B8D3A1D19" descr="1 (20)">
          <a:extLst>
            <a:ext uri="{FF2B5EF4-FFF2-40B4-BE49-F238E27FC236}">
              <a16:creationId xmlns:a16="http://schemas.microsoft.com/office/drawing/2014/main" id="{53deab82-7aa1-417e-9bf3-99c531d5c7ff}"/>
            </a:ext>
          </a:extLst>
        </xdr:cNvPr>
        <xdr:cNvPicPr>
          <a:picLocks noChangeAspect="1"/>
        </xdr:cNvPicPr>
      </xdr:nvPicPr>
      <xdr:blipFill>
        <a:blip r:embed="rId112"/>
        <a:stretch>
          <a:fillRect/>
        </a:stretch>
      </xdr:blipFill>
      <xdr:spPr>
        <a:xfrm>
          <a:off x="1209675" y="106337100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123</xdr:row>
      <xdr:rowOff>10160</xdr:rowOff>
    </xdr:from>
    <xdr:to>
      <xdr:col>1</xdr:col>
      <xdr:colOff>1149350</xdr:colOff>
      <xdr:row>124</xdr:row>
      <xdr:rowOff>1494</xdr:rowOff>
    </xdr:to>
    <xdr:pic>
      <xdr:nvPicPr>
        <xdr:cNvPr id="304" name="ID_A3AE4BDB327840B5952136D2E95F099B" descr="1 (21)">
          <a:extLst>
            <a:ext uri="{FF2B5EF4-FFF2-40B4-BE49-F238E27FC236}">
              <a16:creationId xmlns:a16="http://schemas.microsoft.com/office/drawing/2014/main" id="{78ae854e-6832-4278-92d0-4c345ae2093a}"/>
            </a:ext>
          </a:extLst>
        </xdr:cNvPr>
        <xdr:cNvPicPr>
          <a:picLocks noChangeAspect="1"/>
        </xdr:cNvPicPr>
      </xdr:nvPicPr>
      <xdr:blipFill>
        <a:blip r:embed="rId113"/>
        <a:stretch>
          <a:fillRect/>
        </a:stretch>
      </xdr:blipFill>
      <xdr:spPr>
        <a:xfrm>
          <a:off x="1209675" y="108242100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124</xdr:row>
      <xdr:rowOff>10160</xdr:rowOff>
    </xdr:from>
    <xdr:to>
      <xdr:col>1</xdr:col>
      <xdr:colOff>1149350</xdr:colOff>
      <xdr:row>125</xdr:row>
      <xdr:rowOff>1494</xdr:rowOff>
    </xdr:to>
    <xdr:pic>
      <xdr:nvPicPr>
        <xdr:cNvPr id="306" name="ID_0B848599AE634500A2DC02B622ACA681" descr="1 (22)">
          <a:extLst>
            <a:ext uri="{FF2B5EF4-FFF2-40B4-BE49-F238E27FC236}">
              <a16:creationId xmlns:a16="http://schemas.microsoft.com/office/drawing/2014/main" id="{9e32df8b-08d2-4e6d-9d53-1b49aa6a49a1}"/>
            </a:ext>
          </a:extLst>
        </xdr:cNvPr>
        <xdr:cNvPicPr>
          <a:picLocks noChangeAspect="1"/>
        </xdr:cNvPicPr>
      </xdr:nvPicPr>
      <xdr:blipFill>
        <a:blip r:embed="rId114"/>
        <a:stretch>
          <a:fillRect/>
        </a:stretch>
      </xdr:blipFill>
      <xdr:spPr>
        <a:xfrm>
          <a:off x="1209675" y="109289850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125</xdr:row>
      <xdr:rowOff>10160</xdr:rowOff>
    </xdr:from>
    <xdr:to>
      <xdr:col>1</xdr:col>
      <xdr:colOff>1149350</xdr:colOff>
      <xdr:row>126</xdr:row>
      <xdr:rowOff>0</xdr:rowOff>
    </xdr:to>
    <xdr:pic>
      <xdr:nvPicPr>
        <xdr:cNvPr id="307" name="ID_168269EF00224E3DAAB63DECA29404B8" descr="1 (23)">
          <a:extLst>
            <a:ext uri="{FF2B5EF4-FFF2-40B4-BE49-F238E27FC236}">
              <a16:creationId xmlns:a16="http://schemas.microsoft.com/office/drawing/2014/main" id="{8ca9051d-3986-4052-b2fa-bbb40c790686}"/>
            </a:ext>
          </a:extLst>
        </xdr:cNvPr>
        <xdr:cNvPicPr>
          <a:picLocks noChangeAspect="1"/>
        </xdr:cNvPicPr>
      </xdr:nvPicPr>
      <xdr:blipFill>
        <a:blip r:embed="rId115"/>
        <a:stretch>
          <a:fillRect/>
        </a:stretch>
      </xdr:blipFill>
      <xdr:spPr>
        <a:xfrm>
          <a:off x="1209675" y="110337600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126</xdr:row>
      <xdr:rowOff>10160</xdr:rowOff>
    </xdr:from>
    <xdr:to>
      <xdr:col>1</xdr:col>
      <xdr:colOff>1149350</xdr:colOff>
      <xdr:row>127</xdr:row>
      <xdr:rowOff>1031240</xdr:rowOff>
    </xdr:to>
    <xdr:pic>
      <xdr:nvPicPr>
        <xdr:cNvPr id="308" name="ID_903E94B2A7E946FBB41B5CFE8260854D" descr="1 (24)">
          <a:extLst>
            <a:ext uri="{FF2B5EF4-FFF2-40B4-BE49-F238E27FC236}">
              <a16:creationId xmlns:a16="http://schemas.microsoft.com/office/drawing/2014/main" id="{ea0bdd23-3265-4467-82ec-8bfab992a141}"/>
            </a:ext>
          </a:extLst>
        </xdr:cNvPr>
        <xdr:cNvPicPr>
          <a:picLocks noChangeAspect="1"/>
        </xdr:cNvPicPr>
      </xdr:nvPicPr>
      <xdr:blipFill>
        <a:blip r:embed="rId116"/>
        <a:stretch>
          <a:fillRect/>
        </a:stretch>
      </xdr:blipFill>
      <xdr:spPr>
        <a:xfrm>
          <a:off x="1209675" y="111375825"/>
          <a:ext cx="1028700" cy="1028700"/>
        </a:xfrm>
        <a:prstGeom prst="rect"/>
      </xdr:spPr>
    </xdr:pic>
    <xdr:clientData/>
  </xdr:twoCellAnchor>
  <xdr:twoCellAnchor editAs="oneCell">
    <xdr:from>
      <xdr:col>1</xdr:col>
      <xdr:colOff>120650</xdr:colOff>
      <xdr:row>127</xdr:row>
      <xdr:rowOff>10160</xdr:rowOff>
    </xdr:from>
    <xdr:to>
      <xdr:col>1</xdr:col>
      <xdr:colOff>1149350</xdr:colOff>
      <xdr:row>128</xdr:row>
      <xdr:rowOff>0</xdr:rowOff>
    </xdr:to>
    <xdr:pic>
      <xdr:nvPicPr>
        <xdr:cNvPr id="309" name="ID_D4CE1D4E45544EC0B94970B330F88034" descr="1 (25)">
          <a:extLst>
            <a:ext uri="{FF2B5EF4-FFF2-40B4-BE49-F238E27FC236}">
              <a16:creationId xmlns:a16="http://schemas.microsoft.com/office/drawing/2014/main" id="{276b52b9-7a16-4441-bd50-ef53f95c26ff}"/>
            </a:ext>
          </a:extLst>
        </xdr:cNvPr>
        <xdr:cNvPicPr>
          <a:picLocks noChangeAspect="1"/>
        </xdr:cNvPicPr>
      </xdr:nvPicPr>
      <xdr:blipFill>
        <a:blip r:embed="rId117"/>
        <a:stretch>
          <a:fillRect/>
        </a:stretch>
      </xdr:blipFill>
      <xdr:spPr>
        <a:xfrm>
          <a:off x="1209675" y="111385350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128</xdr:row>
      <xdr:rowOff>10160</xdr:rowOff>
    </xdr:from>
    <xdr:to>
      <xdr:col>1</xdr:col>
      <xdr:colOff>1149350</xdr:colOff>
      <xdr:row>129</xdr:row>
      <xdr:rowOff>1031240</xdr:rowOff>
    </xdr:to>
    <xdr:pic>
      <xdr:nvPicPr>
        <xdr:cNvPr id="310" name="ID_A77EA326F2ED4D4C815BD6566B5DCFE7" descr="1 (26)">
          <a:extLst>
            <a:ext uri="{FF2B5EF4-FFF2-40B4-BE49-F238E27FC236}">
              <a16:creationId xmlns:a16="http://schemas.microsoft.com/office/drawing/2014/main" id="{59276cdb-7d9a-44e3-85c5-b228c887b8e5}"/>
            </a:ext>
          </a:extLst>
        </xdr:cNvPr>
        <xdr:cNvPicPr>
          <a:picLocks noChangeAspect="1"/>
        </xdr:cNvPicPr>
      </xdr:nvPicPr>
      <xdr:blipFill>
        <a:blip r:embed="rId118"/>
        <a:stretch>
          <a:fillRect/>
        </a:stretch>
      </xdr:blipFill>
      <xdr:spPr>
        <a:xfrm>
          <a:off x="1209675" y="112423575"/>
          <a:ext cx="1028700" cy="1028700"/>
        </a:xfrm>
        <a:prstGeom prst="rect"/>
      </xdr:spPr>
    </xdr:pic>
    <xdr:clientData/>
  </xdr:twoCellAnchor>
  <xdr:twoCellAnchor editAs="oneCell">
    <xdr:from>
      <xdr:col>1</xdr:col>
      <xdr:colOff>120650</xdr:colOff>
      <xdr:row>129</xdr:row>
      <xdr:rowOff>10160</xdr:rowOff>
    </xdr:from>
    <xdr:to>
      <xdr:col>1</xdr:col>
      <xdr:colOff>1149350</xdr:colOff>
      <xdr:row>130</xdr:row>
      <xdr:rowOff>1494</xdr:rowOff>
    </xdr:to>
    <xdr:pic>
      <xdr:nvPicPr>
        <xdr:cNvPr id="311" name="ID_E5A673AD04364193B3E29014EAC3376A" descr="1 (27)">
          <a:extLst>
            <a:ext uri="{FF2B5EF4-FFF2-40B4-BE49-F238E27FC236}">
              <a16:creationId xmlns:a16="http://schemas.microsoft.com/office/drawing/2014/main" id="{14270b5f-c78d-4770-a515-e252caf891bd}"/>
            </a:ext>
          </a:extLst>
        </xdr:cNvPr>
        <xdr:cNvPicPr>
          <a:picLocks noChangeAspect="1"/>
        </xdr:cNvPicPr>
      </xdr:nvPicPr>
      <xdr:blipFill>
        <a:blip r:embed="rId119"/>
        <a:stretch>
          <a:fillRect/>
        </a:stretch>
      </xdr:blipFill>
      <xdr:spPr>
        <a:xfrm>
          <a:off x="1209675" y="112433100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130</xdr:row>
      <xdr:rowOff>10160</xdr:rowOff>
    </xdr:from>
    <xdr:to>
      <xdr:col>1</xdr:col>
      <xdr:colOff>1149350</xdr:colOff>
      <xdr:row>131</xdr:row>
      <xdr:rowOff>1494</xdr:rowOff>
    </xdr:to>
    <xdr:pic>
      <xdr:nvPicPr>
        <xdr:cNvPr id="312" name="ID_5C037466DC8B4A1B9DF9FCE4FD4CBF49" descr="1 (30)">
          <a:extLst>
            <a:ext uri="{FF2B5EF4-FFF2-40B4-BE49-F238E27FC236}">
              <a16:creationId xmlns:a16="http://schemas.microsoft.com/office/drawing/2014/main" id="{a406ab67-2fbe-4d18-b0c1-17ca3e9bb7ed}"/>
            </a:ext>
          </a:extLst>
        </xdr:cNvPr>
        <xdr:cNvPicPr>
          <a:picLocks noChangeAspect="1"/>
        </xdr:cNvPicPr>
      </xdr:nvPicPr>
      <xdr:blipFill>
        <a:blip r:embed="rId120"/>
        <a:stretch>
          <a:fillRect/>
        </a:stretch>
      </xdr:blipFill>
      <xdr:spPr>
        <a:xfrm>
          <a:off x="1209675" y="113480850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131</xdr:row>
      <xdr:rowOff>10160</xdr:rowOff>
    </xdr:from>
    <xdr:to>
      <xdr:col>1</xdr:col>
      <xdr:colOff>1149350</xdr:colOff>
      <xdr:row>132</xdr:row>
      <xdr:rowOff>1494</xdr:rowOff>
    </xdr:to>
    <xdr:pic>
      <xdr:nvPicPr>
        <xdr:cNvPr id="313" name="ID_903ABBADB1FE4C6B93ED01AD816C449F" descr="1 (31)">
          <a:extLst>
            <a:ext uri="{FF2B5EF4-FFF2-40B4-BE49-F238E27FC236}">
              <a16:creationId xmlns:a16="http://schemas.microsoft.com/office/drawing/2014/main" id="{d3f5781b-c5fd-44f0-8756-979c45d234fd}"/>
            </a:ext>
          </a:extLst>
        </xdr:cNvPr>
        <xdr:cNvPicPr>
          <a:picLocks noChangeAspect="1"/>
        </xdr:cNvPicPr>
      </xdr:nvPicPr>
      <xdr:blipFill>
        <a:blip r:embed="rId121"/>
        <a:stretch>
          <a:fillRect/>
        </a:stretch>
      </xdr:blipFill>
      <xdr:spPr>
        <a:xfrm>
          <a:off x="1209675" y="114528600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132</xdr:row>
      <xdr:rowOff>10160</xdr:rowOff>
    </xdr:from>
    <xdr:to>
      <xdr:col>1</xdr:col>
      <xdr:colOff>1149350</xdr:colOff>
      <xdr:row>133</xdr:row>
      <xdr:rowOff>1494</xdr:rowOff>
    </xdr:to>
    <xdr:pic>
      <xdr:nvPicPr>
        <xdr:cNvPr id="314" name="ID_9DE4BD94821D4350B23878059FEC340F" descr="1 (33)">
          <a:extLst>
            <a:ext uri="{FF2B5EF4-FFF2-40B4-BE49-F238E27FC236}">
              <a16:creationId xmlns:a16="http://schemas.microsoft.com/office/drawing/2014/main" id="{0a1195c8-3e2c-4fbe-994b-05569db8f60e}"/>
            </a:ext>
          </a:extLst>
        </xdr:cNvPr>
        <xdr:cNvPicPr>
          <a:picLocks noChangeAspect="1"/>
        </xdr:cNvPicPr>
      </xdr:nvPicPr>
      <xdr:blipFill>
        <a:blip r:embed="rId122"/>
        <a:stretch>
          <a:fillRect/>
        </a:stretch>
      </xdr:blipFill>
      <xdr:spPr>
        <a:xfrm>
          <a:off x="1209675" y="115576350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133</xdr:row>
      <xdr:rowOff>10160</xdr:rowOff>
    </xdr:from>
    <xdr:to>
      <xdr:col>1</xdr:col>
      <xdr:colOff>1149350</xdr:colOff>
      <xdr:row>134</xdr:row>
      <xdr:rowOff>1494</xdr:rowOff>
    </xdr:to>
    <xdr:pic>
      <xdr:nvPicPr>
        <xdr:cNvPr id="315" name="ID_976F7A7282514D69B92900C23FCA36AD" descr="1 (34)">
          <a:extLst>
            <a:ext uri="{FF2B5EF4-FFF2-40B4-BE49-F238E27FC236}">
              <a16:creationId xmlns:a16="http://schemas.microsoft.com/office/drawing/2014/main" id="{9c76683d-365d-4fd5-9563-7ab43235c416}"/>
            </a:ext>
          </a:extLst>
        </xdr:cNvPr>
        <xdr:cNvPicPr>
          <a:picLocks noChangeAspect="1"/>
        </xdr:cNvPicPr>
      </xdr:nvPicPr>
      <xdr:blipFill>
        <a:blip r:embed="rId123"/>
        <a:stretch>
          <a:fillRect/>
        </a:stretch>
      </xdr:blipFill>
      <xdr:spPr>
        <a:xfrm>
          <a:off x="1209675" y="116624100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134</xdr:row>
      <xdr:rowOff>10160</xdr:rowOff>
    </xdr:from>
    <xdr:to>
      <xdr:col>1</xdr:col>
      <xdr:colOff>1149350</xdr:colOff>
      <xdr:row>135</xdr:row>
      <xdr:rowOff>0</xdr:rowOff>
    </xdr:to>
    <xdr:pic>
      <xdr:nvPicPr>
        <xdr:cNvPr id="316" name="ID_79EBDF4A2B514488AF45D64AF12B38A9" descr="1 (35)">
          <a:extLst>
            <a:ext uri="{FF2B5EF4-FFF2-40B4-BE49-F238E27FC236}">
              <a16:creationId xmlns:a16="http://schemas.microsoft.com/office/drawing/2014/main" id="{d5d01a4c-689a-4cac-8ba6-1eb066288c89}"/>
            </a:ext>
          </a:extLst>
        </xdr:cNvPr>
        <xdr:cNvPicPr>
          <a:picLocks noChangeAspect="1"/>
        </xdr:cNvPicPr>
      </xdr:nvPicPr>
      <xdr:blipFill>
        <a:blip r:embed="rId124"/>
        <a:stretch>
          <a:fillRect/>
        </a:stretch>
      </xdr:blipFill>
      <xdr:spPr>
        <a:xfrm>
          <a:off x="1209675" y="117671850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136</xdr:row>
      <xdr:rowOff>10160</xdr:rowOff>
    </xdr:from>
    <xdr:to>
      <xdr:col>1</xdr:col>
      <xdr:colOff>1149350</xdr:colOff>
      <xdr:row>137</xdr:row>
      <xdr:rowOff>1031240</xdr:rowOff>
    </xdr:to>
    <xdr:pic>
      <xdr:nvPicPr>
        <xdr:cNvPr id="317" name="ID_DE5B6C4F1FFF4FF3A299B9A327CAB7F5" descr="1 (36)">
          <a:extLst>
            <a:ext uri="{FF2B5EF4-FFF2-40B4-BE49-F238E27FC236}">
              <a16:creationId xmlns:a16="http://schemas.microsoft.com/office/drawing/2014/main" id="{019254e5-056d-446b-98c0-faf16150d732}"/>
            </a:ext>
          </a:extLst>
        </xdr:cNvPr>
        <xdr:cNvPicPr>
          <a:picLocks noChangeAspect="1"/>
        </xdr:cNvPicPr>
      </xdr:nvPicPr>
      <xdr:blipFill>
        <a:blip r:embed="rId125"/>
        <a:stretch>
          <a:fillRect/>
        </a:stretch>
      </xdr:blipFill>
      <xdr:spPr>
        <a:xfrm>
          <a:off x="1209675" y="118710075"/>
          <a:ext cx="1028700" cy="1028700"/>
        </a:xfrm>
        <a:prstGeom prst="rect"/>
      </xdr:spPr>
    </xdr:pic>
    <xdr:clientData/>
  </xdr:twoCellAnchor>
  <xdr:twoCellAnchor editAs="oneCell">
    <xdr:from>
      <xdr:col>1</xdr:col>
      <xdr:colOff>120650</xdr:colOff>
      <xdr:row>137</xdr:row>
      <xdr:rowOff>10160</xdr:rowOff>
    </xdr:from>
    <xdr:to>
      <xdr:col>1</xdr:col>
      <xdr:colOff>1149350</xdr:colOff>
      <xdr:row>138</xdr:row>
      <xdr:rowOff>1494</xdr:rowOff>
    </xdr:to>
    <xdr:pic>
      <xdr:nvPicPr>
        <xdr:cNvPr id="318" name="ID_3D6389862D4C4007A15D1CD86984C28B" descr="1 (37)">
          <a:extLst>
            <a:ext uri="{FF2B5EF4-FFF2-40B4-BE49-F238E27FC236}">
              <a16:creationId xmlns:a16="http://schemas.microsoft.com/office/drawing/2014/main" id="{2ed54dbf-6a78-49ba-8333-4b07f2853523}"/>
            </a:ext>
          </a:extLst>
        </xdr:cNvPr>
        <xdr:cNvPicPr>
          <a:picLocks noChangeAspect="1"/>
        </xdr:cNvPicPr>
      </xdr:nvPicPr>
      <xdr:blipFill>
        <a:blip r:embed="rId126"/>
        <a:stretch>
          <a:fillRect/>
        </a:stretch>
      </xdr:blipFill>
      <xdr:spPr>
        <a:xfrm>
          <a:off x="1209675" y="118719600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138</xdr:row>
      <xdr:rowOff>10160</xdr:rowOff>
    </xdr:from>
    <xdr:to>
      <xdr:col>1</xdr:col>
      <xdr:colOff>1149350</xdr:colOff>
      <xdr:row>139</xdr:row>
      <xdr:rowOff>1495</xdr:rowOff>
    </xdr:to>
    <xdr:pic>
      <xdr:nvPicPr>
        <xdr:cNvPr id="319" name="ID_81F2304E63514C868645C82E7B84FB2D" descr="1 (38)">
          <a:extLst>
            <a:ext uri="{FF2B5EF4-FFF2-40B4-BE49-F238E27FC236}">
              <a16:creationId xmlns:a16="http://schemas.microsoft.com/office/drawing/2014/main" id="{43968306-1af3-48c5-a60b-7812d6d62ded}"/>
            </a:ext>
          </a:extLst>
        </xdr:cNvPr>
        <xdr:cNvPicPr>
          <a:picLocks noChangeAspect="1"/>
        </xdr:cNvPicPr>
      </xdr:nvPicPr>
      <xdr:blipFill>
        <a:blip r:embed="rId127"/>
        <a:stretch>
          <a:fillRect/>
        </a:stretch>
      </xdr:blipFill>
      <xdr:spPr>
        <a:xfrm>
          <a:off x="1209675" y="119767350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139</xdr:row>
      <xdr:rowOff>10160</xdr:rowOff>
    </xdr:from>
    <xdr:to>
      <xdr:col>1</xdr:col>
      <xdr:colOff>1149350</xdr:colOff>
      <xdr:row>140</xdr:row>
      <xdr:rowOff>0</xdr:rowOff>
    </xdr:to>
    <xdr:pic>
      <xdr:nvPicPr>
        <xdr:cNvPr id="320" name="ID_912F3B2415E640F583DC95A8FFE861AE" descr="1 (39)">
          <a:extLst>
            <a:ext uri="{FF2B5EF4-FFF2-40B4-BE49-F238E27FC236}">
              <a16:creationId xmlns:a16="http://schemas.microsoft.com/office/drawing/2014/main" id="{6205648a-2634-4f66-bacb-36f25537177c}"/>
            </a:ext>
          </a:extLst>
        </xdr:cNvPr>
        <xdr:cNvPicPr>
          <a:picLocks noChangeAspect="1"/>
        </xdr:cNvPicPr>
      </xdr:nvPicPr>
      <xdr:blipFill>
        <a:blip r:embed="rId128"/>
        <a:stretch>
          <a:fillRect/>
        </a:stretch>
      </xdr:blipFill>
      <xdr:spPr>
        <a:xfrm>
          <a:off x="1209675" y="120815100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140</xdr:row>
      <xdr:rowOff>10160</xdr:rowOff>
    </xdr:from>
    <xdr:to>
      <xdr:col>1</xdr:col>
      <xdr:colOff>1149350</xdr:colOff>
      <xdr:row>141</xdr:row>
      <xdr:rowOff>1031240</xdr:rowOff>
    </xdr:to>
    <xdr:pic>
      <xdr:nvPicPr>
        <xdr:cNvPr id="321" name="ID_1F1C82B1392A44E5A2AEC4D97C66AB39" descr="1 (40)">
          <a:extLst>
            <a:ext uri="{FF2B5EF4-FFF2-40B4-BE49-F238E27FC236}">
              <a16:creationId xmlns:a16="http://schemas.microsoft.com/office/drawing/2014/main" id="{2703b25c-8ba9-4f1f-88a0-4782210a4e59}"/>
            </a:ext>
          </a:extLst>
        </xdr:cNvPr>
        <xdr:cNvPicPr>
          <a:picLocks noChangeAspect="1"/>
        </xdr:cNvPicPr>
      </xdr:nvPicPr>
      <xdr:blipFill>
        <a:blip r:embed="rId129"/>
        <a:stretch>
          <a:fillRect/>
        </a:stretch>
      </xdr:blipFill>
      <xdr:spPr>
        <a:xfrm>
          <a:off x="1209675" y="121853325"/>
          <a:ext cx="1028700" cy="1028700"/>
        </a:xfrm>
        <a:prstGeom prst="rect"/>
      </xdr:spPr>
    </xdr:pic>
    <xdr:clientData/>
  </xdr:twoCellAnchor>
  <xdr:twoCellAnchor editAs="oneCell">
    <xdr:from>
      <xdr:col>1</xdr:col>
      <xdr:colOff>120650</xdr:colOff>
      <xdr:row>141</xdr:row>
      <xdr:rowOff>10160</xdr:rowOff>
    </xdr:from>
    <xdr:to>
      <xdr:col>1</xdr:col>
      <xdr:colOff>1149350</xdr:colOff>
      <xdr:row>142</xdr:row>
      <xdr:rowOff>1494</xdr:rowOff>
    </xdr:to>
    <xdr:pic>
      <xdr:nvPicPr>
        <xdr:cNvPr id="322" name="ID_87D9AA4EC1F44817819E4E67B612B135" descr="1 (41)">
          <a:extLst>
            <a:ext uri="{FF2B5EF4-FFF2-40B4-BE49-F238E27FC236}">
              <a16:creationId xmlns:a16="http://schemas.microsoft.com/office/drawing/2014/main" id="{3ec8b67f-258e-4f55-a22b-5478c0b17fad}"/>
            </a:ext>
          </a:extLst>
        </xdr:cNvPr>
        <xdr:cNvPicPr>
          <a:picLocks noChangeAspect="1"/>
        </xdr:cNvPicPr>
      </xdr:nvPicPr>
      <xdr:blipFill>
        <a:blip r:embed="rId130"/>
        <a:stretch>
          <a:fillRect/>
        </a:stretch>
      </xdr:blipFill>
      <xdr:spPr>
        <a:xfrm>
          <a:off x="1209675" y="121862850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142</xdr:row>
      <xdr:rowOff>10160</xdr:rowOff>
    </xdr:from>
    <xdr:to>
      <xdr:col>1</xdr:col>
      <xdr:colOff>1149350</xdr:colOff>
      <xdr:row>143</xdr:row>
      <xdr:rowOff>0</xdr:rowOff>
    </xdr:to>
    <xdr:pic>
      <xdr:nvPicPr>
        <xdr:cNvPr id="25" name="ID_1B70CBCBB50A412C9E3D4C70F8FE39B0" descr="1 (42)">
          <a:extLst>
            <a:ext uri="{FF2B5EF4-FFF2-40B4-BE49-F238E27FC236}">
              <a16:creationId xmlns:a16="http://schemas.microsoft.com/office/drawing/2014/main" id="{1fdbdca0-cd73-4274-b949-6e5642f26f2c}"/>
            </a:ext>
          </a:extLst>
        </xdr:cNvPr>
        <xdr:cNvPicPr>
          <a:picLocks noChangeAspect="1"/>
        </xdr:cNvPicPr>
      </xdr:nvPicPr>
      <xdr:blipFill>
        <a:blip r:embed="rId131"/>
        <a:stretch>
          <a:fillRect/>
        </a:stretch>
      </xdr:blipFill>
      <xdr:spPr>
        <a:xfrm>
          <a:off x="1209675" y="122910600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143</xdr:row>
      <xdr:rowOff>10160</xdr:rowOff>
    </xdr:from>
    <xdr:to>
      <xdr:col>1</xdr:col>
      <xdr:colOff>1149350</xdr:colOff>
      <xdr:row>145</xdr:row>
      <xdr:rowOff>1031240</xdr:rowOff>
    </xdr:to>
    <xdr:pic>
      <xdr:nvPicPr>
        <xdr:cNvPr id="27" name="ID_E1F6D702F02545CFBFF22FBA74A7DCF6" descr="1 (43)">
          <a:extLst>
            <a:ext uri="{FF2B5EF4-FFF2-40B4-BE49-F238E27FC236}">
              <a16:creationId xmlns:a16="http://schemas.microsoft.com/office/drawing/2014/main" id="{b4efdb95-eed4-4dcb-a37f-eea2db24e3ce}"/>
            </a:ext>
          </a:extLst>
        </xdr:cNvPr>
        <xdr:cNvPicPr>
          <a:picLocks noChangeAspect="1"/>
        </xdr:cNvPicPr>
      </xdr:nvPicPr>
      <xdr:blipFill>
        <a:blip r:embed="rId132"/>
        <a:stretch>
          <a:fillRect/>
        </a:stretch>
      </xdr:blipFill>
      <xdr:spPr>
        <a:xfrm>
          <a:off x="1209675" y="123948825"/>
          <a:ext cx="1028700" cy="1028700"/>
        </a:xfrm>
        <a:prstGeom prst="rect"/>
      </xdr:spPr>
    </xdr:pic>
    <xdr:clientData/>
  </xdr:twoCellAnchor>
  <xdr:twoCellAnchor editAs="oneCell">
    <xdr:from>
      <xdr:col>1</xdr:col>
      <xdr:colOff>120650</xdr:colOff>
      <xdr:row>144</xdr:row>
      <xdr:rowOff>10160</xdr:rowOff>
    </xdr:from>
    <xdr:to>
      <xdr:col>1</xdr:col>
      <xdr:colOff>1149350</xdr:colOff>
      <xdr:row>145</xdr:row>
      <xdr:rowOff>1031240</xdr:rowOff>
    </xdr:to>
    <xdr:pic>
      <xdr:nvPicPr>
        <xdr:cNvPr id="21" name="ID_F8B7E71A679E43F192A9CE9C9DF0EA84" descr="1 (44)">
          <a:extLst>
            <a:ext uri="{FF2B5EF4-FFF2-40B4-BE49-F238E27FC236}">
              <a16:creationId xmlns:a16="http://schemas.microsoft.com/office/drawing/2014/main" id="{346f9c56-25fd-4b99-b88d-260242d82d9d}"/>
            </a:ext>
          </a:extLst>
        </xdr:cNvPr>
        <xdr:cNvPicPr>
          <a:picLocks noChangeAspect="1"/>
        </xdr:cNvPicPr>
      </xdr:nvPicPr>
      <xdr:blipFill>
        <a:blip r:embed="rId133"/>
        <a:stretch>
          <a:fillRect/>
        </a:stretch>
      </xdr:blipFill>
      <xdr:spPr>
        <a:xfrm>
          <a:off x="1209675" y="123948825"/>
          <a:ext cx="1028700" cy="1028700"/>
        </a:xfrm>
        <a:prstGeom prst="rect"/>
      </xdr:spPr>
    </xdr:pic>
    <xdr:clientData/>
  </xdr:twoCellAnchor>
  <xdr:twoCellAnchor editAs="oneCell">
    <xdr:from>
      <xdr:col>1</xdr:col>
      <xdr:colOff>120650</xdr:colOff>
      <xdr:row>145</xdr:row>
      <xdr:rowOff>10160</xdr:rowOff>
    </xdr:from>
    <xdr:to>
      <xdr:col>1</xdr:col>
      <xdr:colOff>1149350</xdr:colOff>
      <xdr:row>146</xdr:row>
      <xdr:rowOff>1494</xdr:rowOff>
    </xdr:to>
    <xdr:pic>
      <xdr:nvPicPr>
        <xdr:cNvPr id="28" name="ID_2F70BE77FBC54EE2877105ACD4F9C5FA" descr="1 (45)">
          <a:extLst>
            <a:ext uri="{FF2B5EF4-FFF2-40B4-BE49-F238E27FC236}">
              <a16:creationId xmlns:a16="http://schemas.microsoft.com/office/drawing/2014/main" id="{8486fbc8-bbdd-4ce4-92a6-18f0c7e66816}"/>
            </a:ext>
          </a:extLst>
        </xdr:cNvPr>
        <xdr:cNvPicPr>
          <a:picLocks noChangeAspect="1"/>
        </xdr:cNvPicPr>
      </xdr:nvPicPr>
      <xdr:blipFill>
        <a:blip r:embed="rId134"/>
        <a:stretch>
          <a:fillRect/>
        </a:stretch>
      </xdr:blipFill>
      <xdr:spPr>
        <a:xfrm>
          <a:off x="1209675" y="123958350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147</xdr:row>
      <xdr:rowOff>10160</xdr:rowOff>
    </xdr:from>
    <xdr:to>
      <xdr:col>1</xdr:col>
      <xdr:colOff>1149350</xdr:colOff>
      <xdr:row>148</xdr:row>
      <xdr:rowOff>1494</xdr:rowOff>
    </xdr:to>
    <xdr:pic>
      <xdr:nvPicPr>
        <xdr:cNvPr id="24" name="ID_678BAC0267A84383A2B5ED43077DAC90" descr="1 (46)">
          <a:extLst>
            <a:ext uri="{FF2B5EF4-FFF2-40B4-BE49-F238E27FC236}">
              <a16:creationId xmlns:a16="http://schemas.microsoft.com/office/drawing/2014/main" id="{678b1293-ff48-4cf7-9e91-ecf0634c06a8}"/>
            </a:ext>
          </a:extLst>
        </xdr:cNvPr>
        <xdr:cNvPicPr>
          <a:picLocks noChangeAspect="1"/>
        </xdr:cNvPicPr>
      </xdr:nvPicPr>
      <xdr:blipFill>
        <a:blip r:embed="rId135"/>
        <a:stretch>
          <a:fillRect/>
        </a:stretch>
      </xdr:blipFill>
      <xdr:spPr>
        <a:xfrm>
          <a:off x="1209675" y="125863350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148</xdr:row>
      <xdr:rowOff>10160</xdr:rowOff>
    </xdr:from>
    <xdr:to>
      <xdr:col>1</xdr:col>
      <xdr:colOff>1149350</xdr:colOff>
      <xdr:row>148</xdr:row>
      <xdr:rowOff>1039905</xdr:rowOff>
    </xdr:to>
    <xdr:pic>
      <xdr:nvPicPr>
        <xdr:cNvPr id="29" name="ID_7C640207CE554F2A80BCF6CDA3EB2B37" descr="1 (47)">
          <a:extLst>
            <a:ext uri="{FF2B5EF4-FFF2-40B4-BE49-F238E27FC236}">
              <a16:creationId xmlns:a16="http://schemas.microsoft.com/office/drawing/2014/main" id="{36fa9d78-648a-4e04-844a-b9ffe8771f86}"/>
            </a:ext>
          </a:extLst>
        </xdr:cNvPr>
        <xdr:cNvPicPr>
          <a:picLocks noChangeAspect="1"/>
        </xdr:cNvPicPr>
      </xdr:nvPicPr>
      <xdr:blipFill>
        <a:blip r:embed="rId136"/>
        <a:stretch>
          <a:fillRect/>
        </a:stretch>
      </xdr:blipFill>
      <xdr:spPr>
        <a:xfrm>
          <a:off x="1209675" y="126911100"/>
          <a:ext cx="1028700" cy="1028700"/>
        </a:xfrm>
        <a:prstGeom prst="rect"/>
      </xdr:spPr>
    </xdr:pic>
    <xdr:clientData/>
  </xdr:twoCellAnchor>
  <xdr:twoCellAnchor editAs="oneCell">
    <xdr:from>
      <xdr:col>1</xdr:col>
      <xdr:colOff>120650</xdr:colOff>
      <xdr:row>149</xdr:row>
      <xdr:rowOff>10160</xdr:rowOff>
    </xdr:from>
    <xdr:to>
      <xdr:col>1</xdr:col>
      <xdr:colOff>1149350</xdr:colOff>
      <xdr:row>150</xdr:row>
      <xdr:rowOff>1031240</xdr:rowOff>
    </xdr:to>
    <xdr:pic>
      <xdr:nvPicPr>
        <xdr:cNvPr id="30" name="ID_F298C01C39804FFFAC763E4806E5DE56" descr="1 (48)">
          <a:extLst>
            <a:ext uri="{FF2B5EF4-FFF2-40B4-BE49-F238E27FC236}">
              <a16:creationId xmlns:a16="http://schemas.microsoft.com/office/drawing/2014/main" id="{7d4179f3-eade-49d3-b1f5-354c38ef44d0}"/>
            </a:ext>
          </a:extLst>
        </xdr:cNvPr>
        <xdr:cNvPicPr>
          <a:picLocks noChangeAspect="1"/>
        </xdr:cNvPicPr>
      </xdr:nvPicPr>
      <xdr:blipFill>
        <a:blip r:embed="rId137"/>
        <a:stretch>
          <a:fillRect/>
        </a:stretch>
      </xdr:blipFill>
      <xdr:spPr>
        <a:xfrm>
          <a:off x="1209675" y="127949325"/>
          <a:ext cx="1028700" cy="1028700"/>
        </a:xfrm>
        <a:prstGeom prst="rect"/>
      </xdr:spPr>
    </xdr:pic>
    <xdr:clientData/>
  </xdr:twoCellAnchor>
  <xdr:twoCellAnchor editAs="oneCell">
    <xdr:from>
      <xdr:col>1</xdr:col>
      <xdr:colOff>120650</xdr:colOff>
      <xdr:row>150</xdr:row>
      <xdr:rowOff>10160</xdr:rowOff>
    </xdr:from>
    <xdr:to>
      <xdr:col>1</xdr:col>
      <xdr:colOff>1149350</xdr:colOff>
      <xdr:row>151</xdr:row>
      <xdr:rowOff>1494</xdr:rowOff>
    </xdr:to>
    <xdr:pic>
      <xdr:nvPicPr>
        <xdr:cNvPr id="23" name="ID_477EE0BCA420420AA97DB77BB8393826" descr="1 (49)">
          <a:extLst>
            <a:ext uri="{FF2B5EF4-FFF2-40B4-BE49-F238E27FC236}">
              <a16:creationId xmlns:a16="http://schemas.microsoft.com/office/drawing/2014/main" id="{c3d6bfa6-082c-45ce-9cf5-d3322d2fbc29}"/>
            </a:ext>
          </a:extLst>
        </xdr:cNvPr>
        <xdr:cNvPicPr>
          <a:picLocks noChangeAspect="1"/>
        </xdr:cNvPicPr>
      </xdr:nvPicPr>
      <xdr:blipFill>
        <a:blip r:embed="rId138"/>
        <a:stretch>
          <a:fillRect/>
        </a:stretch>
      </xdr:blipFill>
      <xdr:spPr>
        <a:xfrm>
          <a:off x="1209675" y="127958850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151</xdr:row>
      <xdr:rowOff>10160</xdr:rowOff>
    </xdr:from>
    <xdr:to>
      <xdr:col>1</xdr:col>
      <xdr:colOff>1149350</xdr:colOff>
      <xdr:row>152</xdr:row>
      <xdr:rowOff>1495</xdr:rowOff>
    </xdr:to>
    <xdr:pic>
      <xdr:nvPicPr>
        <xdr:cNvPr id="31" name="ID_5AB28FD3E833463E8C7FDDABAB5CC3C3" descr="1 (50)">
          <a:extLst>
            <a:ext uri="{FF2B5EF4-FFF2-40B4-BE49-F238E27FC236}">
              <a16:creationId xmlns:a16="http://schemas.microsoft.com/office/drawing/2014/main" id="{39051b6d-1f5e-42b8-9c15-3e83629ea719}"/>
            </a:ext>
          </a:extLst>
        </xdr:cNvPr>
        <xdr:cNvPicPr>
          <a:picLocks noChangeAspect="1"/>
        </xdr:cNvPicPr>
      </xdr:nvPicPr>
      <xdr:blipFill>
        <a:blip r:embed="rId139"/>
        <a:stretch>
          <a:fillRect/>
        </a:stretch>
      </xdr:blipFill>
      <xdr:spPr>
        <a:xfrm>
          <a:off x="1209675" y="129006600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152</xdr:row>
      <xdr:rowOff>37054</xdr:rowOff>
    </xdr:from>
    <xdr:to>
      <xdr:col>1</xdr:col>
      <xdr:colOff>1149350</xdr:colOff>
      <xdr:row>154</xdr:row>
      <xdr:rowOff>28388</xdr:rowOff>
    </xdr:to>
    <xdr:pic>
      <xdr:nvPicPr>
        <xdr:cNvPr id="32" name="ID_C2741AA3C8E740AB8DEDCBAD13B1223E" descr="1 (51)">
          <a:extLst>
            <a:ext uri="{FF2B5EF4-FFF2-40B4-BE49-F238E27FC236}">
              <a16:creationId xmlns:a16="http://schemas.microsoft.com/office/drawing/2014/main" id="{e6cb50ca-7704-4d9a-9935-ba1f8e0089a8}"/>
            </a:ext>
          </a:extLst>
        </xdr:cNvPr>
        <xdr:cNvPicPr>
          <a:picLocks noChangeAspect="1"/>
        </xdr:cNvPicPr>
      </xdr:nvPicPr>
      <xdr:blipFill>
        <a:blip r:embed="rId140"/>
        <a:stretch>
          <a:fillRect/>
        </a:stretch>
      </xdr:blipFill>
      <xdr:spPr>
        <a:xfrm>
          <a:off x="1209675" y="13008292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154</xdr:row>
      <xdr:rowOff>10160</xdr:rowOff>
    </xdr:from>
    <xdr:to>
      <xdr:col>1</xdr:col>
      <xdr:colOff>1148715</xdr:colOff>
      <xdr:row>155</xdr:row>
      <xdr:rowOff>0</xdr:rowOff>
    </xdr:to>
    <xdr:pic>
      <xdr:nvPicPr>
        <xdr:cNvPr id="35" name="ID_A1FECDEC666E4F7991F608505F46E55D" descr="1 (52)">
          <a:extLst>
            <a:ext uri="{FF2B5EF4-FFF2-40B4-BE49-F238E27FC236}">
              <a16:creationId xmlns:a16="http://schemas.microsoft.com/office/drawing/2014/main" id="{ebab03b2-e8bb-43be-8fab-9d1b2fc8e153}"/>
            </a:ext>
          </a:extLst>
        </xdr:cNvPr>
        <xdr:cNvPicPr>
          <a:picLocks noChangeAspect="1"/>
        </xdr:cNvPicPr>
      </xdr:nvPicPr>
      <xdr:blipFill>
        <a:blip r:embed="rId141"/>
        <a:stretch>
          <a:fillRect/>
        </a:stretch>
      </xdr:blipFill>
      <xdr:spPr>
        <a:xfrm>
          <a:off x="1209675" y="131102100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155</xdr:row>
      <xdr:rowOff>10160</xdr:rowOff>
    </xdr:from>
    <xdr:to>
      <xdr:col>1</xdr:col>
      <xdr:colOff>1148715</xdr:colOff>
      <xdr:row>156</xdr:row>
      <xdr:rowOff>0</xdr:rowOff>
    </xdr:to>
    <xdr:pic>
      <xdr:nvPicPr>
        <xdr:cNvPr id="36" name="ID_A727B27D8AC14ECF8FA3D82D6322E995" descr="1 (53)">
          <a:extLst>
            <a:ext uri="{FF2B5EF4-FFF2-40B4-BE49-F238E27FC236}">
              <a16:creationId xmlns:a16="http://schemas.microsoft.com/office/drawing/2014/main" id="{8f984608-cbce-4259-9d93-928cf70f026a}"/>
            </a:ext>
          </a:extLst>
        </xdr:cNvPr>
        <xdr:cNvPicPr>
          <a:picLocks noChangeAspect="1"/>
        </xdr:cNvPicPr>
      </xdr:nvPicPr>
      <xdr:blipFill>
        <a:blip r:embed="rId142"/>
        <a:stretch>
          <a:fillRect/>
        </a:stretch>
      </xdr:blipFill>
      <xdr:spPr>
        <a:xfrm>
          <a:off x="1209675" y="132149850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156</xdr:row>
      <xdr:rowOff>10160</xdr:rowOff>
    </xdr:from>
    <xdr:to>
      <xdr:col>1</xdr:col>
      <xdr:colOff>1148715</xdr:colOff>
      <xdr:row>157</xdr:row>
      <xdr:rowOff>0</xdr:rowOff>
    </xdr:to>
    <xdr:pic>
      <xdr:nvPicPr>
        <xdr:cNvPr id="37" name="ID_76ACA2AD52974B988CC53BC3EBB017C0" descr="1 (54)">
          <a:extLst>
            <a:ext uri="{FF2B5EF4-FFF2-40B4-BE49-F238E27FC236}">
              <a16:creationId xmlns:a16="http://schemas.microsoft.com/office/drawing/2014/main" id="{9ee2b40c-096b-4701-88bb-82468d11c3ac}"/>
            </a:ext>
          </a:extLst>
        </xdr:cNvPr>
        <xdr:cNvPicPr>
          <a:picLocks noChangeAspect="1"/>
        </xdr:cNvPicPr>
      </xdr:nvPicPr>
      <xdr:blipFill>
        <a:blip r:embed="rId143"/>
        <a:stretch>
          <a:fillRect/>
        </a:stretch>
      </xdr:blipFill>
      <xdr:spPr>
        <a:xfrm>
          <a:off x="1209675" y="133197600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157</xdr:row>
      <xdr:rowOff>10160</xdr:rowOff>
    </xdr:from>
    <xdr:to>
      <xdr:col>1</xdr:col>
      <xdr:colOff>1148715</xdr:colOff>
      <xdr:row>158</xdr:row>
      <xdr:rowOff>0</xdr:rowOff>
    </xdr:to>
    <xdr:pic>
      <xdr:nvPicPr>
        <xdr:cNvPr id="38" name="ID_F9EEEC003FFD40E3B8C04CA59C54A1C5" descr="1 (55)">
          <a:extLst>
            <a:ext uri="{FF2B5EF4-FFF2-40B4-BE49-F238E27FC236}">
              <a16:creationId xmlns:a16="http://schemas.microsoft.com/office/drawing/2014/main" id="{f45c503e-4b89-4bc0-a633-5e3f0e14e3cf}"/>
            </a:ext>
          </a:extLst>
        </xdr:cNvPr>
        <xdr:cNvPicPr>
          <a:picLocks noChangeAspect="1"/>
        </xdr:cNvPicPr>
      </xdr:nvPicPr>
      <xdr:blipFill>
        <a:blip r:embed="rId144"/>
        <a:stretch>
          <a:fillRect/>
        </a:stretch>
      </xdr:blipFill>
      <xdr:spPr>
        <a:xfrm>
          <a:off x="1209675" y="134245350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158</xdr:row>
      <xdr:rowOff>10160</xdr:rowOff>
    </xdr:from>
    <xdr:to>
      <xdr:col>1</xdr:col>
      <xdr:colOff>1148715</xdr:colOff>
      <xdr:row>159</xdr:row>
      <xdr:rowOff>0</xdr:rowOff>
    </xdr:to>
    <xdr:pic>
      <xdr:nvPicPr>
        <xdr:cNvPr id="42" name="ID_38C6AC938E7447D9A113963F3DB12329" descr="1 (56)">
          <a:extLst>
            <a:ext uri="{FF2B5EF4-FFF2-40B4-BE49-F238E27FC236}">
              <a16:creationId xmlns:a16="http://schemas.microsoft.com/office/drawing/2014/main" id="{97768a40-d86f-4ac1-b59f-29f7a075e3aa}"/>
            </a:ext>
          </a:extLst>
        </xdr:cNvPr>
        <xdr:cNvPicPr>
          <a:picLocks noChangeAspect="1"/>
        </xdr:cNvPicPr>
      </xdr:nvPicPr>
      <xdr:blipFill>
        <a:blip r:embed="rId145"/>
        <a:stretch>
          <a:fillRect/>
        </a:stretch>
      </xdr:blipFill>
      <xdr:spPr>
        <a:xfrm>
          <a:off x="1209675" y="135293100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159</xdr:row>
      <xdr:rowOff>10160</xdr:rowOff>
    </xdr:from>
    <xdr:to>
      <xdr:col>1</xdr:col>
      <xdr:colOff>1148715</xdr:colOff>
      <xdr:row>160</xdr:row>
      <xdr:rowOff>0</xdr:rowOff>
    </xdr:to>
    <xdr:pic>
      <xdr:nvPicPr>
        <xdr:cNvPr id="41" name="ID_F3A1255DF6DB4DA8BD4CD4A826012950" descr="1 (57)">
          <a:extLst>
            <a:ext uri="{FF2B5EF4-FFF2-40B4-BE49-F238E27FC236}">
              <a16:creationId xmlns:a16="http://schemas.microsoft.com/office/drawing/2014/main" id="{e70495d2-e9ed-4190-9da6-70f33404c31f}"/>
            </a:ext>
          </a:extLst>
        </xdr:cNvPr>
        <xdr:cNvPicPr>
          <a:picLocks noChangeAspect="1"/>
        </xdr:cNvPicPr>
      </xdr:nvPicPr>
      <xdr:blipFill>
        <a:blip r:embed="rId146"/>
        <a:stretch>
          <a:fillRect/>
        </a:stretch>
      </xdr:blipFill>
      <xdr:spPr>
        <a:xfrm>
          <a:off x="1209675" y="136340850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160</xdr:row>
      <xdr:rowOff>10160</xdr:rowOff>
    </xdr:from>
    <xdr:to>
      <xdr:col>1</xdr:col>
      <xdr:colOff>1148715</xdr:colOff>
      <xdr:row>161</xdr:row>
      <xdr:rowOff>0</xdr:rowOff>
    </xdr:to>
    <xdr:pic>
      <xdr:nvPicPr>
        <xdr:cNvPr id="43" name="ID_97F1F89D4729490AA7A385FFF3F890C5" descr="1 (58)">
          <a:extLst>
            <a:ext uri="{FF2B5EF4-FFF2-40B4-BE49-F238E27FC236}">
              <a16:creationId xmlns:a16="http://schemas.microsoft.com/office/drawing/2014/main" id="{9bb58091-9b7c-45ee-9667-4eb3ab29d421}"/>
            </a:ext>
          </a:extLst>
        </xdr:cNvPr>
        <xdr:cNvPicPr>
          <a:picLocks noChangeAspect="1"/>
        </xdr:cNvPicPr>
      </xdr:nvPicPr>
      <xdr:blipFill>
        <a:blip r:embed="rId147"/>
        <a:stretch>
          <a:fillRect/>
        </a:stretch>
      </xdr:blipFill>
      <xdr:spPr>
        <a:xfrm>
          <a:off x="1209675" y="137388600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161</xdr:row>
      <xdr:rowOff>10160</xdr:rowOff>
    </xdr:from>
    <xdr:to>
      <xdr:col>1</xdr:col>
      <xdr:colOff>1148715</xdr:colOff>
      <xdr:row>162</xdr:row>
      <xdr:rowOff>0</xdr:rowOff>
    </xdr:to>
    <xdr:pic>
      <xdr:nvPicPr>
        <xdr:cNvPr id="14" name="ID_A3FD7C9500344587AD8132F5E1F886E8" descr="1 (59)">
          <a:extLst>
            <a:ext uri="{FF2B5EF4-FFF2-40B4-BE49-F238E27FC236}">
              <a16:creationId xmlns:a16="http://schemas.microsoft.com/office/drawing/2014/main" id="{f619d571-c622-41e7-8bea-c9f6ea987789}"/>
            </a:ext>
          </a:extLst>
        </xdr:cNvPr>
        <xdr:cNvPicPr>
          <a:picLocks noChangeAspect="1"/>
        </xdr:cNvPicPr>
      </xdr:nvPicPr>
      <xdr:blipFill>
        <a:blip r:embed="rId148"/>
        <a:stretch>
          <a:fillRect/>
        </a:stretch>
      </xdr:blipFill>
      <xdr:spPr>
        <a:xfrm>
          <a:off x="1209675" y="138436350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162</xdr:row>
      <xdr:rowOff>10160</xdr:rowOff>
    </xdr:from>
    <xdr:to>
      <xdr:col>1</xdr:col>
      <xdr:colOff>1148715</xdr:colOff>
      <xdr:row>163</xdr:row>
      <xdr:rowOff>0</xdr:rowOff>
    </xdr:to>
    <xdr:pic>
      <xdr:nvPicPr>
        <xdr:cNvPr id="39" name="ID_15A5F51C156943E6BE19338913F3F9EF" descr="1 (60)">
          <a:extLst>
            <a:ext uri="{FF2B5EF4-FFF2-40B4-BE49-F238E27FC236}">
              <a16:creationId xmlns:a16="http://schemas.microsoft.com/office/drawing/2014/main" id="{6624a06c-a969-4a2e-b603-5a021d910a39}"/>
            </a:ext>
          </a:extLst>
        </xdr:cNvPr>
        <xdr:cNvPicPr>
          <a:picLocks noChangeAspect="1"/>
        </xdr:cNvPicPr>
      </xdr:nvPicPr>
      <xdr:blipFill>
        <a:blip r:embed="rId149"/>
        <a:stretch>
          <a:fillRect/>
        </a:stretch>
      </xdr:blipFill>
      <xdr:spPr>
        <a:xfrm>
          <a:off x="1209675" y="139484100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163</xdr:row>
      <xdr:rowOff>10160</xdr:rowOff>
    </xdr:from>
    <xdr:to>
      <xdr:col>1</xdr:col>
      <xdr:colOff>1148715</xdr:colOff>
      <xdr:row>164</xdr:row>
      <xdr:rowOff>0</xdr:rowOff>
    </xdr:to>
    <xdr:pic>
      <xdr:nvPicPr>
        <xdr:cNvPr id="44" name="ID_AFE9EF4612F149D8BD85F7715762F87B" descr="1 (61)">
          <a:extLst>
            <a:ext uri="{FF2B5EF4-FFF2-40B4-BE49-F238E27FC236}">
              <a16:creationId xmlns:a16="http://schemas.microsoft.com/office/drawing/2014/main" id="{52b2d52c-1c6f-41c0-8520-8873cf996bf4}"/>
            </a:ext>
          </a:extLst>
        </xdr:cNvPr>
        <xdr:cNvPicPr>
          <a:picLocks noChangeAspect="1"/>
        </xdr:cNvPicPr>
      </xdr:nvPicPr>
      <xdr:blipFill>
        <a:blip r:embed="rId150"/>
        <a:stretch>
          <a:fillRect/>
        </a:stretch>
      </xdr:blipFill>
      <xdr:spPr>
        <a:xfrm>
          <a:off x="1209675" y="140531850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164</xdr:row>
      <xdr:rowOff>10160</xdr:rowOff>
    </xdr:from>
    <xdr:to>
      <xdr:col>1</xdr:col>
      <xdr:colOff>1148715</xdr:colOff>
      <xdr:row>165</xdr:row>
      <xdr:rowOff>0</xdr:rowOff>
    </xdr:to>
    <xdr:pic>
      <xdr:nvPicPr>
        <xdr:cNvPr id="45" name="ID_BA58E3DA38D643B783E65E47109EA206" descr="1 (62)">
          <a:extLst>
            <a:ext uri="{FF2B5EF4-FFF2-40B4-BE49-F238E27FC236}">
              <a16:creationId xmlns:a16="http://schemas.microsoft.com/office/drawing/2014/main" id="{549e00ab-ac2d-428c-90cf-8c937a71db5b}"/>
            </a:ext>
          </a:extLst>
        </xdr:cNvPr>
        <xdr:cNvPicPr>
          <a:picLocks noChangeAspect="1"/>
        </xdr:cNvPicPr>
      </xdr:nvPicPr>
      <xdr:blipFill>
        <a:blip r:embed="rId151"/>
        <a:stretch>
          <a:fillRect/>
        </a:stretch>
      </xdr:blipFill>
      <xdr:spPr>
        <a:xfrm>
          <a:off x="1209675" y="141579600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166</xdr:row>
      <xdr:rowOff>10160</xdr:rowOff>
    </xdr:from>
    <xdr:to>
      <xdr:col>1</xdr:col>
      <xdr:colOff>1148715</xdr:colOff>
      <xdr:row>167</xdr:row>
      <xdr:rowOff>0</xdr:rowOff>
    </xdr:to>
    <xdr:pic>
      <xdr:nvPicPr>
        <xdr:cNvPr id="47" name="ID_71913499FC584AC1B9BA52AFE286BEE9" descr="1 (63)">
          <a:extLst>
            <a:ext uri="{FF2B5EF4-FFF2-40B4-BE49-F238E27FC236}">
              <a16:creationId xmlns:a16="http://schemas.microsoft.com/office/drawing/2014/main" id="{2c051577-15ac-45a6-97d7-a162e9bd451e}"/>
            </a:ext>
          </a:extLst>
        </xdr:cNvPr>
        <xdr:cNvPicPr>
          <a:picLocks noChangeAspect="1"/>
        </xdr:cNvPicPr>
      </xdr:nvPicPr>
      <xdr:blipFill>
        <a:blip r:embed="rId152"/>
        <a:stretch>
          <a:fillRect/>
        </a:stretch>
      </xdr:blipFill>
      <xdr:spPr>
        <a:xfrm>
          <a:off x="1209675" y="143484600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167</xdr:row>
      <xdr:rowOff>10160</xdr:rowOff>
    </xdr:from>
    <xdr:to>
      <xdr:col>1</xdr:col>
      <xdr:colOff>1148715</xdr:colOff>
      <xdr:row>168</xdr:row>
      <xdr:rowOff>0</xdr:rowOff>
    </xdr:to>
    <xdr:pic>
      <xdr:nvPicPr>
        <xdr:cNvPr id="49" name="ID_84E3A8C688E248FA820EF6F7AE1A3DA7" descr="1 (64)">
          <a:extLst>
            <a:ext uri="{FF2B5EF4-FFF2-40B4-BE49-F238E27FC236}">
              <a16:creationId xmlns:a16="http://schemas.microsoft.com/office/drawing/2014/main" id="{44473472-fa38-4c62-86dd-47f003569b3f}"/>
            </a:ext>
          </a:extLst>
        </xdr:cNvPr>
        <xdr:cNvPicPr>
          <a:picLocks noChangeAspect="1"/>
        </xdr:cNvPicPr>
      </xdr:nvPicPr>
      <xdr:blipFill>
        <a:blip r:embed="rId153"/>
        <a:stretch>
          <a:fillRect/>
        </a:stretch>
      </xdr:blipFill>
      <xdr:spPr>
        <a:xfrm>
          <a:off x="1209675" y="144532350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168</xdr:row>
      <xdr:rowOff>10160</xdr:rowOff>
    </xdr:from>
    <xdr:to>
      <xdr:col>1</xdr:col>
      <xdr:colOff>1148715</xdr:colOff>
      <xdr:row>169</xdr:row>
      <xdr:rowOff>0</xdr:rowOff>
    </xdr:to>
    <xdr:pic>
      <xdr:nvPicPr>
        <xdr:cNvPr id="46" name="ID_18003487FFA9416FA86BD830BA579305" descr="1 (65)">
          <a:extLst>
            <a:ext uri="{FF2B5EF4-FFF2-40B4-BE49-F238E27FC236}">
              <a16:creationId xmlns:a16="http://schemas.microsoft.com/office/drawing/2014/main" id="{9805d8d0-3e25-4034-8e26-4c9c45dcda41}"/>
            </a:ext>
          </a:extLst>
        </xdr:cNvPr>
        <xdr:cNvPicPr>
          <a:picLocks noChangeAspect="1"/>
        </xdr:cNvPicPr>
      </xdr:nvPicPr>
      <xdr:blipFill>
        <a:blip r:embed="rId154"/>
        <a:stretch>
          <a:fillRect/>
        </a:stretch>
      </xdr:blipFill>
      <xdr:spPr>
        <a:xfrm>
          <a:off x="1209675" y="145580100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169</xdr:row>
      <xdr:rowOff>10160</xdr:rowOff>
    </xdr:from>
    <xdr:to>
      <xdr:col>1</xdr:col>
      <xdr:colOff>1148715</xdr:colOff>
      <xdr:row>170</xdr:row>
      <xdr:rowOff>0</xdr:rowOff>
    </xdr:to>
    <xdr:pic>
      <xdr:nvPicPr>
        <xdr:cNvPr id="26" name="ID_A5344962669E4872A6C01D68B8B01913" descr="1 (66)">
          <a:extLst>
            <a:ext uri="{FF2B5EF4-FFF2-40B4-BE49-F238E27FC236}">
              <a16:creationId xmlns:a16="http://schemas.microsoft.com/office/drawing/2014/main" id="{4809530e-3a35-4a79-b6fd-98377e1bb727}"/>
            </a:ext>
          </a:extLst>
        </xdr:cNvPr>
        <xdr:cNvPicPr>
          <a:picLocks noChangeAspect="1"/>
        </xdr:cNvPicPr>
      </xdr:nvPicPr>
      <xdr:blipFill>
        <a:blip r:embed="rId155"/>
        <a:stretch>
          <a:fillRect/>
        </a:stretch>
      </xdr:blipFill>
      <xdr:spPr>
        <a:xfrm>
          <a:off x="1209675" y="146627850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170</xdr:row>
      <xdr:rowOff>10160</xdr:rowOff>
    </xdr:from>
    <xdr:to>
      <xdr:col>1</xdr:col>
      <xdr:colOff>1148715</xdr:colOff>
      <xdr:row>171</xdr:row>
      <xdr:rowOff>0</xdr:rowOff>
    </xdr:to>
    <xdr:pic>
      <xdr:nvPicPr>
        <xdr:cNvPr id="50" name="ID_9BDE9736A84A4FFE9BE450B67BAC8844" descr="1 (67)">
          <a:extLst>
            <a:ext uri="{FF2B5EF4-FFF2-40B4-BE49-F238E27FC236}">
              <a16:creationId xmlns:a16="http://schemas.microsoft.com/office/drawing/2014/main" id="{e961a525-55fd-42f8-84dd-e2c6cfe18bc0}"/>
            </a:ext>
          </a:extLst>
        </xdr:cNvPr>
        <xdr:cNvPicPr>
          <a:picLocks noChangeAspect="1"/>
        </xdr:cNvPicPr>
      </xdr:nvPicPr>
      <xdr:blipFill>
        <a:blip r:embed="rId156"/>
        <a:stretch>
          <a:fillRect/>
        </a:stretch>
      </xdr:blipFill>
      <xdr:spPr>
        <a:xfrm>
          <a:off x="1209675" y="147675600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172</xdr:row>
      <xdr:rowOff>10795</xdr:rowOff>
    </xdr:from>
    <xdr:to>
      <xdr:col>1</xdr:col>
      <xdr:colOff>1148715</xdr:colOff>
      <xdr:row>173</xdr:row>
      <xdr:rowOff>1494</xdr:rowOff>
    </xdr:to>
    <xdr:pic>
      <xdr:nvPicPr>
        <xdr:cNvPr id="51" name="ID_105D1F74AC2F4B928BEB1EEB35D07AD9" descr="1 (68)">
          <a:extLst>
            <a:ext uri="{FF2B5EF4-FFF2-40B4-BE49-F238E27FC236}">
              <a16:creationId xmlns:a16="http://schemas.microsoft.com/office/drawing/2014/main" id="{225dea72-5403-4673-bf87-4ff3a1d79983}"/>
            </a:ext>
          </a:extLst>
        </xdr:cNvPr>
        <xdr:cNvPicPr>
          <a:picLocks noChangeAspect="1"/>
        </xdr:cNvPicPr>
      </xdr:nvPicPr>
      <xdr:blipFill>
        <a:blip r:embed="rId157"/>
        <a:stretch>
          <a:fillRect/>
        </a:stretch>
      </xdr:blipFill>
      <xdr:spPr>
        <a:xfrm>
          <a:off x="1209675" y="148723350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173</xdr:row>
      <xdr:rowOff>10795</xdr:rowOff>
    </xdr:from>
    <xdr:to>
      <xdr:col>1</xdr:col>
      <xdr:colOff>1148715</xdr:colOff>
      <xdr:row>174</xdr:row>
      <xdr:rowOff>1494</xdr:rowOff>
    </xdr:to>
    <xdr:pic>
      <xdr:nvPicPr>
        <xdr:cNvPr id="54" name="ID_0D16710C92794A16B68DCD7CF495390B" descr="1 (69)">
          <a:extLst>
            <a:ext uri="{FF2B5EF4-FFF2-40B4-BE49-F238E27FC236}">
              <a16:creationId xmlns:a16="http://schemas.microsoft.com/office/drawing/2014/main" id="{0a4a9845-b483-4ebd-b33d-9f49ffb9f70e}"/>
            </a:ext>
          </a:extLst>
        </xdr:cNvPr>
        <xdr:cNvPicPr>
          <a:picLocks noChangeAspect="1"/>
        </xdr:cNvPicPr>
      </xdr:nvPicPr>
      <xdr:blipFill>
        <a:blip r:embed="rId158"/>
        <a:stretch>
          <a:fillRect/>
        </a:stretch>
      </xdr:blipFill>
      <xdr:spPr>
        <a:xfrm>
          <a:off x="1209675" y="149771100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174</xdr:row>
      <xdr:rowOff>10795</xdr:rowOff>
    </xdr:from>
    <xdr:to>
      <xdr:col>1</xdr:col>
      <xdr:colOff>1148715</xdr:colOff>
      <xdr:row>175</xdr:row>
      <xdr:rowOff>1494</xdr:rowOff>
    </xdr:to>
    <xdr:pic>
      <xdr:nvPicPr>
        <xdr:cNvPr id="56" name="ID_203CB590DD5B4469B240857081BB0CCE" descr="1 (70)">
          <a:extLst>
            <a:ext uri="{FF2B5EF4-FFF2-40B4-BE49-F238E27FC236}">
              <a16:creationId xmlns:a16="http://schemas.microsoft.com/office/drawing/2014/main" id="{716bec7a-1d4d-4da8-844e-96d90362cec3}"/>
            </a:ext>
          </a:extLst>
        </xdr:cNvPr>
        <xdr:cNvPicPr>
          <a:picLocks noChangeAspect="1"/>
        </xdr:cNvPicPr>
      </xdr:nvPicPr>
      <xdr:blipFill>
        <a:blip r:embed="rId159"/>
        <a:stretch>
          <a:fillRect/>
        </a:stretch>
      </xdr:blipFill>
      <xdr:spPr>
        <a:xfrm>
          <a:off x="1209675" y="150818850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175</xdr:row>
      <xdr:rowOff>10795</xdr:rowOff>
    </xdr:from>
    <xdr:to>
      <xdr:col>1</xdr:col>
      <xdr:colOff>1148715</xdr:colOff>
      <xdr:row>176</xdr:row>
      <xdr:rowOff>1494</xdr:rowOff>
    </xdr:to>
    <xdr:pic>
      <xdr:nvPicPr>
        <xdr:cNvPr id="58" name="ID_A63B904E0BEF42D2ABA07CCF9BFA1694" descr="1 (71)">
          <a:extLst>
            <a:ext uri="{FF2B5EF4-FFF2-40B4-BE49-F238E27FC236}">
              <a16:creationId xmlns:a16="http://schemas.microsoft.com/office/drawing/2014/main" id="{a5606800-1248-465b-b3e4-490538a46762}"/>
            </a:ext>
          </a:extLst>
        </xdr:cNvPr>
        <xdr:cNvPicPr>
          <a:picLocks noChangeAspect="1"/>
        </xdr:cNvPicPr>
      </xdr:nvPicPr>
      <xdr:blipFill>
        <a:blip r:embed="rId160"/>
        <a:stretch>
          <a:fillRect/>
        </a:stretch>
      </xdr:blipFill>
      <xdr:spPr>
        <a:xfrm>
          <a:off x="1209675" y="151866600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176</xdr:row>
      <xdr:rowOff>10795</xdr:rowOff>
    </xdr:from>
    <xdr:to>
      <xdr:col>1</xdr:col>
      <xdr:colOff>1148715</xdr:colOff>
      <xdr:row>177</xdr:row>
      <xdr:rowOff>1494</xdr:rowOff>
    </xdr:to>
    <xdr:pic>
      <xdr:nvPicPr>
        <xdr:cNvPr id="57" name="ID_13B2A04620344F51B3278C9921586520" descr="1 (72)">
          <a:extLst>
            <a:ext uri="{FF2B5EF4-FFF2-40B4-BE49-F238E27FC236}">
              <a16:creationId xmlns:a16="http://schemas.microsoft.com/office/drawing/2014/main" id="{4c24acd5-ce8a-43e0-8e15-71b8b48525f0}"/>
            </a:ext>
          </a:extLst>
        </xdr:cNvPr>
        <xdr:cNvPicPr>
          <a:picLocks noChangeAspect="1"/>
        </xdr:cNvPicPr>
      </xdr:nvPicPr>
      <xdr:blipFill>
        <a:blip r:embed="rId161"/>
        <a:stretch>
          <a:fillRect/>
        </a:stretch>
      </xdr:blipFill>
      <xdr:spPr>
        <a:xfrm>
          <a:off x="1209675" y="152914350"/>
          <a:ext cx="1028700" cy="1038225"/>
        </a:xfrm>
        <a:prstGeom prst="rect"/>
      </xdr:spPr>
    </xdr:pic>
    <xdr:clientData/>
  </xdr:twoCellAnchor>
  <xdr:twoCellAnchor editAs="oneCell">
    <xdr:from>
      <xdr:col>1</xdr:col>
      <xdr:colOff>147544</xdr:colOff>
      <xdr:row>177</xdr:row>
      <xdr:rowOff>10795</xdr:rowOff>
    </xdr:from>
    <xdr:to>
      <xdr:col>1</xdr:col>
      <xdr:colOff>1175609</xdr:colOff>
      <xdr:row>178</xdr:row>
      <xdr:rowOff>1494</xdr:rowOff>
    </xdr:to>
    <xdr:pic>
      <xdr:nvPicPr>
        <xdr:cNvPr id="33" name="ID_FF0F241865C347FE96835FDF1D5F40F4" descr="1 (73)">
          <a:extLst>
            <a:ext uri="{FF2B5EF4-FFF2-40B4-BE49-F238E27FC236}">
              <a16:creationId xmlns:a16="http://schemas.microsoft.com/office/drawing/2014/main" id="{3a7d76b1-ed49-4f25-ac4a-ac8ce5f572ef}"/>
            </a:ext>
          </a:extLst>
        </xdr:cNvPr>
        <xdr:cNvPicPr>
          <a:picLocks noChangeAspect="1"/>
        </xdr:cNvPicPr>
      </xdr:nvPicPr>
      <xdr:blipFill>
        <a:blip r:embed="rId162"/>
        <a:stretch>
          <a:fillRect/>
        </a:stretch>
      </xdr:blipFill>
      <xdr:spPr>
        <a:xfrm>
          <a:off x="1228725" y="153962100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178</xdr:row>
      <xdr:rowOff>10795</xdr:rowOff>
    </xdr:from>
    <xdr:to>
      <xdr:col>1</xdr:col>
      <xdr:colOff>1148715</xdr:colOff>
      <xdr:row>179</xdr:row>
      <xdr:rowOff>1494</xdr:rowOff>
    </xdr:to>
    <xdr:pic>
      <xdr:nvPicPr>
        <xdr:cNvPr id="34" name="ID_64145DE79F21499386D665157891B897" descr="1 (74)">
          <a:extLst>
            <a:ext uri="{FF2B5EF4-FFF2-40B4-BE49-F238E27FC236}">
              <a16:creationId xmlns:a16="http://schemas.microsoft.com/office/drawing/2014/main" id="{ed20c27e-6dd5-41fd-aa1c-c736f7675906}"/>
            </a:ext>
          </a:extLst>
        </xdr:cNvPr>
        <xdr:cNvPicPr>
          <a:picLocks noChangeAspect="1"/>
        </xdr:cNvPicPr>
      </xdr:nvPicPr>
      <xdr:blipFill>
        <a:blip r:embed="rId163"/>
        <a:stretch>
          <a:fillRect/>
        </a:stretch>
      </xdr:blipFill>
      <xdr:spPr>
        <a:xfrm>
          <a:off x="1209675" y="155009850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179</xdr:row>
      <xdr:rowOff>10795</xdr:rowOff>
    </xdr:from>
    <xdr:to>
      <xdr:col>1</xdr:col>
      <xdr:colOff>1148715</xdr:colOff>
      <xdr:row>180</xdr:row>
      <xdr:rowOff>1494</xdr:rowOff>
    </xdr:to>
    <xdr:pic>
      <xdr:nvPicPr>
        <xdr:cNvPr id="93" name="ID_CA9D3D0565054C0BB51781DA04CBDDBB" descr="1 (75)">
          <a:extLst>
            <a:ext uri="{FF2B5EF4-FFF2-40B4-BE49-F238E27FC236}">
              <a16:creationId xmlns:a16="http://schemas.microsoft.com/office/drawing/2014/main" id="{99671bb2-1b05-4ecd-9d21-e13366176ae8}"/>
            </a:ext>
          </a:extLst>
        </xdr:cNvPr>
        <xdr:cNvPicPr>
          <a:picLocks noChangeAspect="1"/>
        </xdr:cNvPicPr>
      </xdr:nvPicPr>
      <xdr:blipFill>
        <a:blip r:embed="rId164"/>
        <a:stretch>
          <a:fillRect/>
        </a:stretch>
      </xdr:blipFill>
      <xdr:spPr>
        <a:xfrm>
          <a:off x="1209675" y="156057600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180</xdr:row>
      <xdr:rowOff>10795</xdr:rowOff>
    </xdr:from>
    <xdr:to>
      <xdr:col>1</xdr:col>
      <xdr:colOff>1148715</xdr:colOff>
      <xdr:row>181</xdr:row>
      <xdr:rowOff>1495</xdr:rowOff>
    </xdr:to>
    <xdr:pic>
      <xdr:nvPicPr>
        <xdr:cNvPr id="52" name="ID_9302FCCA500A46048D617B12DDD4DA95" descr="1 (76)">
          <a:extLst>
            <a:ext uri="{FF2B5EF4-FFF2-40B4-BE49-F238E27FC236}">
              <a16:creationId xmlns:a16="http://schemas.microsoft.com/office/drawing/2014/main" id="{33d9d77e-7822-433a-860e-bd9d33a15486}"/>
            </a:ext>
          </a:extLst>
        </xdr:cNvPr>
        <xdr:cNvPicPr>
          <a:picLocks noChangeAspect="1"/>
        </xdr:cNvPicPr>
      </xdr:nvPicPr>
      <xdr:blipFill>
        <a:blip r:embed="rId165"/>
        <a:stretch>
          <a:fillRect/>
        </a:stretch>
      </xdr:blipFill>
      <xdr:spPr>
        <a:xfrm>
          <a:off x="1209675" y="157105350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181</xdr:row>
      <xdr:rowOff>10795</xdr:rowOff>
    </xdr:from>
    <xdr:to>
      <xdr:col>1</xdr:col>
      <xdr:colOff>1148715</xdr:colOff>
      <xdr:row>182</xdr:row>
      <xdr:rowOff>1494</xdr:rowOff>
    </xdr:to>
    <xdr:pic>
      <xdr:nvPicPr>
        <xdr:cNvPr id="60" name="ID_C2EFE23DE4D241F89DC408E4FEA2EF0D" descr="1 (77)">
          <a:extLst>
            <a:ext uri="{FF2B5EF4-FFF2-40B4-BE49-F238E27FC236}">
              <a16:creationId xmlns:a16="http://schemas.microsoft.com/office/drawing/2014/main" id="{a7fe62b0-c54f-48c0-b8f0-cc3050376c8e}"/>
            </a:ext>
          </a:extLst>
        </xdr:cNvPr>
        <xdr:cNvPicPr>
          <a:picLocks noChangeAspect="1"/>
        </xdr:cNvPicPr>
      </xdr:nvPicPr>
      <xdr:blipFill>
        <a:blip r:embed="rId166"/>
        <a:stretch>
          <a:fillRect/>
        </a:stretch>
      </xdr:blipFill>
      <xdr:spPr>
        <a:xfrm>
          <a:off x="1209675" y="158153100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182</xdr:row>
      <xdr:rowOff>10795</xdr:rowOff>
    </xdr:from>
    <xdr:to>
      <xdr:col>1</xdr:col>
      <xdr:colOff>1148715</xdr:colOff>
      <xdr:row>183</xdr:row>
      <xdr:rowOff>1494</xdr:rowOff>
    </xdr:to>
    <xdr:pic>
      <xdr:nvPicPr>
        <xdr:cNvPr id="95" name="ID_982A7F172D934BBDA2344AF82BD889FD" descr="1 (78)">
          <a:extLst>
            <a:ext uri="{FF2B5EF4-FFF2-40B4-BE49-F238E27FC236}">
              <a16:creationId xmlns:a16="http://schemas.microsoft.com/office/drawing/2014/main" id="{8c75a714-d9a8-4ba0-9bd6-721512e202ee}"/>
            </a:ext>
          </a:extLst>
        </xdr:cNvPr>
        <xdr:cNvPicPr>
          <a:picLocks noChangeAspect="1"/>
        </xdr:cNvPicPr>
      </xdr:nvPicPr>
      <xdr:blipFill>
        <a:blip r:embed="rId167"/>
        <a:stretch>
          <a:fillRect/>
        </a:stretch>
      </xdr:blipFill>
      <xdr:spPr>
        <a:xfrm>
          <a:off x="1209675" y="159200850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184</xdr:row>
      <xdr:rowOff>10795</xdr:rowOff>
    </xdr:from>
    <xdr:to>
      <xdr:col>1</xdr:col>
      <xdr:colOff>1148715</xdr:colOff>
      <xdr:row>185</xdr:row>
      <xdr:rowOff>1494</xdr:rowOff>
    </xdr:to>
    <xdr:pic>
      <xdr:nvPicPr>
        <xdr:cNvPr id="96" name="ID_AB485AE9EB7E4570956D704226B0B1EA" descr="1 (79)">
          <a:extLst>
            <a:ext uri="{FF2B5EF4-FFF2-40B4-BE49-F238E27FC236}">
              <a16:creationId xmlns:a16="http://schemas.microsoft.com/office/drawing/2014/main" id="{73da3115-8be5-43db-a627-15393d60064e}"/>
            </a:ext>
          </a:extLst>
        </xdr:cNvPr>
        <xdr:cNvPicPr>
          <a:picLocks noChangeAspect="1"/>
        </xdr:cNvPicPr>
      </xdr:nvPicPr>
      <xdr:blipFill>
        <a:blip r:embed="rId168"/>
        <a:stretch>
          <a:fillRect/>
        </a:stretch>
      </xdr:blipFill>
      <xdr:spPr>
        <a:xfrm>
          <a:off x="1209675" y="161105850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185</xdr:row>
      <xdr:rowOff>10795</xdr:rowOff>
    </xdr:from>
    <xdr:to>
      <xdr:col>1</xdr:col>
      <xdr:colOff>1148715</xdr:colOff>
      <xdr:row>186</xdr:row>
      <xdr:rowOff>1494</xdr:rowOff>
    </xdr:to>
    <xdr:pic>
      <xdr:nvPicPr>
        <xdr:cNvPr id="40" name="ID_A98F353AF7DC414F8AF838FA5A9680CD" descr="1 (80)">
          <a:extLst>
            <a:ext uri="{FF2B5EF4-FFF2-40B4-BE49-F238E27FC236}">
              <a16:creationId xmlns:a16="http://schemas.microsoft.com/office/drawing/2014/main" id="{9578d4a5-6deb-42aa-a74c-4b9da95453ce}"/>
            </a:ext>
          </a:extLst>
        </xdr:cNvPr>
        <xdr:cNvPicPr>
          <a:picLocks noChangeAspect="1"/>
        </xdr:cNvPicPr>
      </xdr:nvPicPr>
      <xdr:blipFill>
        <a:blip r:embed="rId169"/>
        <a:stretch>
          <a:fillRect/>
        </a:stretch>
      </xdr:blipFill>
      <xdr:spPr>
        <a:xfrm>
          <a:off x="1209675" y="162153600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186</xdr:row>
      <xdr:rowOff>10795</xdr:rowOff>
    </xdr:from>
    <xdr:to>
      <xdr:col>1</xdr:col>
      <xdr:colOff>1148715</xdr:colOff>
      <xdr:row>187</xdr:row>
      <xdr:rowOff>1494</xdr:rowOff>
    </xdr:to>
    <xdr:pic>
      <xdr:nvPicPr>
        <xdr:cNvPr id="94" name="ID_5447B7C2173F4E589AA2BF54D1BA5029" descr="1 (81)">
          <a:extLst>
            <a:ext uri="{FF2B5EF4-FFF2-40B4-BE49-F238E27FC236}">
              <a16:creationId xmlns:a16="http://schemas.microsoft.com/office/drawing/2014/main" id="{af1c4e3e-0292-4e72-b879-36b939d15d7d}"/>
            </a:ext>
          </a:extLst>
        </xdr:cNvPr>
        <xdr:cNvPicPr>
          <a:picLocks noChangeAspect="1"/>
        </xdr:cNvPicPr>
      </xdr:nvPicPr>
      <xdr:blipFill>
        <a:blip r:embed="rId170"/>
        <a:stretch>
          <a:fillRect/>
        </a:stretch>
      </xdr:blipFill>
      <xdr:spPr>
        <a:xfrm>
          <a:off x="1209675" y="163201350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187</xdr:row>
      <xdr:rowOff>10795</xdr:rowOff>
    </xdr:from>
    <xdr:to>
      <xdr:col>1</xdr:col>
      <xdr:colOff>1148715</xdr:colOff>
      <xdr:row>188</xdr:row>
      <xdr:rowOff>1494</xdr:rowOff>
    </xdr:to>
    <xdr:pic>
      <xdr:nvPicPr>
        <xdr:cNvPr id="97" name="ID_D865AB4C56D54B4E94509484D87565F8" descr="1 (82)">
          <a:extLst>
            <a:ext uri="{FF2B5EF4-FFF2-40B4-BE49-F238E27FC236}">
              <a16:creationId xmlns:a16="http://schemas.microsoft.com/office/drawing/2014/main" id="{64e69dd6-1c27-4a47-91a4-489a1da72609}"/>
            </a:ext>
          </a:extLst>
        </xdr:cNvPr>
        <xdr:cNvPicPr>
          <a:picLocks noChangeAspect="1"/>
        </xdr:cNvPicPr>
      </xdr:nvPicPr>
      <xdr:blipFill>
        <a:blip r:embed="rId171"/>
        <a:stretch>
          <a:fillRect/>
        </a:stretch>
      </xdr:blipFill>
      <xdr:spPr>
        <a:xfrm>
          <a:off x="1209675" y="164249100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188</xdr:row>
      <xdr:rowOff>10795</xdr:rowOff>
    </xdr:from>
    <xdr:to>
      <xdr:col>1</xdr:col>
      <xdr:colOff>1148715</xdr:colOff>
      <xdr:row>189</xdr:row>
      <xdr:rowOff>0</xdr:rowOff>
    </xdr:to>
    <xdr:pic>
      <xdr:nvPicPr>
        <xdr:cNvPr id="98" name="ID_6844EC0624C1405A92F2655BCC68CA68" descr="1 (83)">
          <a:extLst>
            <a:ext uri="{FF2B5EF4-FFF2-40B4-BE49-F238E27FC236}">
              <a16:creationId xmlns:a16="http://schemas.microsoft.com/office/drawing/2014/main" id="{4bb2ad3e-67e9-436a-91f1-da615a5d71b6}"/>
            </a:ext>
          </a:extLst>
        </xdr:cNvPr>
        <xdr:cNvPicPr>
          <a:picLocks noChangeAspect="1"/>
        </xdr:cNvPicPr>
      </xdr:nvPicPr>
      <xdr:blipFill>
        <a:blip r:embed="rId172"/>
        <a:stretch>
          <a:fillRect/>
        </a:stretch>
      </xdr:blipFill>
      <xdr:spPr>
        <a:xfrm>
          <a:off x="1209675" y="165296850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190</xdr:row>
      <xdr:rowOff>10795</xdr:rowOff>
    </xdr:from>
    <xdr:to>
      <xdr:col>1</xdr:col>
      <xdr:colOff>1148715</xdr:colOff>
      <xdr:row>191</xdr:row>
      <xdr:rowOff>1495</xdr:rowOff>
    </xdr:to>
    <xdr:pic>
      <xdr:nvPicPr>
        <xdr:cNvPr id="99" name="ID_E6EA9CBE7C554081B9FF0739C8709171" descr="1 (84)">
          <a:extLst>
            <a:ext uri="{FF2B5EF4-FFF2-40B4-BE49-F238E27FC236}">
              <a16:creationId xmlns:a16="http://schemas.microsoft.com/office/drawing/2014/main" id="{6a4a9ab0-b30b-4a6e-840c-288a158b3a78}"/>
            </a:ext>
          </a:extLst>
        </xdr:cNvPr>
        <xdr:cNvPicPr>
          <a:picLocks noChangeAspect="1"/>
        </xdr:cNvPicPr>
      </xdr:nvPicPr>
      <xdr:blipFill>
        <a:blip r:embed="rId173"/>
        <a:stretch>
          <a:fillRect/>
        </a:stretch>
      </xdr:blipFill>
      <xdr:spPr>
        <a:xfrm>
          <a:off x="1209675" y="166344600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191</xdr:row>
      <xdr:rowOff>10795</xdr:rowOff>
    </xdr:from>
    <xdr:to>
      <xdr:col>1</xdr:col>
      <xdr:colOff>1148715</xdr:colOff>
      <xdr:row>192</xdr:row>
      <xdr:rowOff>1494</xdr:rowOff>
    </xdr:to>
    <xdr:pic>
      <xdr:nvPicPr>
        <xdr:cNvPr id="101" name="ID_968B5F0E5044477FA9420948CC87ED90" descr="1 (85)">
          <a:extLst>
            <a:ext uri="{FF2B5EF4-FFF2-40B4-BE49-F238E27FC236}">
              <a16:creationId xmlns:a16="http://schemas.microsoft.com/office/drawing/2014/main" id="{246771ad-7c41-452a-a276-1844d9ced26e}"/>
            </a:ext>
          </a:extLst>
        </xdr:cNvPr>
        <xdr:cNvPicPr>
          <a:picLocks noChangeAspect="1"/>
        </xdr:cNvPicPr>
      </xdr:nvPicPr>
      <xdr:blipFill>
        <a:blip r:embed="rId174"/>
        <a:stretch>
          <a:fillRect/>
        </a:stretch>
      </xdr:blipFill>
      <xdr:spPr>
        <a:xfrm>
          <a:off x="1209675" y="167392350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192</xdr:row>
      <xdr:rowOff>10795</xdr:rowOff>
    </xdr:from>
    <xdr:to>
      <xdr:col>1</xdr:col>
      <xdr:colOff>1148715</xdr:colOff>
      <xdr:row>193</xdr:row>
      <xdr:rowOff>1494</xdr:rowOff>
    </xdr:to>
    <xdr:pic>
      <xdr:nvPicPr>
        <xdr:cNvPr id="102" name="ID_CB7C3D52A6B94ED2A31F7F2E0A3F22C2" descr="1 (86)">
          <a:extLst>
            <a:ext uri="{FF2B5EF4-FFF2-40B4-BE49-F238E27FC236}">
              <a16:creationId xmlns:a16="http://schemas.microsoft.com/office/drawing/2014/main" id="{8887fd5b-dd6f-472d-8bed-abe272df8413}"/>
            </a:ext>
          </a:extLst>
        </xdr:cNvPr>
        <xdr:cNvPicPr>
          <a:picLocks noChangeAspect="1"/>
        </xdr:cNvPicPr>
      </xdr:nvPicPr>
      <xdr:blipFill>
        <a:blip r:embed="rId175"/>
        <a:stretch>
          <a:fillRect/>
        </a:stretch>
      </xdr:blipFill>
      <xdr:spPr>
        <a:xfrm>
          <a:off x="1209675" y="168440100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193</xdr:row>
      <xdr:rowOff>10795</xdr:rowOff>
    </xdr:from>
    <xdr:to>
      <xdr:col>1</xdr:col>
      <xdr:colOff>1148715</xdr:colOff>
      <xdr:row>193</xdr:row>
      <xdr:rowOff>1039905</xdr:rowOff>
    </xdr:to>
    <xdr:pic>
      <xdr:nvPicPr>
        <xdr:cNvPr id="100" name="ID_A8E7FCB3C5D744BBBFCC67075ACDFD9B" descr="1 (87)">
          <a:extLst>
            <a:ext uri="{FF2B5EF4-FFF2-40B4-BE49-F238E27FC236}">
              <a16:creationId xmlns:a16="http://schemas.microsoft.com/office/drawing/2014/main" id="{b2812554-3bb7-46f6-a05b-9b0427e3e13b}"/>
            </a:ext>
          </a:extLst>
        </xdr:cNvPr>
        <xdr:cNvPicPr>
          <a:picLocks noChangeAspect="1"/>
        </xdr:cNvPicPr>
      </xdr:nvPicPr>
      <xdr:blipFill>
        <a:blip r:embed="rId176"/>
        <a:stretch>
          <a:fillRect/>
        </a:stretch>
      </xdr:blipFill>
      <xdr:spPr>
        <a:xfrm>
          <a:off x="1209675" y="169487850"/>
          <a:ext cx="1028700" cy="1028700"/>
        </a:xfrm>
        <a:prstGeom prst="rect"/>
      </xdr:spPr>
    </xdr:pic>
    <xdr:clientData/>
  </xdr:twoCellAnchor>
  <xdr:twoCellAnchor editAs="oneCell">
    <xdr:from>
      <xdr:col>1</xdr:col>
      <xdr:colOff>120650</xdr:colOff>
      <xdr:row>195</xdr:row>
      <xdr:rowOff>10160</xdr:rowOff>
    </xdr:from>
    <xdr:to>
      <xdr:col>1</xdr:col>
      <xdr:colOff>1149350</xdr:colOff>
      <xdr:row>196</xdr:row>
      <xdr:rowOff>1494</xdr:rowOff>
    </xdr:to>
    <xdr:pic>
      <xdr:nvPicPr>
        <xdr:cNvPr id="103" name="ID_45FE671CC3274A92B8BC4CE932E53036" descr="1 (88)">
          <a:extLst>
            <a:ext uri="{FF2B5EF4-FFF2-40B4-BE49-F238E27FC236}">
              <a16:creationId xmlns:a16="http://schemas.microsoft.com/office/drawing/2014/main" id="{2eb9583a-303b-4649-8abc-538b2fe1edf8}"/>
            </a:ext>
          </a:extLst>
        </xdr:cNvPr>
        <xdr:cNvPicPr>
          <a:picLocks noChangeAspect="1"/>
        </xdr:cNvPicPr>
      </xdr:nvPicPr>
      <xdr:blipFill>
        <a:blip r:embed="rId177"/>
        <a:stretch>
          <a:fillRect/>
        </a:stretch>
      </xdr:blipFill>
      <xdr:spPr>
        <a:xfrm>
          <a:off x="1209675" y="17111662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196</xdr:row>
      <xdr:rowOff>10160</xdr:rowOff>
    </xdr:from>
    <xdr:to>
      <xdr:col>1</xdr:col>
      <xdr:colOff>1149350</xdr:colOff>
      <xdr:row>197</xdr:row>
      <xdr:rowOff>1494</xdr:rowOff>
    </xdr:to>
    <xdr:pic>
      <xdr:nvPicPr>
        <xdr:cNvPr id="2" name="ID_45FE671CC3274A92B8BC4CE932E53036" descr="1 (88)">
          <a:extLst>
            <a:ext uri="{FF2B5EF4-FFF2-40B4-BE49-F238E27FC236}">
              <a16:creationId xmlns:a16="http://schemas.microsoft.com/office/drawing/2014/main" id="{839b60ea-1a92-4846-9997-b169a97a5d01}"/>
            </a:ext>
          </a:extLst>
        </xdr:cNvPr>
        <xdr:cNvPicPr>
          <a:picLocks noChangeAspect="1"/>
        </xdr:cNvPicPr>
      </xdr:nvPicPr>
      <xdr:blipFill>
        <a:blip r:embed="rId177"/>
        <a:stretch>
          <a:fillRect/>
        </a:stretch>
      </xdr:blipFill>
      <xdr:spPr>
        <a:xfrm>
          <a:off x="1209675" y="17216437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197</xdr:row>
      <xdr:rowOff>10160</xdr:rowOff>
    </xdr:from>
    <xdr:to>
      <xdr:col>1</xdr:col>
      <xdr:colOff>1149350</xdr:colOff>
      <xdr:row>198</xdr:row>
      <xdr:rowOff>1494</xdr:rowOff>
    </xdr:to>
    <xdr:pic>
      <xdr:nvPicPr>
        <xdr:cNvPr id="3" name="ID_45FE671CC3274A92B8BC4CE932E53036" descr="1 (88)">
          <a:extLst>
            <a:ext uri="{FF2B5EF4-FFF2-40B4-BE49-F238E27FC236}">
              <a16:creationId xmlns:a16="http://schemas.microsoft.com/office/drawing/2014/main" id="{20000587-d467-4458-98bb-400b82061dc7}"/>
            </a:ext>
          </a:extLst>
        </xdr:cNvPr>
        <xdr:cNvPicPr>
          <a:picLocks noChangeAspect="1"/>
        </xdr:cNvPicPr>
      </xdr:nvPicPr>
      <xdr:blipFill>
        <a:blip r:embed="rId177"/>
        <a:stretch>
          <a:fillRect/>
        </a:stretch>
      </xdr:blipFill>
      <xdr:spPr>
        <a:xfrm>
          <a:off x="1209675" y="17321212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198</xdr:row>
      <xdr:rowOff>10160</xdr:rowOff>
    </xdr:from>
    <xdr:to>
      <xdr:col>1</xdr:col>
      <xdr:colOff>1149350</xdr:colOff>
      <xdr:row>199</xdr:row>
      <xdr:rowOff>1494</xdr:rowOff>
    </xdr:to>
    <xdr:pic>
      <xdr:nvPicPr>
        <xdr:cNvPr id="4" name="ID_45FE671CC3274A92B8BC4CE932E53036" descr="1 (88)">
          <a:extLst>
            <a:ext uri="{FF2B5EF4-FFF2-40B4-BE49-F238E27FC236}">
              <a16:creationId xmlns:a16="http://schemas.microsoft.com/office/drawing/2014/main" id="{3ba9d69d-1f7c-4348-b8a9-2d759e396c26}"/>
            </a:ext>
          </a:extLst>
        </xdr:cNvPr>
        <xdr:cNvPicPr>
          <a:picLocks noChangeAspect="1"/>
        </xdr:cNvPicPr>
      </xdr:nvPicPr>
      <xdr:blipFill>
        <a:blip r:embed="rId177"/>
        <a:stretch>
          <a:fillRect/>
        </a:stretch>
      </xdr:blipFill>
      <xdr:spPr>
        <a:xfrm>
          <a:off x="1209675" y="17425987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199</xdr:row>
      <xdr:rowOff>10160</xdr:rowOff>
    </xdr:from>
    <xdr:to>
      <xdr:col>1</xdr:col>
      <xdr:colOff>1149350</xdr:colOff>
      <xdr:row>200</xdr:row>
      <xdr:rowOff>1494</xdr:rowOff>
    </xdr:to>
    <xdr:pic>
      <xdr:nvPicPr>
        <xdr:cNvPr id="5" name="ID_45FE671CC3274A92B8BC4CE932E53036" descr="1 (88)">
          <a:extLst>
            <a:ext uri="{FF2B5EF4-FFF2-40B4-BE49-F238E27FC236}">
              <a16:creationId xmlns:a16="http://schemas.microsoft.com/office/drawing/2014/main" id="{4748d603-2239-4279-9ac5-2ba4c4161a60}"/>
            </a:ext>
          </a:extLst>
        </xdr:cNvPr>
        <xdr:cNvPicPr>
          <a:picLocks noChangeAspect="1"/>
        </xdr:cNvPicPr>
      </xdr:nvPicPr>
      <xdr:blipFill>
        <a:blip r:embed="rId177"/>
        <a:stretch>
          <a:fillRect/>
        </a:stretch>
      </xdr:blipFill>
      <xdr:spPr>
        <a:xfrm>
          <a:off x="1209675" y="17530762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200</xdr:row>
      <xdr:rowOff>10160</xdr:rowOff>
    </xdr:from>
    <xdr:to>
      <xdr:col>1</xdr:col>
      <xdr:colOff>1149350</xdr:colOff>
      <xdr:row>201</xdr:row>
      <xdr:rowOff>1495</xdr:rowOff>
    </xdr:to>
    <xdr:pic>
      <xdr:nvPicPr>
        <xdr:cNvPr id="6" name="ID_45FE671CC3274A92B8BC4CE932E53036" descr="1 (88)">
          <a:extLst>
            <a:ext uri="{FF2B5EF4-FFF2-40B4-BE49-F238E27FC236}">
              <a16:creationId xmlns:a16="http://schemas.microsoft.com/office/drawing/2014/main" id="{15818da8-dc55-482b-9958-51a14c45f790}"/>
            </a:ext>
          </a:extLst>
        </xdr:cNvPr>
        <xdr:cNvPicPr>
          <a:picLocks noChangeAspect="1"/>
        </xdr:cNvPicPr>
      </xdr:nvPicPr>
      <xdr:blipFill>
        <a:blip r:embed="rId177"/>
        <a:stretch>
          <a:fillRect/>
        </a:stretch>
      </xdr:blipFill>
      <xdr:spPr>
        <a:xfrm>
          <a:off x="1209675" y="176355375"/>
          <a:ext cx="1028700" cy="1038225"/>
        </a:xfrm>
        <a:prstGeom prst="rect"/>
      </xdr:spPr>
    </xdr:pic>
    <xdr:clientData/>
  </xdr:twoCellAnchor>
  <xdr:twoCellAnchor editAs="oneCell">
    <xdr:from>
      <xdr:col>1</xdr:col>
      <xdr:colOff>93755</xdr:colOff>
      <xdr:row>200</xdr:row>
      <xdr:rowOff>1023171</xdr:rowOff>
    </xdr:from>
    <xdr:to>
      <xdr:col>1</xdr:col>
      <xdr:colOff>1122455</xdr:colOff>
      <xdr:row>201</xdr:row>
      <xdr:rowOff>1014506</xdr:rowOff>
    </xdr:to>
    <xdr:pic>
      <xdr:nvPicPr>
        <xdr:cNvPr id="104" name="ID_B2CA9E0E07C74868A5484EDE30690041" descr="1 (89)">
          <a:extLst>
            <a:ext uri="{FF2B5EF4-FFF2-40B4-BE49-F238E27FC236}">
              <a16:creationId xmlns:a16="http://schemas.microsoft.com/office/drawing/2014/main" id="{73f06552-caca-4cea-b95b-548e867cfe7e}"/>
            </a:ext>
          </a:extLst>
        </xdr:cNvPr>
        <xdr:cNvPicPr>
          <a:picLocks noChangeAspect="1"/>
        </xdr:cNvPicPr>
      </xdr:nvPicPr>
      <xdr:blipFill>
        <a:blip r:embed="rId178"/>
        <a:stretch>
          <a:fillRect/>
        </a:stretch>
      </xdr:blipFill>
      <xdr:spPr>
        <a:xfrm>
          <a:off x="1181100" y="17736502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202</xdr:row>
      <xdr:rowOff>10160</xdr:rowOff>
    </xdr:from>
    <xdr:to>
      <xdr:col>1</xdr:col>
      <xdr:colOff>1149350</xdr:colOff>
      <xdr:row>203</xdr:row>
      <xdr:rowOff>1494</xdr:rowOff>
    </xdr:to>
    <xdr:pic>
      <xdr:nvPicPr>
        <xdr:cNvPr id="7" name="ID_B2CA9E0E07C74868A5484EDE30690041" descr="1 (89)">
          <a:extLst>
            <a:ext uri="{FF2B5EF4-FFF2-40B4-BE49-F238E27FC236}">
              <a16:creationId xmlns:a16="http://schemas.microsoft.com/office/drawing/2014/main" id="{5ac523c2-fd94-4734-b292-53333e38e5df}"/>
            </a:ext>
          </a:extLst>
        </xdr:cNvPr>
        <xdr:cNvPicPr>
          <a:picLocks noChangeAspect="1"/>
        </xdr:cNvPicPr>
      </xdr:nvPicPr>
      <xdr:blipFill>
        <a:blip r:embed="rId178"/>
        <a:stretch>
          <a:fillRect/>
        </a:stretch>
      </xdr:blipFill>
      <xdr:spPr>
        <a:xfrm>
          <a:off x="1209675" y="17845087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203</xdr:row>
      <xdr:rowOff>10160</xdr:rowOff>
    </xdr:from>
    <xdr:to>
      <xdr:col>1</xdr:col>
      <xdr:colOff>1149350</xdr:colOff>
      <xdr:row>204</xdr:row>
      <xdr:rowOff>1494</xdr:rowOff>
    </xdr:to>
    <xdr:pic>
      <xdr:nvPicPr>
        <xdr:cNvPr id="8" name="ID_B2CA9E0E07C74868A5484EDE30690041" descr="1 (89)">
          <a:extLst>
            <a:ext uri="{FF2B5EF4-FFF2-40B4-BE49-F238E27FC236}">
              <a16:creationId xmlns:a16="http://schemas.microsoft.com/office/drawing/2014/main" id="{4966e9c3-c399-4d94-b228-8ce9381db954}"/>
            </a:ext>
          </a:extLst>
        </xdr:cNvPr>
        <xdr:cNvPicPr>
          <a:picLocks noChangeAspect="1"/>
        </xdr:cNvPicPr>
      </xdr:nvPicPr>
      <xdr:blipFill>
        <a:blip r:embed="rId178"/>
        <a:stretch>
          <a:fillRect/>
        </a:stretch>
      </xdr:blipFill>
      <xdr:spPr>
        <a:xfrm>
          <a:off x="1209675" y="17949862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204</xdr:row>
      <xdr:rowOff>10160</xdr:rowOff>
    </xdr:from>
    <xdr:to>
      <xdr:col>1</xdr:col>
      <xdr:colOff>1149350</xdr:colOff>
      <xdr:row>205</xdr:row>
      <xdr:rowOff>1494</xdr:rowOff>
    </xdr:to>
    <xdr:pic>
      <xdr:nvPicPr>
        <xdr:cNvPr id="9" name="ID_B2CA9E0E07C74868A5484EDE30690041" descr="1 (89)">
          <a:extLst>
            <a:ext uri="{FF2B5EF4-FFF2-40B4-BE49-F238E27FC236}">
              <a16:creationId xmlns:a16="http://schemas.microsoft.com/office/drawing/2014/main" id="{716fe24f-4672-4254-9e04-2111e6a0b5ff}"/>
            </a:ext>
          </a:extLst>
        </xdr:cNvPr>
        <xdr:cNvPicPr>
          <a:picLocks noChangeAspect="1"/>
        </xdr:cNvPicPr>
      </xdr:nvPicPr>
      <xdr:blipFill>
        <a:blip r:embed="rId178"/>
        <a:stretch>
          <a:fillRect/>
        </a:stretch>
      </xdr:blipFill>
      <xdr:spPr>
        <a:xfrm>
          <a:off x="1209675" y="18054637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205</xdr:row>
      <xdr:rowOff>10160</xdr:rowOff>
    </xdr:from>
    <xdr:to>
      <xdr:col>1</xdr:col>
      <xdr:colOff>1149350</xdr:colOff>
      <xdr:row>206</xdr:row>
      <xdr:rowOff>1494</xdr:rowOff>
    </xdr:to>
    <xdr:pic>
      <xdr:nvPicPr>
        <xdr:cNvPr id="10" name="ID_B2CA9E0E07C74868A5484EDE30690041" descr="1 (89)">
          <a:extLst>
            <a:ext uri="{FF2B5EF4-FFF2-40B4-BE49-F238E27FC236}">
              <a16:creationId xmlns:a16="http://schemas.microsoft.com/office/drawing/2014/main" id="{752a2796-4f6f-4538-85ea-c16f9027c44a}"/>
            </a:ext>
          </a:extLst>
        </xdr:cNvPr>
        <xdr:cNvPicPr>
          <a:picLocks noChangeAspect="1"/>
        </xdr:cNvPicPr>
      </xdr:nvPicPr>
      <xdr:blipFill>
        <a:blip r:embed="rId178"/>
        <a:stretch>
          <a:fillRect/>
        </a:stretch>
      </xdr:blipFill>
      <xdr:spPr>
        <a:xfrm>
          <a:off x="1209675" y="18159412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206</xdr:row>
      <xdr:rowOff>10160</xdr:rowOff>
    </xdr:from>
    <xdr:to>
      <xdr:col>1</xdr:col>
      <xdr:colOff>1149350</xdr:colOff>
      <xdr:row>207</xdr:row>
      <xdr:rowOff>1494</xdr:rowOff>
    </xdr:to>
    <xdr:pic>
      <xdr:nvPicPr>
        <xdr:cNvPr id="11" name="ID_B2CA9E0E07C74868A5484EDE30690041" descr="1 (89)">
          <a:extLst>
            <a:ext uri="{FF2B5EF4-FFF2-40B4-BE49-F238E27FC236}">
              <a16:creationId xmlns:a16="http://schemas.microsoft.com/office/drawing/2014/main" id="{8075fa92-f702-4fbd-b5d4-256c80ea868e}"/>
            </a:ext>
          </a:extLst>
        </xdr:cNvPr>
        <xdr:cNvPicPr>
          <a:picLocks noChangeAspect="1"/>
        </xdr:cNvPicPr>
      </xdr:nvPicPr>
      <xdr:blipFill>
        <a:blip r:embed="rId178"/>
        <a:stretch>
          <a:fillRect/>
        </a:stretch>
      </xdr:blipFill>
      <xdr:spPr>
        <a:xfrm>
          <a:off x="1209675" y="18264187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207</xdr:row>
      <xdr:rowOff>10160</xdr:rowOff>
    </xdr:from>
    <xdr:to>
      <xdr:col>1</xdr:col>
      <xdr:colOff>1149350</xdr:colOff>
      <xdr:row>208</xdr:row>
      <xdr:rowOff>1494</xdr:rowOff>
    </xdr:to>
    <xdr:pic>
      <xdr:nvPicPr>
        <xdr:cNvPr id="105" name="ID_C45AF98AA58C4CF8814F880EE5A74F38" descr="1 (90)">
          <a:extLst>
            <a:ext uri="{FF2B5EF4-FFF2-40B4-BE49-F238E27FC236}">
              <a16:creationId xmlns:a16="http://schemas.microsoft.com/office/drawing/2014/main" id="{bb9d04da-b156-417c-9398-98c8d37cf7cf}"/>
            </a:ext>
          </a:extLst>
        </xdr:cNvPr>
        <xdr:cNvPicPr>
          <a:picLocks noChangeAspect="1"/>
        </xdr:cNvPicPr>
      </xdr:nvPicPr>
      <xdr:blipFill>
        <a:blip r:embed="rId179"/>
        <a:stretch>
          <a:fillRect/>
        </a:stretch>
      </xdr:blipFill>
      <xdr:spPr>
        <a:xfrm>
          <a:off x="1209675" y="18368962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208</xdr:row>
      <xdr:rowOff>10160</xdr:rowOff>
    </xdr:from>
    <xdr:to>
      <xdr:col>1</xdr:col>
      <xdr:colOff>1149350</xdr:colOff>
      <xdr:row>209</xdr:row>
      <xdr:rowOff>1495</xdr:rowOff>
    </xdr:to>
    <xdr:pic>
      <xdr:nvPicPr>
        <xdr:cNvPr id="12" name="ID_C45AF98AA58C4CF8814F880EE5A74F38" descr="1 (90)">
          <a:extLst>
            <a:ext uri="{FF2B5EF4-FFF2-40B4-BE49-F238E27FC236}">
              <a16:creationId xmlns:a16="http://schemas.microsoft.com/office/drawing/2014/main" id="{b84f18aa-99d3-4441-9c03-62bf85445f52}"/>
            </a:ext>
          </a:extLst>
        </xdr:cNvPr>
        <xdr:cNvPicPr>
          <a:picLocks noChangeAspect="1"/>
        </xdr:cNvPicPr>
      </xdr:nvPicPr>
      <xdr:blipFill>
        <a:blip r:embed="rId179"/>
        <a:stretch>
          <a:fillRect/>
        </a:stretch>
      </xdr:blipFill>
      <xdr:spPr>
        <a:xfrm>
          <a:off x="1209675" y="18473737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209</xdr:row>
      <xdr:rowOff>10160</xdr:rowOff>
    </xdr:from>
    <xdr:to>
      <xdr:col>1</xdr:col>
      <xdr:colOff>1149350</xdr:colOff>
      <xdr:row>210</xdr:row>
      <xdr:rowOff>1494</xdr:rowOff>
    </xdr:to>
    <xdr:pic>
      <xdr:nvPicPr>
        <xdr:cNvPr id="13" name="ID_C45AF98AA58C4CF8814F880EE5A74F38" descr="1 (90)">
          <a:extLst>
            <a:ext uri="{FF2B5EF4-FFF2-40B4-BE49-F238E27FC236}">
              <a16:creationId xmlns:a16="http://schemas.microsoft.com/office/drawing/2014/main" id="{42aaa2e0-7906-427a-b270-2ef998083a13}"/>
            </a:ext>
          </a:extLst>
        </xdr:cNvPr>
        <xdr:cNvPicPr>
          <a:picLocks noChangeAspect="1"/>
        </xdr:cNvPicPr>
      </xdr:nvPicPr>
      <xdr:blipFill>
        <a:blip r:embed="rId179"/>
        <a:stretch>
          <a:fillRect/>
        </a:stretch>
      </xdr:blipFill>
      <xdr:spPr>
        <a:xfrm>
          <a:off x="1209675" y="18578512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210</xdr:row>
      <xdr:rowOff>10160</xdr:rowOff>
    </xdr:from>
    <xdr:to>
      <xdr:col>1</xdr:col>
      <xdr:colOff>1149350</xdr:colOff>
      <xdr:row>211</xdr:row>
      <xdr:rowOff>0</xdr:rowOff>
    </xdr:to>
    <xdr:pic>
      <xdr:nvPicPr>
        <xdr:cNvPr id="15" name="ID_C45AF98AA58C4CF8814F880EE5A74F38" descr="1 (90)">
          <a:extLst>
            <a:ext uri="{FF2B5EF4-FFF2-40B4-BE49-F238E27FC236}">
              <a16:creationId xmlns:a16="http://schemas.microsoft.com/office/drawing/2014/main" id="{0a6cc62f-0f52-4db9-8a7e-9967ac6c3e23}"/>
            </a:ext>
          </a:extLst>
        </xdr:cNvPr>
        <xdr:cNvPicPr>
          <a:picLocks noChangeAspect="1"/>
        </xdr:cNvPicPr>
      </xdr:nvPicPr>
      <xdr:blipFill>
        <a:blip r:embed="rId179"/>
        <a:stretch>
          <a:fillRect/>
        </a:stretch>
      </xdr:blipFill>
      <xdr:spPr>
        <a:xfrm>
          <a:off x="1209675" y="18683287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212</xdr:row>
      <xdr:rowOff>10160</xdr:rowOff>
    </xdr:from>
    <xdr:to>
      <xdr:col>1</xdr:col>
      <xdr:colOff>1149350</xdr:colOff>
      <xdr:row>213</xdr:row>
      <xdr:rowOff>1494</xdr:rowOff>
    </xdr:to>
    <xdr:pic>
      <xdr:nvPicPr>
        <xdr:cNvPr id="16" name="ID_C45AF98AA58C4CF8814F880EE5A74F38" descr="1 (90)">
          <a:extLst>
            <a:ext uri="{FF2B5EF4-FFF2-40B4-BE49-F238E27FC236}">
              <a16:creationId xmlns:a16="http://schemas.microsoft.com/office/drawing/2014/main" id="{f9f61e3f-5328-4196-8319-8e13fc089016}"/>
            </a:ext>
          </a:extLst>
        </xdr:cNvPr>
        <xdr:cNvPicPr>
          <a:picLocks noChangeAspect="1"/>
        </xdr:cNvPicPr>
      </xdr:nvPicPr>
      <xdr:blipFill>
        <a:blip r:embed="rId179"/>
        <a:stretch>
          <a:fillRect/>
        </a:stretch>
      </xdr:blipFill>
      <xdr:spPr>
        <a:xfrm>
          <a:off x="1209675" y="18873787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213</xdr:row>
      <xdr:rowOff>10160</xdr:rowOff>
    </xdr:from>
    <xdr:to>
      <xdr:col>1</xdr:col>
      <xdr:colOff>1149350</xdr:colOff>
      <xdr:row>214</xdr:row>
      <xdr:rowOff>1494</xdr:rowOff>
    </xdr:to>
    <xdr:pic>
      <xdr:nvPicPr>
        <xdr:cNvPr id="17" name="ID_C45AF98AA58C4CF8814F880EE5A74F38" descr="1 (90)">
          <a:extLst>
            <a:ext uri="{FF2B5EF4-FFF2-40B4-BE49-F238E27FC236}">
              <a16:creationId xmlns:a16="http://schemas.microsoft.com/office/drawing/2014/main" id="{d7f428b6-ca78-4cc1-b767-48222ccd4b16}"/>
            </a:ext>
          </a:extLst>
        </xdr:cNvPr>
        <xdr:cNvPicPr>
          <a:picLocks noChangeAspect="1"/>
        </xdr:cNvPicPr>
      </xdr:nvPicPr>
      <xdr:blipFill>
        <a:blip r:embed="rId179"/>
        <a:stretch>
          <a:fillRect/>
        </a:stretch>
      </xdr:blipFill>
      <xdr:spPr>
        <a:xfrm>
          <a:off x="1209675" y="18978562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214</xdr:row>
      <xdr:rowOff>10160</xdr:rowOff>
    </xdr:from>
    <xdr:to>
      <xdr:col>1</xdr:col>
      <xdr:colOff>1149350</xdr:colOff>
      <xdr:row>215</xdr:row>
      <xdr:rowOff>1494</xdr:rowOff>
    </xdr:to>
    <xdr:pic>
      <xdr:nvPicPr>
        <xdr:cNvPr id="106" name="ID_FA293B80838C46BC8AD177F530426E8D" descr="1 (91)">
          <a:extLst>
            <a:ext uri="{FF2B5EF4-FFF2-40B4-BE49-F238E27FC236}">
              <a16:creationId xmlns:a16="http://schemas.microsoft.com/office/drawing/2014/main" id="{e33de7ee-b87b-49eb-b6ff-14124d031512}"/>
            </a:ext>
          </a:extLst>
        </xdr:cNvPr>
        <xdr:cNvPicPr>
          <a:picLocks noChangeAspect="1"/>
        </xdr:cNvPicPr>
      </xdr:nvPicPr>
      <xdr:blipFill>
        <a:blip r:embed="rId180"/>
        <a:stretch>
          <a:fillRect/>
        </a:stretch>
      </xdr:blipFill>
      <xdr:spPr>
        <a:xfrm>
          <a:off x="1209675" y="19083337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215</xdr:row>
      <xdr:rowOff>10160</xdr:rowOff>
    </xdr:from>
    <xdr:to>
      <xdr:col>1</xdr:col>
      <xdr:colOff>1149350</xdr:colOff>
      <xdr:row>216</xdr:row>
      <xdr:rowOff>1494</xdr:rowOff>
    </xdr:to>
    <xdr:pic>
      <xdr:nvPicPr>
        <xdr:cNvPr id="18" name="ID_FA293B80838C46BC8AD177F530426E8D" descr="1 (91)">
          <a:extLst>
            <a:ext uri="{FF2B5EF4-FFF2-40B4-BE49-F238E27FC236}">
              <a16:creationId xmlns:a16="http://schemas.microsoft.com/office/drawing/2014/main" id="{c5504741-46f4-47f1-b984-d3751d400da3}"/>
            </a:ext>
          </a:extLst>
        </xdr:cNvPr>
        <xdr:cNvPicPr>
          <a:picLocks noChangeAspect="1"/>
        </xdr:cNvPicPr>
      </xdr:nvPicPr>
      <xdr:blipFill>
        <a:blip r:embed="rId180"/>
        <a:stretch>
          <a:fillRect/>
        </a:stretch>
      </xdr:blipFill>
      <xdr:spPr>
        <a:xfrm>
          <a:off x="1209675" y="19188112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216</xdr:row>
      <xdr:rowOff>10160</xdr:rowOff>
    </xdr:from>
    <xdr:to>
      <xdr:col>1</xdr:col>
      <xdr:colOff>1149350</xdr:colOff>
      <xdr:row>217</xdr:row>
      <xdr:rowOff>1494</xdr:rowOff>
    </xdr:to>
    <xdr:pic>
      <xdr:nvPicPr>
        <xdr:cNvPr id="19" name="ID_FA293B80838C46BC8AD177F530426E8D" descr="1 (91)">
          <a:extLst>
            <a:ext uri="{FF2B5EF4-FFF2-40B4-BE49-F238E27FC236}">
              <a16:creationId xmlns:a16="http://schemas.microsoft.com/office/drawing/2014/main" id="{e483a14c-6308-4b5f-afcb-bd390dba6a8a}"/>
            </a:ext>
          </a:extLst>
        </xdr:cNvPr>
        <xdr:cNvPicPr>
          <a:picLocks noChangeAspect="1"/>
        </xdr:cNvPicPr>
      </xdr:nvPicPr>
      <xdr:blipFill>
        <a:blip r:embed="rId180"/>
        <a:stretch>
          <a:fillRect/>
        </a:stretch>
      </xdr:blipFill>
      <xdr:spPr>
        <a:xfrm>
          <a:off x="1209675" y="19292887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217</xdr:row>
      <xdr:rowOff>10160</xdr:rowOff>
    </xdr:from>
    <xdr:to>
      <xdr:col>1</xdr:col>
      <xdr:colOff>1149350</xdr:colOff>
      <xdr:row>218</xdr:row>
      <xdr:rowOff>1494</xdr:rowOff>
    </xdr:to>
    <xdr:pic>
      <xdr:nvPicPr>
        <xdr:cNvPr id="20" name="ID_FA293B80838C46BC8AD177F530426E8D" descr="1 (91)">
          <a:extLst>
            <a:ext uri="{FF2B5EF4-FFF2-40B4-BE49-F238E27FC236}">
              <a16:creationId xmlns:a16="http://schemas.microsoft.com/office/drawing/2014/main" id="{678b21ce-0f68-4ff8-86be-8b583e3b8a38}"/>
            </a:ext>
          </a:extLst>
        </xdr:cNvPr>
        <xdr:cNvPicPr>
          <a:picLocks noChangeAspect="1"/>
        </xdr:cNvPicPr>
      </xdr:nvPicPr>
      <xdr:blipFill>
        <a:blip r:embed="rId180"/>
        <a:stretch>
          <a:fillRect/>
        </a:stretch>
      </xdr:blipFill>
      <xdr:spPr>
        <a:xfrm>
          <a:off x="1209675" y="19397662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218</xdr:row>
      <xdr:rowOff>10160</xdr:rowOff>
    </xdr:from>
    <xdr:to>
      <xdr:col>1</xdr:col>
      <xdr:colOff>1149350</xdr:colOff>
      <xdr:row>219</xdr:row>
      <xdr:rowOff>1495</xdr:rowOff>
    </xdr:to>
    <xdr:pic>
      <xdr:nvPicPr>
        <xdr:cNvPr id="22" name="ID_FA293B80838C46BC8AD177F530426E8D" descr="1 (91)">
          <a:extLst>
            <a:ext uri="{FF2B5EF4-FFF2-40B4-BE49-F238E27FC236}">
              <a16:creationId xmlns:a16="http://schemas.microsoft.com/office/drawing/2014/main" id="{ca513247-6643-4269-b7b7-cb3aca96a5db}"/>
            </a:ext>
          </a:extLst>
        </xdr:cNvPr>
        <xdr:cNvPicPr>
          <a:picLocks noChangeAspect="1"/>
        </xdr:cNvPicPr>
      </xdr:nvPicPr>
      <xdr:blipFill>
        <a:blip r:embed="rId180"/>
        <a:stretch>
          <a:fillRect/>
        </a:stretch>
      </xdr:blipFill>
      <xdr:spPr>
        <a:xfrm>
          <a:off x="1209675" y="19502437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219</xdr:row>
      <xdr:rowOff>10160</xdr:rowOff>
    </xdr:from>
    <xdr:to>
      <xdr:col>1</xdr:col>
      <xdr:colOff>1149350</xdr:colOff>
      <xdr:row>220</xdr:row>
      <xdr:rowOff>1494</xdr:rowOff>
    </xdr:to>
    <xdr:pic>
      <xdr:nvPicPr>
        <xdr:cNvPr id="53" name="ID_FA293B80838C46BC8AD177F530426E8D" descr="1 (91)">
          <a:extLst>
            <a:ext uri="{FF2B5EF4-FFF2-40B4-BE49-F238E27FC236}">
              <a16:creationId xmlns:a16="http://schemas.microsoft.com/office/drawing/2014/main" id="{5cfa4b88-a3e3-48da-ae91-9577c3eae0f1}"/>
            </a:ext>
          </a:extLst>
        </xdr:cNvPr>
        <xdr:cNvPicPr>
          <a:picLocks noChangeAspect="1"/>
        </xdr:cNvPicPr>
      </xdr:nvPicPr>
      <xdr:blipFill>
        <a:blip r:embed="rId180"/>
        <a:stretch>
          <a:fillRect/>
        </a:stretch>
      </xdr:blipFill>
      <xdr:spPr>
        <a:xfrm>
          <a:off x="1209675" y="19607212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220</xdr:row>
      <xdr:rowOff>10160</xdr:rowOff>
    </xdr:from>
    <xdr:to>
      <xdr:col>1</xdr:col>
      <xdr:colOff>1149350</xdr:colOff>
      <xdr:row>221</xdr:row>
      <xdr:rowOff>1494</xdr:rowOff>
    </xdr:to>
    <xdr:pic>
      <xdr:nvPicPr>
        <xdr:cNvPr id="55" name="ID_31E6B6D1637A494A89C119E98754C94A" descr="1 (92)">
          <a:extLst>
            <a:ext uri="{FF2B5EF4-FFF2-40B4-BE49-F238E27FC236}">
              <a16:creationId xmlns:a16="http://schemas.microsoft.com/office/drawing/2014/main" id="{939127e0-ae9c-4a55-b4aa-3e034727d7ce}"/>
            </a:ext>
          </a:extLst>
        </xdr:cNvPr>
        <xdr:cNvPicPr>
          <a:picLocks noChangeAspect="1"/>
        </xdr:cNvPicPr>
      </xdr:nvPicPr>
      <xdr:blipFill>
        <a:blip r:embed="rId181"/>
        <a:stretch>
          <a:fillRect/>
        </a:stretch>
      </xdr:blipFill>
      <xdr:spPr>
        <a:xfrm>
          <a:off x="1209675" y="19711987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221</xdr:row>
      <xdr:rowOff>10160</xdr:rowOff>
    </xdr:from>
    <xdr:to>
      <xdr:col>1</xdr:col>
      <xdr:colOff>1149350</xdr:colOff>
      <xdr:row>222</xdr:row>
      <xdr:rowOff>1494</xdr:rowOff>
    </xdr:to>
    <xdr:pic>
      <xdr:nvPicPr>
        <xdr:cNvPr id="59" name="ID_31E6B6D1637A494A89C119E98754C94A" descr="1 (92)">
          <a:extLst>
            <a:ext uri="{FF2B5EF4-FFF2-40B4-BE49-F238E27FC236}">
              <a16:creationId xmlns:a16="http://schemas.microsoft.com/office/drawing/2014/main" id="{0c45d66c-e0e3-4761-b5c2-a03d64254e8b}"/>
            </a:ext>
          </a:extLst>
        </xdr:cNvPr>
        <xdr:cNvPicPr>
          <a:picLocks noChangeAspect="1"/>
        </xdr:cNvPicPr>
      </xdr:nvPicPr>
      <xdr:blipFill>
        <a:blip r:embed="rId181"/>
        <a:stretch>
          <a:fillRect/>
        </a:stretch>
      </xdr:blipFill>
      <xdr:spPr>
        <a:xfrm>
          <a:off x="1209675" y="19816762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222</xdr:row>
      <xdr:rowOff>10160</xdr:rowOff>
    </xdr:from>
    <xdr:to>
      <xdr:col>1</xdr:col>
      <xdr:colOff>1149350</xdr:colOff>
      <xdr:row>223</xdr:row>
      <xdr:rowOff>1494</xdr:rowOff>
    </xdr:to>
    <xdr:pic>
      <xdr:nvPicPr>
        <xdr:cNvPr id="89" name="ID_31E6B6D1637A494A89C119E98754C94A" descr="1 (92)">
          <a:extLst>
            <a:ext uri="{FF2B5EF4-FFF2-40B4-BE49-F238E27FC236}">
              <a16:creationId xmlns:a16="http://schemas.microsoft.com/office/drawing/2014/main" id="{e8f9d8ae-810d-4503-ac8e-5b8b1b4755da}"/>
            </a:ext>
          </a:extLst>
        </xdr:cNvPr>
        <xdr:cNvPicPr>
          <a:picLocks noChangeAspect="1"/>
        </xdr:cNvPicPr>
      </xdr:nvPicPr>
      <xdr:blipFill>
        <a:blip r:embed="rId181"/>
        <a:stretch>
          <a:fillRect/>
        </a:stretch>
      </xdr:blipFill>
      <xdr:spPr>
        <a:xfrm>
          <a:off x="1209675" y="19921537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223</xdr:row>
      <xdr:rowOff>10160</xdr:rowOff>
    </xdr:from>
    <xdr:to>
      <xdr:col>1</xdr:col>
      <xdr:colOff>1149350</xdr:colOff>
      <xdr:row>224</xdr:row>
      <xdr:rowOff>1494</xdr:rowOff>
    </xdr:to>
    <xdr:pic>
      <xdr:nvPicPr>
        <xdr:cNvPr id="90" name="ID_31E6B6D1637A494A89C119E98754C94A" descr="1 (92)">
          <a:extLst>
            <a:ext uri="{FF2B5EF4-FFF2-40B4-BE49-F238E27FC236}">
              <a16:creationId xmlns:a16="http://schemas.microsoft.com/office/drawing/2014/main" id="{72facba2-0fea-4732-b0b1-36f9295b69ea}"/>
            </a:ext>
          </a:extLst>
        </xdr:cNvPr>
        <xdr:cNvPicPr>
          <a:picLocks noChangeAspect="1"/>
        </xdr:cNvPicPr>
      </xdr:nvPicPr>
      <xdr:blipFill>
        <a:blip r:embed="rId181"/>
        <a:stretch>
          <a:fillRect/>
        </a:stretch>
      </xdr:blipFill>
      <xdr:spPr>
        <a:xfrm>
          <a:off x="1209675" y="20026312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224</xdr:row>
      <xdr:rowOff>10160</xdr:rowOff>
    </xdr:from>
    <xdr:to>
      <xdr:col>1</xdr:col>
      <xdr:colOff>1149350</xdr:colOff>
      <xdr:row>225</xdr:row>
      <xdr:rowOff>1494</xdr:rowOff>
    </xdr:to>
    <xdr:pic>
      <xdr:nvPicPr>
        <xdr:cNvPr id="91" name="ID_31E6B6D1637A494A89C119E98754C94A" descr="1 (92)">
          <a:extLst>
            <a:ext uri="{FF2B5EF4-FFF2-40B4-BE49-F238E27FC236}">
              <a16:creationId xmlns:a16="http://schemas.microsoft.com/office/drawing/2014/main" id="{69afb3df-3a61-4f9e-b052-a6ebfb52dc54}"/>
            </a:ext>
          </a:extLst>
        </xdr:cNvPr>
        <xdr:cNvPicPr>
          <a:picLocks noChangeAspect="1"/>
        </xdr:cNvPicPr>
      </xdr:nvPicPr>
      <xdr:blipFill>
        <a:blip r:embed="rId181"/>
        <a:stretch>
          <a:fillRect/>
        </a:stretch>
      </xdr:blipFill>
      <xdr:spPr>
        <a:xfrm>
          <a:off x="1209675" y="20131087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225</xdr:row>
      <xdr:rowOff>10160</xdr:rowOff>
    </xdr:from>
    <xdr:to>
      <xdr:col>1</xdr:col>
      <xdr:colOff>1149350</xdr:colOff>
      <xdr:row>226</xdr:row>
      <xdr:rowOff>1494</xdr:rowOff>
    </xdr:to>
    <xdr:pic>
      <xdr:nvPicPr>
        <xdr:cNvPr id="92" name="ID_31E6B6D1637A494A89C119E98754C94A" descr="1 (92)">
          <a:extLst>
            <a:ext uri="{FF2B5EF4-FFF2-40B4-BE49-F238E27FC236}">
              <a16:creationId xmlns:a16="http://schemas.microsoft.com/office/drawing/2014/main" id="{dbbdfc7a-17aa-48d7-87ff-d02ec08a42cf}"/>
            </a:ext>
          </a:extLst>
        </xdr:cNvPr>
        <xdr:cNvPicPr>
          <a:picLocks noChangeAspect="1"/>
        </xdr:cNvPicPr>
      </xdr:nvPicPr>
      <xdr:blipFill>
        <a:blip r:embed="rId181"/>
        <a:stretch>
          <a:fillRect/>
        </a:stretch>
      </xdr:blipFill>
      <xdr:spPr>
        <a:xfrm>
          <a:off x="1209675" y="20235862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226</xdr:row>
      <xdr:rowOff>10160</xdr:rowOff>
    </xdr:from>
    <xdr:to>
      <xdr:col>1</xdr:col>
      <xdr:colOff>1149350</xdr:colOff>
      <xdr:row>227</xdr:row>
      <xdr:rowOff>1495</xdr:rowOff>
    </xdr:to>
    <xdr:pic>
      <xdr:nvPicPr>
        <xdr:cNvPr id="107" name="ID_FF3E225681854DC894EAE452F38A4DEE" descr="1 (93)">
          <a:extLst>
            <a:ext uri="{FF2B5EF4-FFF2-40B4-BE49-F238E27FC236}">
              <a16:creationId xmlns:a16="http://schemas.microsoft.com/office/drawing/2014/main" id="{120f8104-45a4-4575-a976-db888c6f8918}"/>
            </a:ext>
          </a:extLst>
        </xdr:cNvPr>
        <xdr:cNvPicPr>
          <a:picLocks noChangeAspect="1"/>
        </xdr:cNvPicPr>
      </xdr:nvPicPr>
      <xdr:blipFill>
        <a:blip r:embed="rId182"/>
        <a:stretch>
          <a:fillRect/>
        </a:stretch>
      </xdr:blipFill>
      <xdr:spPr>
        <a:xfrm>
          <a:off x="1209675" y="20340637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227</xdr:row>
      <xdr:rowOff>10160</xdr:rowOff>
    </xdr:from>
    <xdr:to>
      <xdr:col>1</xdr:col>
      <xdr:colOff>1149350</xdr:colOff>
      <xdr:row>228</xdr:row>
      <xdr:rowOff>0</xdr:rowOff>
    </xdr:to>
    <xdr:pic>
      <xdr:nvPicPr>
        <xdr:cNvPr id="108" name="ID_FF3E225681854DC894EAE452F38A4DEE" descr="1 (93)">
          <a:extLst>
            <a:ext uri="{FF2B5EF4-FFF2-40B4-BE49-F238E27FC236}">
              <a16:creationId xmlns:a16="http://schemas.microsoft.com/office/drawing/2014/main" id="{ef9d3095-7840-4001-8119-a00b452bec18}"/>
            </a:ext>
          </a:extLst>
        </xdr:cNvPr>
        <xdr:cNvPicPr>
          <a:picLocks noChangeAspect="1"/>
        </xdr:cNvPicPr>
      </xdr:nvPicPr>
      <xdr:blipFill>
        <a:blip r:embed="rId182"/>
        <a:stretch>
          <a:fillRect/>
        </a:stretch>
      </xdr:blipFill>
      <xdr:spPr>
        <a:xfrm>
          <a:off x="1209675" y="20445412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229</xdr:row>
      <xdr:rowOff>10160</xdr:rowOff>
    </xdr:from>
    <xdr:to>
      <xdr:col>1</xdr:col>
      <xdr:colOff>1149350</xdr:colOff>
      <xdr:row>230</xdr:row>
      <xdr:rowOff>1494</xdr:rowOff>
    </xdr:to>
    <xdr:pic>
      <xdr:nvPicPr>
        <xdr:cNvPr id="109" name="ID_FF3E225681854DC894EAE452F38A4DEE" descr="1 (93)">
          <a:extLst>
            <a:ext uri="{FF2B5EF4-FFF2-40B4-BE49-F238E27FC236}">
              <a16:creationId xmlns:a16="http://schemas.microsoft.com/office/drawing/2014/main" id="{c62ef594-0b22-4855-85d8-188ef6db58c7}"/>
            </a:ext>
          </a:extLst>
        </xdr:cNvPr>
        <xdr:cNvPicPr>
          <a:picLocks noChangeAspect="1"/>
        </xdr:cNvPicPr>
      </xdr:nvPicPr>
      <xdr:blipFill>
        <a:blip r:embed="rId182"/>
        <a:stretch>
          <a:fillRect/>
        </a:stretch>
      </xdr:blipFill>
      <xdr:spPr>
        <a:xfrm>
          <a:off x="1209675" y="20635912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230</xdr:row>
      <xdr:rowOff>10160</xdr:rowOff>
    </xdr:from>
    <xdr:to>
      <xdr:col>1</xdr:col>
      <xdr:colOff>1149350</xdr:colOff>
      <xdr:row>231</xdr:row>
      <xdr:rowOff>1494</xdr:rowOff>
    </xdr:to>
    <xdr:pic>
      <xdr:nvPicPr>
        <xdr:cNvPr id="110" name="ID_FF3E225681854DC894EAE452F38A4DEE" descr="1 (93)">
          <a:extLst>
            <a:ext uri="{FF2B5EF4-FFF2-40B4-BE49-F238E27FC236}">
              <a16:creationId xmlns:a16="http://schemas.microsoft.com/office/drawing/2014/main" id="{d19351cb-24e8-4b11-b867-5222f178b414}"/>
            </a:ext>
          </a:extLst>
        </xdr:cNvPr>
        <xdr:cNvPicPr>
          <a:picLocks noChangeAspect="1"/>
        </xdr:cNvPicPr>
      </xdr:nvPicPr>
      <xdr:blipFill>
        <a:blip r:embed="rId182"/>
        <a:stretch>
          <a:fillRect/>
        </a:stretch>
      </xdr:blipFill>
      <xdr:spPr>
        <a:xfrm>
          <a:off x="1209675" y="20740687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231</xdr:row>
      <xdr:rowOff>10160</xdr:rowOff>
    </xdr:from>
    <xdr:to>
      <xdr:col>1</xdr:col>
      <xdr:colOff>1149350</xdr:colOff>
      <xdr:row>232</xdr:row>
      <xdr:rowOff>1494</xdr:rowOff>
    </xdr:to>
    <xdr:pic>
      <xdr:nvPicPr>
        <xdr:cNvPr id="111" name="ID_FF3E225681854DC894EAE452F38A4DEE" descr="1 (93)">
          <a:extLst>
            <a:ext uri="{FF2B5EF4-FFF2-40B4-BE49-F238E27FC236}">
              <a16:creationId xmlns:a16="http://schemas.microsoft.com/office/drawing/2014/main" id="{60c71ddd-7e31-4642-9dc1-978cd056b149}"/>
            </a:ext>
          </a:extLst>
        </xdr:cNvPr>
        <xdr:cNvPicPr>
          <a:picLocks noChangeAspect="1"/>
        </xdr:cNvPicPr>
      </xdr:nvPicPr>
      <xdr:blipFill>
        <a:blip r:embed="rId182"/>
        <a:stretch>
          <a:fillRect/>
        </a:stretch>
      </xdr:blipFill>
      <xdr:spPr>
        <a:xfrm>
          <a:off x="1209675" y="20845462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232</xdr:row>
      <xdr:rowOff>10160</xdr:rowOff>
    </xdr:from>
    <xdr:to>
      <xdr:col>1</xdr:col>
      <xdr:colOff>1149350</xdr:colOff>
      <xdr:row>233</xdr:row>
      <xdr:rowOff>1494</xdr:rowOff>
    </xdr:to>
    <xdr:pic>
      <xdr:nvPicPr>
        <xdr:cNvPr id="112" name="ID_FF3E225681854DC894EAE452F38A4DEE" descr="1 (93)">
          <a:extLst>
            <a:ext uri="{FF2B5EF4-FFF2-40B4-BE49-F238E27FC236}">
              <a16:creationId xmlns:a16="http://schemas.microsoft.com/office/drawing/2014/main" id="{23ef80f5-f2f9-427a-a854-2fc82540332f}"/>
            </a:ext>
          </a:extLst>
        </xdr:cNvPr>
        <xdr:cNvPicPr>
          <a:picLocks noChangeAspect="1"/>
        </xdr:cNvPicPr>
      </xdr:nvPicPr>
      <xdr:blipFill>
        <a:blip r:embed="rId182"/>
        <a:stretch>
          <a:fillRect/>
        </a:stretch>
      </xdr:blipFill>
      <xdr:spPr>
        <a:xfrm>
          <a:off x="1209675" y="20950237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233</xdr:row>
      <xdr:rowOff>10160</xdr:rowOff>
    </xdr:from>
    <xdr:to>
      <xdr:col>1</xdr:col>
      <xdr:colOff>1149350</xdr:colOff>
      <xdr:row>234</xdr:row>
      <xdr:rowOff>1494</xdr:rowOff>
    </xdr:to>
    <xdr:pic>
      <xdr:nvPicPr>
        <xdr:cNvPr id="113" name="ID_EBAF408B193648829054F9DB9FAF71AF" descr="1 (94)">
          <a:extLst>
            <a:ext uri="{FF2B5EF4-FFF2-40B4-BE49-F238E27FC236}">
              <a16:creationId xmlns:a16="http://schemas.microsoft.com/office/drawing/2014/main" id="{67f279cd-3b67-46a6-a8c1-8f3a436f1d36}"/>
            </a:ext>
          </a:extLst>
        </xdr:cNvPr>
        <xdr:cNvPicPr>
          <a:picLocks noChangeAspect="1"/>
        </xdr:cNvPicPr>
      </xdr:nvPicPr>
      <xdr:blipFill>
        <a:blip r:embed="rId183"/>
        <a:stretch>
          <a:fillRect/>
        </a:stretch>
      </xdr:blipFill>
      <xdr:spPr>
        <a:xfrm>
          <a:off x="1209675" y="21055012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234</xdr:row>
      <xdr:rowOff>10160</xdr:rowOff>
    </xdr:from>
    <xdr:to>
      <xdr:col>1</xdr:col>
      <xdr:colOff>1149350</xdr:colOff>
      <xdr:row>235</xdr:row>
      <xdr:rowOff>1494</xdr:rowOff>
    </xdr:to>
    <xdr:pic>
      <xdr:nvPicPr>
        <xdr:cNvPr id="114" name="ID_EBAF408B193648829054F9DB9FAF71AF" descr="1 (94)">
          <a:extLst>
            <a:ext uri="{FF2B5EF4-FFF2-40B4-BE49-F238E27FC236}">
              <a16:creationId xmlns:a16="http://schemas.microsoft.com/office/drawing/2014/main" id="{b3ad8135-7d5a-4637-9b24-3bef4347f94a}"/>
            </a:ext>
          </a:extLst>
        </xdr:cNvPr>
        <xdr:cNvPicPr>
          <a:picLocks noChangeAspect="1"/>
        </xdr:cNvPicPr>
      </xdr:nvPicPr>
      <xdr:blipFill>
        <a:blip r:embed="rId183"/>
        <a:stretch>
          <a:fillRect/>
        </a:stretch>
      </xdr:blipFill>
      <xdr:spPr>
        <a:xfrm>
          <a:off x="1209675" y="21159787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235</xdr:row>
      <xdr:rowOff>10160</xdr:rowOff>
    </xdr:from>
    <xdr:to>
      <xdr:col>1</xdr:col>
      <xdr:colOff>1149350</xdr:colOff>
      <xdr:row>236</xdr:row>
      <xdr:rowOff>1494</xdr:rowOff>
    </xdr:to>
    <xdr:pic>
      <xdr:nvPicPr>
        <xdr:cNvPr id="115" name="ID_EBAF408B193648829054F9DB9FAF71AF" descr="1 (94)">
          <a:extLst>
            <a:ext uri="{FF2B5EF4-FFF2-40B4-BE49-F238E27FC236}">
              <a16:creationId xmlns:a16="http://schemas.microsoft.com/office/drawing/2014/main" id="{72f10c08-c137-4835-8c63-3767e99a1ac0}"/>
            </a:ext>
          </a:extLst>
        </xdr:cNvPr>
        <xdr:cNvPicPr>
          <a:picLocks noChangeAspect="1"/>
        </xdr:cNvPicPr>
      </xdr:nvPicPr>
      <xdr:blipFill>
        <a:blip r:embed="rId183"/>
        <a:stretch>
          <a:fillRect/>
        </a:stretch>
      </xdr:blipFill>
      <xdr:spPr>
        <a:xfrm>
          <a:off x="1209675" y="21264562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236</xdr:row>
      <xdr:rowOff>10160</xdr:rowOff>
    </xdr:from>
    <xdr:to>
      <xdr:col>1</xdr:col>
      <xdr:colOff>1149350</xdr:colOff>
      <xdr:row>237</xdr:row>
      <xdr:rowOff>1495</xdr:rowOff>
    </xdr:to>
    <xdr:pic>
      <xdr:nvPicPr>
        <xdr:cNvPr id="116" name="ID_EBAF408B193648829054F9DB9FAF71AF" descr="1 (94)">
          <a:extLst>
            <a:ext uri="{FF2B5EF4-FFF2-40B4-BE49-F238E27FC236}">
              <a16:creationId xmlns:a16="http://schemas.microsoft.com/office/drawing/2014/main" id="{b86c0d3c-c4a3-4bc1-8881-13e6f135ab54}"/>
            </a:ext>
          </a:extLst>
        </xdr:cNvPr>
        <xdr:cNvPicPr>
          <a:picLocks noChangeAspect="1"/>
        </xdr:cNvPicPr>
      </xdr:nvPicPr>
      <xdr:blipFill>
        <a:blip r:embed="rId183"/>
        <a:stretch>
          <a:fillRect/>
        </a:stretch>
      </xdr:blipFill>
      <xdr:spPr>
        <a:xfrm>
          <a:off x="1209675" y="21369337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237</xdr:row>
      <xdr:rowOff>10160</xdr:rowOff>
    </xdr:from>
    <xdr:to>
      <xdr:col>1</xdr:col>
      <xdr:colOff>1149350</xdr:colOff>
      <xdr:row>238</xdr:row>
      <xdr:rowOff>1494</xdr:rowOff>
    </xdr:to>
    <xdr:pic>
      <xdr:nvPicPr>
        <xdr:cNvPr id="117" name="ID_EBAF408B193648829054F9DB9FAF71AF" descr="1 (94)">
          <a:extLst>
            <a:ext uri="{FF2B5EF4-FFF2-40B4-BE49-F238E27FC236}">
              <a16:creationId xmlns:a16="http://schemas.microsoft.com/office/drawing/2014/main" id="{1dd2eafc-2339-4413-b026-79322ec36d54}"/>
            </a:ext>
          </a:extLst>
        </xdr:cNvPr>
        <xdr:cNvPicPr>
          <a:picLocks noChangeAspect="1"/>
        </xdr:cNvPicPr>
      </xdr:nvPicPr>
      <xdr:blipFill>
        <a:blip r:embed="rId183"/>
        <a:stretch>
          <a:fillRect/>
        </a:stretch>
      </xdr:blipFill>
      <xdr:spPr>
        <a:xfrm>
          <a:off x="1209675" y="21474112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238</xdr:row>
      <xdr:rowOff>10160</xdr:rowOff>
    </xdr:from>
    <xdr:to>
      <xdr:col>1</xdr:col>
      <xdr:colOff>1149350</xdr:colOff>
      <xdr:row>239</xdr:row>
      <xdr:rowOff>1494</xdr:rowOff>
    </xdr:to>
    <xdr:pic>
      <xdr:nvPicPr>
        <xdr:cNvPr id="118" name="ID_EBAF408B193648829054F9DB9FAF71AF" descr="1 (94)">
          <a:extLst>
            <a:ext uri="{FF2B5EF4-FFF2-40B4-BE49-F238E27FC236}">
              <a16:creationId xmlns:a16="http://schemas.microsoft.com/office/drawing/2014/main" id="{237325d4-5ebe-41e6-9019-8d19955847f8}"/>
            </a:ext>
          </a:extLst>
        </xdr:cNvPr>
        <xdr:cNvPicPr>
          <a:picLocks noChangeAspect="1"/>
        </xdr:cNvPicPr>
      </xdr:nvPicPr>
      <xdr:blipFill>
        <a:blip r:embed="rId183"/>
        <a:stretch>
          <a:fillRect/>
        </a:stretch>
      </xdr:blipFill>
      <xdr:spPr>
        <a:xfrm>
          <a:off x="1209675" y="21578887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239</xdr:row>
      <xdr:rowOff>10160</xdr:rowOff>
    </xdr:from>
    <xdr:to>
      <xdr:col>1</xdr:col>
      <xdr:colOff>1149350</xdr:colOff>
      <xdr:row>240</xdr:row>
      <xdr:rowOff>1494</xdr:rowOff>
    </xdr:to>
    <xdr:pic>
      <xdr:nvPicPr>
        <xdr:cNvPr id="119" name="ID_E3F13F70D9E445E8B8FFD779CAC13022" descr="1 (95)">
          <a:extLst>
            <a:ext uri="{FF2B5EF4-FFF2-40B4-BE49-F238E27FC236}">
              <a16:creationId xmlns:a16="http://schemas.microsoft.com/office/drawing/2014/main" id="{6298e7be-9052-4e91-94fa-a1f738bd2ffd}"/>
            </a:ext>
          </a:extLst>
        </xdr:cNvPr>
        <xdr:cNvPicPr>
          <a:picLocks noChangeAspect="1"/>
        </xdr:cNvPicPr>
      </xdr:nvPicPr>
      <xdr:blipFill>
        <a:blip r:embed="rId184"/>
        <a:stretch>
          <a:fillRect/>
        </a:stretch>
      </xdr:blipFill>
      <xdr:spPr>
        <a:xfrm>
          <a:off x="1209675" y="21683662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240</xdr:row>
      <xdr:rowOff>10160</xdr:rowOff>
    </xdr:from>
    <xdr:to>
      <xdr:col>1</xdr:col>
      <xdr:colOff>1149350</xdr:colOff>
      <xdr:row>241</xdr:row>
      <xdr:rowOff>1494</xdr:rowOff>
    </xdr:to>
    <xdr:pic>
      <xdr:nvPicPr>
        <xdr:cNvPr id="120" name="ID_E3F13F70D9E445E8B8FFD779CAC13022" descr="1 (95)">
          <a:extLst>
            <a:ext uri="{FF2B5EF4-FFF2-40B4-BE49-F238E27FC236}">
              <a16:creationId xmlns:a16="http://schemas.microsoft.com/office/drawing/2014/main" id="{65ee1e75-5ee5-40b6-bc44-71ab15c41464}"/>
            </a:ext>
          </a:extLst>
        </xdr:cNvPr>
        <xdr:cNvPicPr>
          <a:picLocks noChangeAspect="1"/>
        </xdr:cNvPicPr>
      </xdr:nvPicPr>
      <xdr:blipFill>
        <a:blip r:embed="rId184"/>
        <a:stretch>
          <a:fillRect/>
        </a:stretch>
      </xdr:blipFill>
      <xdr:spPr>
        <a:xfrm>
          <a:off x="1209675" y="21788437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241</xdr:row>
      <xdr:rowOff>10160</xdr:rowOff>
    </xdr:from>
    <xdr:to>
      <xdr:col>1</xdr:col>
      <xdr:colOff>1149350</xdr:colOff>
      <xdr:row>242</xdr:row>
      <xdr:rowOff>1494</xdr:rowOff>
    </xdr:to>
    <xdr:pic>
      <xdr:nvPicPr>
        <xdr:cNvPr id="121" name="ID_E3F13F70D9E445E8B8FFD779CAC13022" descr="1 (95)">
          <a:extLst>
            <a:ext uri="{FF2B5EF4-FFF2-40B4-BE49-F238E27FC236}">
              <a16:creationId xmlns:a16="http://schemas.microsoft.com/office/drawing/2014/main" id="{917523d5-02bb-41f9-91f8-7523fdabc715}"/>
            </a:ext>
          </a:extLst>
        </xdr:cNvPr>
        <xdr:cNvPicPr>
          <a:picLocks noChangeAspect="1"/>
        </xdr:cNvPicPr>
      </xdr:nvPicPr>
      <xdr:blipFill>
        <a:blip r:embed="rId184"/>
        <a:stretch>
          <a:fillRect/>
        </a:stretch>
      </xdr:blipFill>
      <xdr:spPr>
        <a:xfrm>
          <a:off x="1209675" y="21893212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242</xdr:row>
      <xdr:rowOff>10160</xdr:rowOff>
    </xdr:from>
    <xdr:to>
      <xdr:col>1</xdr:col>
      <xdr:colOff>1149350</xdr:colOff>
      <xdr:row>243</xdr:row>
      <xdr:rowOff>1494</xdr:rowOff>
    </xdr:to>
    <xdr:pic>
      <xdr:nvPicPr>
        <xdr:cNvPr id="122" name="ID_E3F13F70D9E445E8B8FFD779CAC13022" descr="1 (95)">
          <a:extLst>
            <a:ext uri="{FF2B5EF4-FFF2-40B4-BE49-F238E27FC236}">
              <a16:creationId xmlns:a16="http://schemas.microsoft.com/office/drawing/2014/main" id="{22c5fd96-aa2f-4e4e-93fd-21d1e39077b8}"/>
            </a:ext>
          </a:extLst>
        </xdr:cNvPr>
        <xdr:cNvPicPr>
          <a:picLocks noChangeAspect="1"/>
        </xdr:cNvPicPr>
      </xdr:nvPicPr>
      <xdr:blipFill>
        <a:blip r:embed="rId184"/>
        <a:stretch>
          <a:fillRect/>
        </a:stretch>
      </xdr:blipFill>
      <xdr:spPr>
        <a:xfrm>
          <a:off x="1209675" y="21997987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243</xdr:row>
      <xdr:rowOff>10160</xdr:rowOff>
    </xdr:from>
    <xdr:to>
      <xdr:col>1</xdr:col>
      <xdr:colOff>1149350</xdr:colOff>
      <xdr:row>244</xdr:row>
      <xdr:rowOff>1494</xdr:rowOff>
    </xdr:to>
    <xdr:pic>
      <xdr:nvPicPr>
        <xdr:cNvPr id="123" name="ID_E3F13F70D9E445E8B8FFD779CAC13022" descr="1 (95)">
          <a:extLst>
            <a:ext uri="{FF2B5EF4-FFF2-40B4-BE49-F238E27FC236}">
              <a16:creationId xmlns:a16="http://schemas.microsoft.com/office/drawing/2014/main" id="{69d75ea0-413f-485a-ab7d-90a730b1e873}"/>
            </a:ext>
          </a:extLst>
        </xdr:cNvPr>
        <xdr:cNvPicPr>
          <a:picLocks noChangeAspect="1"/>
        </xdr:cNvPicPr>
      </xdr:nvPicPr>
      <xdr:blipFill>
        <a:blip r:embed="rId184"/>
        <a:stretch>
          <a:fillRect/>
        </a:stretch>
      </xdr:blipFill>
      <xdr:spPr>
        <a:xfrm>
          <a:off x="1209675" y="22102762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121285</xdr:colOff>
      <xdr:row>244</xdr:row>
      <xdr:rowOff>10160</xdr:rowOff>
    </xdr:from>
    <xdr:to>
      <xdr:col>1</xdr:col>
      <xdr:colOff>1148715</xdr:colOff>
      <xdr:row>245</xdr:row>
      <xdr:rowOff>0</xdr:rowOff>
    </xdr:to>
    <xdr:pic>
      <xdr:nvPicPr>
        <xdr:cNvPr id="124" name="ID_ABF335C3F2F44A1984BDD6BE8B37070E" descr="1 (96)">
          <a:extLst>
            <a:ext uri="{FF2B5EF4-FFF2-40B4-BE49-F238E27FC236}">
              <a16:creationId xmlns:a16="http://schemas.microsoft.com/office/drawing/2014/main" id="{30dea4a3-ed42-4ccd-8ac8-6ef3f6cfb5ab}"/>
            </a:ext>
          </a:extLst>
        </xdr:cNvPr>
        <xdr:cNvPicPr>
          <a:picLocks noChangeAspect="1"/>
        </xdr:cNvPicPr>
      </xdr:nvPicPr>
      <xdr:blipFill>
        <a:blip r:embed="rId185"/>
        <a:stretch>
          <a:fillRect/>
        </a:stretch>
      </xdr:blipFill>
      <xdr:spPr>
        <a:xfrm>
          <a:off x="1209675" y="22207537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121285</xdr:colOff>
      <xdr:row>246</xdr:row>
      <xdr:rowOff>10795</xdr:rowOff>
    </xdr:from>
    <xdr:to>
      <xdr:col>1</xdr:col>
      <xdr:colOff>1148080</xdr:colOff>
      <xdr:row>247</xdr:row>
      <xdr:rowOff>1494</xdr:rowOff>
    </xdr:to>
    <xdr:pic>
      <xdr:nvPicPr>
        <xdr:cNvPr id="125" name="ID_07CADCB3844E4DA5BE5E3850E8C53BC9" descr="1 (97)">
          <a:extLst>
            <a:ext uri="{FF2B5EF4-FFF2-40B4-BE49-F238E27FC236}">
              <a16:creationId xmlns:a16="http://schemas.microsoft.com/office/drawing/2014/main" id="{f66ce8f0-d5d6-417e-89fc-0fe5b6322239}"/>
            </a:ext>
          </a:extLst>
        </xdr:cNvPr>
        <xdr:cNvPicPr>
          <a:picLocks noChangeAspect="1"/>
        </xdr:cNvPicPr>
      </xdr:nvPicPr>
      <xdr:blipFill>
        <a:blip r:embed="rId186"/>
        <a:stretch>
          <a:fillRect/>
        </a:stretch>
      </xdr:blipFill>
      <xdr:spPr>
        <a:xfrm>
          <a:off x="1209675" y="22398037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121285</xdr:colOff>
      <xdr:row>247</xdr:row>
      <xdr:rowOff>10795</xdr:rowOff>
    </xdr:from>
    <xdr:to>
      <xdr:col>1</xdr:col>
      <xdr:colOff>1148080</xdr:colOff>
      <xdr:row>248</xdr:row>
      <xdr:rowOff>1494</xdr:rowOff>
    </xdr:to>
    <xdr:pic>
      <xdr:nvPicPr>
        <xdr:cNvPr id="126" name="ID_07CADCB3844E4DA5BE5E3850E8C53BC9" descr="1 (97)">
          <a:extLst>
            <a:ext uri="{FF2B5EF4-FFF2-40B4-BE49-F238E27FC236}">
              <a16:creationId xmlns:a16="http://schemas.microsoft.com/office/drawing/2014/main" id="{5ea1ff41-df9e-4896-933f-d800f0286d9c}"/>
            </a:ext>
          </a:extLst>
        </xdr:cNvPr>
        <xdr:cNvPicPr>
          <a:picLocks noChangeAspect="1"/>
        </xdr:cNvPicPr>
      </xdr:nvPicPr>
      <xdr:blipFill>
        <a:blip r:embed="rId186"/>
        <a:stretch>
          <a:fillRect/>
        </a:stretch>
      </xdr:blipFill>
      <xdr:spPr>
        <a:xfrm>
          <a:off x="1209675" y="22502812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121285</xdr:colOff>
      <xdr:row>248</xdr:row>
      <xdr:rowOff>10795</xdr:rowOff>
    </xdr:from>
    <xdr:to>
      <xdr:col>1</xdr:col>
      <xdr:colOff>1148080</xdr:colOff>
      <xdr:row>249</xdr:row>
      <xdr:rowOff>1494</xdr:rowOff>
    </xdr:to>
    <xdr:pic>
      <xdr:nvPicPr>
        <xdr:cNvPr id="127" name="ID_6D065020DBFC448D893BD2476DF65C55" descr="1 (98)">
          <a:extLst>
            <a:ext uri="{FF2B5EF4-FFF2-40B4-BE49-F238E27FC236}">
              <a16:creationId xmlns:a16="http://schemas.microsoft.com/office/drawing/2014/main" id="{f979298c-2f56-409b-8935-b9924470cd52}"/>
            </a:ext>
          </a:extLst>
        </xdr:cNvPr>
        <xdr:cNvPicPr>
          <a:picLocks noChangeAspect="1"/>
        </xdr:cNvPicPr>
      </xdr:nvPicPr>
      <xdr:blipFill>
        <a:blip r:embed="rId187"/>
        <a:stretch>
          <a:fillRect/>
        </a:stretch>
      </xdr:blipFill>
      <xdr:spPr>
        <a:xfrm>
          <a:off x="1209675" y="22607587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121285</xdr:colOff>
      <xdr:row>249</xdr:row>
      <xdr:rowOff>10795</xdr:rowOff>
    </xdr:from>
    <xdr:to>
      <xdr:col>1</xdr:col>
      <xdr:colOff>1148080</xdr:colOff>
      <xdr:row>250</xdr:row>
      <xdr:rowOff>1494</xdr:rowOff>
    </xdr:to>
    <xdr:pic>
      <xdr:nvPicPr>
        <xdr:cNvPr id="128" name="ID_6D065020DBFC448D893BD2476DF65C55" descr="1 (98)">
          <a:extLst>
            <a:ext uri="{FF2B5EF4-FFF2-40B4-BE49-F238E27FC236}">
              <a16:creationId xmlns:a16="http://schemas.microsoft.com/office/drawing/2014/main" id="{6f2c0dd7-131c-409b-9312-ccebf44edb13}"/>
            </a:ext>
          </a:extLst>
        </xdr:cNvPr>
        <xdr:cNvPicPr>
          <a:picLocks noChangeAspect="1"/>
        </xdr:cNvPicPr>
      </xdr:nvPicPr>
      <xdr:blipFill>
        <a:blip r:embed="rId187"/>
        <a:stretch>
          <a:fillRect/>
        </a:stretch>
      </xdr:blipFill>
      <xdr:spPr>
        <a:xfrm>
          <a:off x="1209675" y="22712362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121285</xdr:colOff>
      <xdr:row>250</xdr:row>
      <xdr:rowOff>10795</xdr:rowOff>
    </xdr:from>
    <xdr:to>
      <xdr:col>1</xdr:col>
      <xdr:colOff>1148080</xdr:colOff>
      <xdr:row>251</xdr:row>
      <xdr:rowOff>1494</xdr:rowOff>
    </xdr:to>
    <xdr:pic>
      <xdr:nvPicPr>
        <xdr:cNvPr id="129" name="ID_6D065020DBFC448D893BD2476DF65C55" descr="1 (98)">
          <a:extLst>
            <a:ext uri="{FF2B5EF4-FFF2-40B4-BE49-F238E27FC236}">
              <a16:creationId xmlns:a16="http://schemas.microsoft.com/office/drawing/2014/main" id="{0785c224-815d-4dfe-9e25-2f0a57a74dc1}"/>
            </a:ext>
          </a:extLst>
        </xdr:cNvPr>
        <xdr:cNvPicPr>
          <a:picLocks noChangeAspect="1"/>
        </xdr:cNvPicPr>
      </xdr:nvPicPr>
      <xdr:blipFill>
        <a:blip r:embed="rId187"/>
        <a:stretch>
          <a:fillRect/>
        </a:stretch>
      </xdr:blipFill>
      <xdr:spPr>
        <a:xfrm>
          <a:off x="1209675" y="22817137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121285</xdr:colOff>
      <xdr:row>251</xdr:row>
      <xdr:rowOff>10795</xdr:rowOff>
    </xdr:from>
    <xdr:to>
      <xdr:col>1</xdr:col>
      <xdr:colOff>1148080</xdr:colOff>
      <xdr:row>252</xdr:row>
      <xdr:rowOff>1494</xdr:rowOff>
    </xdr:to>
    <xdr:pic>
      <xdr:nvPicPr>
        <xdr:cNvPr id="130" name="ID_6D065020DBFC448D893BD2476DF65C55" descr="1 (98)">
          <a:extLst>
            <a:ext uri="{FF2B5EF4-FFF2-40B4-BE49-F238E27FC236}">
              <a16:creationId xmlns:a16="http://schemas.microsoft.com/office/drawing/2014/main" id="{0b26bb2d-a205-47df-aec9-ca6b2392d040}"/>
            </a:ext>
          </a:extLst>
        </xdr:cNvPr>
        <xdr:cNvPicPr>
          <a:picLocks noChangeAspect="1"/>
        </xdr:cNvPicPr>
      </xdr:nvPicPr>
      <xdr:blipFill>
        <a:blip r:embed="rId187"/>
        <a:stretch>
          <a:fillRect/>
        </a:stretch>
      </xdr:blipFill>
      <xdr:spPr>
        <a:xfrm>
          <a:off x="1209675" y="22921912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121285</xdr:colOff>
      <xdr:row>252</xdr:row>
      <xdr:rowOff>10795</xdr:rowOff>
    </xdr:from>
    <xdr:to>
      <xdr:col>1</xdr:col>
      <xdr:colOff>1148080</xdr:colOff>
      <xdr:row>253</xdr:row>
      <xdr:rowOff>1494</xdr:rowOff>
    </xdr:to>
    <xdr:pic>
      <xdr:nvPicPr>
        <xdr:cNvPr id="131" name="ID_33B7E5274B5741F8868362D65E0E029C" descr="1 (99)">
          <a:extLst>
            <a:ext uri="{FF2B5EF4-FFF2-40B4-BE49-F238E27FC236}">
              <a16:creationId xmlns:a16="http://schemas.microsoft.com/office/drawing/2014/main" id="{8900517a-2fdd-4f8f-bf5b-dc3a363ff915}"/>
            </a:ext>
          </a:extLst>
        </xdr:cNvPr>
        <xdr:cNvPicPr>
          <a:picLocks noChangeAspect="1"/>
        </xdr:cNvPicPr>
      </xdr:nvPicPr>
      <xdr:blipFill>
        <a:blip r:embed="rId188"/>
        <a:stretch>
          <a:fillRect/>
        </a:stretch>
      </xdr:blipFill>
      <xdr:spPr>
        <a:xfrm>
          <a:off x="1209675" y="23026687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121285</xdr:colOff>
      <xdr:row>253</xdr:row>
      <xdr:rowOff>10795</xdr:rowOff>
    </xdr:from>
    <xdr:to>
      <xdr:col>1</xdr:col>
      <xdr:colOff>1148080</xdr:colOff>
      <xdr:row>254</xdr:row>
      <xdr:rowOff>1494</xdr:rowOff>
    </xdr:to>
    <xdr:pic>
      <xdr:nvPicPr>
        <xdr:cNvPr id="132" name="ID_33B7E5274B5741F8868362D65E0E029C" descr="1 (99)">
          <a:extLst>
            <a:ext uri="{FF2B5EF4-FFF2-40B4-BE49-F238E27FC236}">
              <a16:creationId xmlns:a16="http://schemas.microsoft.com/office/drawing/2014/main" id="{8c8fa212-c4f1-4a1e-9a67-e23b8a1880ba}"/>
            </a:ext>
          </a:extLst>
        </xdr:cNvPr>
        <xdr:cNvPicPr>
          <a:picLocks noChangeAspect="1"/>
        </xdr:cNvPicPr>
      </xdr:nvPicPr>
      <xdr:blipFill>
        <a:blip r:embed="rId188"/>
        <a:stretch>
          <a:fillRect/>
        </a:stretch>
      </xdr:blipFill>
      <xdr:spPr>
        <a:xfrm>
          <a:off x="1209675" y="23131462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121285</xdr:colOff>
      <xdr:row>254</xdr:row>
      <xdr:rowOff>10795</xdr:rowOff>
    </xdr:from>
    <xdr:to>
      <xdr:col>1</xdr:col>
      <xdr:colOff>1148080</xdr:colOff>
      <xdr:row>255</xdr:row>
      <xdr:rowOff>1495</xdr:rowOff>
    </xdr:to>
    <xdr:pic>
      <xdr:nvPicPr>
        <xdr:cNvPr id="133" name="ID_33B7E5274B5741F8868362D65E0E029C" descr="1 (99)">
          <a:extLst>
            <a:ext uri="{FF2B5EF4-FFF2-40B4-BE49-F238E27FC236}">
              <a16:creationId xmlns:a16="http://schemas.microsoft.com/office/drawing/2014/main" id="{832bc493-660d-4b9a-a297-f3eb500a4134}"/>
            </a:ext>
          </a:extLst>
        </xdr:cNvPr>
        <xdr:cNvPicPr>
          <a:picLocks noChangeAspect="1"/>
        </xdr:cNvPicPr>
      </xdr:nvPicPr>
      <xdr:blipFill>
        <a:blip r:embed="rId188"/>
        <a:stretch>
          <a:fillRect/>
        </a:stretch>
      </xdr:blipFill>
      <xdr:spPr>
        <a:xfrm>
          <a:off x="1209675" y="23236237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121285</xdr:colOff>
      <xdr:row>255</xdr:row>
      <xdr:rowOff>10795</xdr:rowOff>
    </xdr:from>
    <xdr:to>
      <xdr:col>1</xdr:col>
      <xdr:colOff>1148080</xdr:colOff>
      <xdr:row>256</xdr:row>
      <xdr:rowOff>1494</xdr:rowOff>
    </xdr:to>
    <xdr:pic>
      <xdr:nvPicPr>
        <xdr:cNvPr id="134" name="ID_33B7E5274B5741F8868362D65E0E029C" descr="1 (99)">
          <a:extLst>
            <a:ext uri="{FF2B5EF4-FFF2-40B4-BE49-F238E27FC236}">
              <a16:creationId xmlns:a16="http://schemas.microsoft.com/office/drawing/2014/main" id="{ca13edee-e7d9-4aac-8286-81db5d77574a}"/>
            </a:ext>
          </a:extLst>
        </xdr:cNvPr>
        <xdr:cNvPicPr>
          <a:picLocks noChangeAspect="1"/>
        </xdr:cNvPicPr>
      </xdr:nvPicPr>
      <xdr:blipFill>
        <a:blip r:embed="rId188"/>
        <a:stretch>
          <a:fillRect/>
        </a:stretch>
      </xdr:blipFill>
      <xdr:spPr>
        <a:xfrm>
          <a:off x="1209675" y="23341012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121285</xdr:colOff>
      <xdr:row>256</xdr:row>
      <xdr:rowOff>10795</xdr:rowOff>
    </xdr:from>
    <xdr:to>
      <xdr:col>1</xdr:col>
      <xdr:colOff>1148080</xdr:colOff>
      <xdr:row>257</xdr:row>
      <xdr:rowOff>1494</xdr:rowOff>
    </xdr:to>
    <xdr:pic>
      <xdr:nvPicPr>
        <xdr:cNvPr id="135" name="ID_33B7E5274B5741F8868362D65E0E029C" descr="1 (99)">
          <a:extLst>
            <a:ext uri="{FF2B5EF4-FFF2-40B4-BE49-F238E27FC236}">
              <a16:creationId xmlns:a16="http://schemas.microsoft.com/office/drawing/2014/main" id="{08e92220-0f34-45c8-9dec-126e8e144d99}"/>
            </a:ext>
          </a:extLst>
        </xdr:cNvPr>
        <xdr:cNvPicPr>
          <a:picLocks noChangeAspect="1"/>
        </xdr:cNvPicPr>
      </xdr:nvPicPr>
      <xdr:blipFill>
        <a:blip r:embed="rId188"/>
        <a:stretch>
          <a:fillRect/>
        </a:stretch>
      </xdr:blipFill>
      <xdr:spPr>
        <a:xfrm>
          <a:off x="1209675" y="23445787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121285</xdr:colOff>
      <xdr:row>257</xdr:row>
      <xdr:rowOff>10795</xdr:rowOff>
    </xdr:from>
    <xdr:to>
      <xdr:col>1</xdr:col>
      <xdr:colOff>1148080</xdr:colOff>
      <xdr:row>258</xdr:row>
      <xdr:rowOff>1494</xdr:rowOff>
    </xdr:to>
    <xdr:pic>
      <xdr:nvPicPr>
        <xdr:cNvPr id="136" name="ID_33B7E5274B5741F8868362D65E0E029C" descr="1 (99)">
          <a:extLst>
            <a:ext uri="{FF2B5EF4-FFF2-40B4-BE49-F238E27FC236}">
              <a16:creationId xmlns:a16="http://schemas.microsoft.com/office/drawing/2014/main" id="{762648a8-8588-4a7c-904a-ac4da4c19b84}"/>
            </a:ext>
          </a:extLst>
        </xdr:cNvPr>
        <xdr:cNvPicPr>
          <a:picLocks noChangeAspect="1"/>
        </xdr:cNvPicPr>
      </xdr:nvPicPr>
      <xdr:blipFill>
        <a:blip r:embed="rId188"/>
        <a:stretch>
          <a:fillRect/>
        </a:stretch>
      </xdr:blipFill>
      <xdr:spPr>
        <a:xfrm>
          <a:off x="1209675" y="235505625"/>
          <a:ext cx="1028700" cy="1038225"/>
        </a:xfrm>
        <a:prstGeom prst="rect"/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1051651</xdr:colOff>
      <xdr:row>25</xdr:row>
      <xdr:rowOff>11745</xdr:rowOff>
    </xdr:to>
    <xdr:pic>
      <xdr:nvPicPr>
        <xdr:cNvPr id="138" name="Рисунок 137" descr="22">
          <a:extLst>
            <a:ext uri="{FF2B5EF4-FFF2-40B4-BE49-F238E27FC236}">
              <a16:creationId xmlns:a16="http://schemas.microsoft.com/office/drawing/2014/main" id="{d2cc57cd-143d-4c85-92c4-ca31a781b584}"/>
            </a:ext>
          </a:extLst>
        </xdr:cNvPr>
        <xdr:cNvPicPr>
          <a:picLocks noChangeAspect="1"/>
        </xdr:cNvPicPr>
      </xdr:nvPicPr>
      <xdr:blipFill>
        <a:blip r:embed="rId189"/>
        <a:stretch>
          <a:fillRect/>
        </a:stretch>
      </xdr:blipFill>
      <xdr:spPr>
        <a:xfrm>
          <a:off x="1085850" y="21202650"/>
          <a:ext cx="1047750" cy="1057275"/>
        </a:xfrm>
        <a:prstGeom prst="rect"/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1051651</xdr:colOff>
      <xdr:row>29</xdr:row>
      <xdr:rowOff>4124</xdr:rowOff>
    </xdr:to>
    <xdr:pic>
      <xdr:nvPicPr>
        <xdr:cNvPr id="140" name="Рисунок 139" descr="25">
          <a:extLst>
            <a:ext uri="{FF2B5EF4-FFF2-40B4-BE49-F238E27FC236}">
              <a16:creationId xmlns:a16="http://schemas.microsoft.com/office/drawing/2014/main" id="{f01a9e4c-7486-408d-ba7a-f665ab4bee65}"/>
            </a:ext>
          </a:extLst>
        </xdr:cNvPr>
        <xdr:cNvPicPr>
          <a:picLocks noChangeAspect="1"/>
        </xdr:cNvPicPr>
      </xdr:nvPicPr>
      <xdr:blipFill>
        <a:blip r:embed="rId190"/>
        <a:stretch>
          <a:fillRect/>
        </a:stretch>
      </xdr:blipFill>
      <xdr:spPr>
        <a:xfrm>
          <a:off x="1085850" y="24345900"/>
          <a:ext cx="1047750" cy="1047750"/>
        </a:xfrm>
        <a:prstGeom prst="rect"/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1051651</xdr:colOff>
      <xdr:row>30</xdr:row>
      <xdr:rowOff>4124</xdr:rowOff>
    </xdr:to>
    <xdr:pic>
      <xdr:nvPicPr>
        <xdr:cNvPr id="142" name="Рисунок 141" descr="27">
          <a:extLst>
            <a:ext uri="{FF2B5EF4-FFF2-40B4-BE49-F238E27FC236}">
              <a16:creationId xmlns:a16="http://schemas.microsoft.com/office/drawing/2014/main" id="{f573be9e-d667-42f8-8348-f09d10769e60}"/>
            </a:ext>
          </a:extLst>
        </xdr:cNvPr>
        <xdr:cNvPicPr>
          <a:picLocks noChangeAspect="1"/>
        </xdr:cNvPicPr>
      </xdr:nvPicPr>
      <xdr:blipFill>
        <a:blip r:embed="rId191"/>
        <a:stretch>
          <a:fillRect/>
        </a:stretch>
      </xdr:blipFill>
      <xdr:spPr>
        <a:xfrm>
          <a:off x="1085850" y="25393650"/>
          <a:ext cx="1047750" cy="1047750"/>
        </a:xfrm>
        <a:prstGeom prst="rect"/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1036410</xdr:colOff>
      <xdr:row>31</xdr:row>
      <xdr:rowOff>1036410</xdr:rowOff>
    </xdr:to>
    <xdr:pic>
      <xdr:nvPicPr>
        <xdr:cNvPr id="143" name="Рисунок 142" descr="29">
          <a:extLst>
            <a:ext uri="{FF2B5EF4-FFF2-40B4-BE49-F238E27FC236}">
              <a16:creationId xmlns:a16="http://schemas.microsoft.com/office/drawing/2014/main" id="{6ecf57a4-3746-4901-9ad8-cae1073ca4b8}"/>
            </a:ext>
          </a:extLst>
        </xdr:cNvPr>
        <xdr:cNvPicPr>
          <a:picLocks noChangeAspect="1"/>
        </xdr:cNvPicPr>
      </xdr:nvPicPr>
      <xdr:blipFill>
        <a:blip r:embed="rId192"/>
        <a:stretch>
          <a:fillRect/>
        </a:stretch>
      </xdr:blipFill>
      <xdr:spPr>
        <a:xfrm>
          <a:off x="1085850" y="27489150"/>
          <a:ext cx="1038225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19</xdr:row>
      <xdr:rowOff>10795</xdr:rowOff>
    </xdr:from>
    <xdr:to>
      <xdr:col>1</xdr:col>
      <xdr:colOff>1148715</xdr:colOff>
      <xdr:row>20</xdr:row>
      <xdr:rowOff>1270</xdr:rowOff>
    </xdr:to>
    <xdr:pic>
      <xdr:nvPicPr>
        <xdr:cNvPr id="66" name="ID_51FEC477007F4013BF96FF26357F1F65" descr="16">
          <a:extLst>
            <a:ext uri="{FF2B5EF4-FFF2-40B4-BE49-F238E27FC236}">
              <a16:creationId xmlns:a16="http://schemas.microsoft.com/office/drawing/2014/main" id="{f0836e11-7bab-46d0-b59d-72277658e42e}"/>
            </a:ext>
          </a:extLst>
        </xdr:cNvPr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209675" y="1721167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21</xdr:row>
      <xdr:rowOff>10160</xdr:rowOff>
    </xdr:from>
    <xdr:to>
      <xdr:col>1</xdr:col>
      <xdr:colOff>1149350</xdr:colOff>
      <xdr:row>22</xdr:row>
      <xdr:rowOff>1270</xdr:rowOff>
    </xdr:to>
    <xdr:pic>
      <xdr:nvPicPr>
        <xdr:cNvPr id="137" name="ID_D505831DD65C4FC0A043BCAE7ED6A337" descr="18">
          <a:extLst>
            <a:ext uri="{FF2B5EF4-FFF2-40B4-BE49-F238E27FC236}">
              <a16:creationId xmlns:a16="http://schemas.microsoft.com/office/drawing/2014/main" id="{f5108007-c7d0-459e-97ed-2a69ec86382a}"/>
            </a:ext>
          </a:extLst>
        </xdr:cNvPr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209675" y="1911667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21</xdr:row>
      <xdr:rowOff>10795</xdr:rowOff>
    </xdr:from>
    <xdr:to>
      <xdr:col>1</xdr:col>
      <xdr:colOff>1148715</xdr:colOff>
      <xdr:row>22</xdr:row>
      <xdr:rowOff>1270</xdr:rowOff>
    </xdr:to>
    <xdr:pic>
      <xdr:nvPicPr>
        <xdr:cNvPr id="139" name="ID_51FEC477007F4013BF96FF26357F1F65" descr="16">
          <a:extLst>
            <a:ext uri="{FF2B5EF4-FFF2-40B4-BE49-F238E27FC236}">
              <a16:creationId xmlns:a16="http://schemas.microsoft.com/office/drawing/2014/main" id="{ac473ad3-828e-4bbf-a9af-ad2fc139f7f0}"/>
            </a:ext>
          </a:extLst>
        </xdr:cNvPr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209675" y="1911667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19</xdr:row>
      <xdr:rowOff>10160</xdr:rowOff>
    </xdr:from>
    <xdr:to>
      <xdr:col>1</xdr:col>
      <xdr:colOff>1149350</xdr:colOff>
      <xdr:row>20</xdr:row>
      <xdr:rowOff>1270</xdr:rowOff>
    </xdr:to>
    <xdr:pic>
      <xdr:nvPicPr>
        <xdr:cNvPr id="141" name="ID_7733A880701847898F5F94B0FC78786C" descr="19">
          <a:extLst>
            <a:ext uri="{FF2B5EF4-FFF2-40B4-BE49-F238E27FC236}">
              <a16:creationId xmlns:a16="http://schemas.microsoft.com/office/drawing/2014/main" id="{28932515-dff6-4b65-87a2-47da520ff0c5}"/>
            </a:ext>
          </a:extLst>
        </xdr:cNvPr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1209675" y="1721167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19</xdr:row>
      <xdr:rowOff>10160</xdr:rowOff>
    </xdr:from>
    <xdr:to>
      <xdr:col>1</xdr:col>
      <xdr:colOff>1149350</xdr:colOff>
      <xdr:row>20</xdr:row>
      <xdr:rowOff>1270</xdr:rowOff>
    </xdr:to>
    <xdr:pic>
      <xdr:nvPicPr>
        <xdr:cNvPr id="144" name="ID_D505831DD65C4FC0A043BCAE7ED6A337" descr="18">
          <a:extLst>
            <a:ext uri="{FF2B5EF4-FFF2-40B4-BE49-F238E27FC236}">
              <a16:creationId xmlns:a16="http://schemas.microsoft.com/office/drawing/2014/main" id="{e6a4474e-b2c3-40f9-a0b3-cc4ab02fca24}"/>
            </a:ext>
          </a:extLst>
        </xdr:cNvPr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209675" y="1721167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158115</xdr:colOff>
      <xdr:row>19</xdr:row>
      <xdr:rowOff>89535</xdr:rowOff>
    </xdr:from>
    <xdr:to>
      <xdr:col>1</xdr:col>
      <xdr:colOff>1070610</xdr:colOff>
      <xdr:row>19</xdr:row>
      <xdr:rowOff>1011555</xdr:rowOff>
    </xdr:to>
    <xdr:pic>
      <xdr:nvPicPr>
        <xdr:cNvPr id="145" name="ID_51FEC477007F4013BF96FF26357F1F65" descr="16">
          <a:extLst>
            <a:ext uri="{FF2B5EF4-FFF2-40B4-BE49-F238E27FC236}">
              <a16:creationId xmlns:a16="http://schemas.microsoft.com/office/drawing/2014/main" id="{603d9dec-830e-4968-9015-7ef762dad918}"/>
            </a:ext>
          </a:extLst>
        </xdr:cNvPr>
        <xdr:cNvPicPr>
          <a:picLocks noChangeAspect="1"/>
        </xdr:cNvPicPr>
      </xdr:nvPicPr>
      <xdr:blipFill>
        <a:blip r:embed="rId193"/>
        <a:stretch>
          <a:fillRect/>
        </a:stretch>
      </xdr:blipFill>
      <xdr:spPr>
        <a:xfrm>
          <a:off x="1247775" y="17287875"/>
          <a:ext cx="914400" cy="923925"/>
        </a:xfrm>
        <a:prstGeom prst="rect"/>
      </xdr:spPr>
    </xdr:pic>
    <xdr:clientData/>
  </xdr:twoCellAnchor>
  <xdr:twoCellAnchor editAs="oneCell">
    <xdr:from>
      <xdr:col>1</xdr:col>
      <xdr:colOff>120650</xdr:colOff>
      <xdr:row>56</xdr:row>
      <xdr:rowOff>10160</xdr:rowOff>
    </xdr:from>
    <xdr:to>
      <xdr:col>1</xdr:col>
      <xdr:colOff>1149350</xdr:colOff>
      <xdr:row>57</xdr:row>
      <xdr:rowOff>1270</xdr:rowOff>
    </xdr:to>
    <xdr:pic>
      <xdr:nvPicPr>
        <xdr:cNvPr id="147" name="ID_45F5BA6942464E418CD2ABF5F59F2917" descr="1 (16)">
          <a:extLst>
            <a:ext uri="{FF2B5EF4-FFF2-40B4-BE49-F238E27FC236}">
              <a16:creationId xmlns:a16="http://schemas.microsoft.com/office/drawing/2014/main" id="{fd4c7f5a-20ac-46cf-b7cc-ee5f8e35541a}"/>
            </a:ext>
          </a:extLst>
        </xdr:cNvPr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1209675" y="4889182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73</xdr:row>
      <xdr:rowOff>10795</xdr:rowOff>
    </xdr:from>
    <xdr:to>
      <xdr:col>1</xdr:col>
      <xdr:colOff>1148715</xdr:colOff>
      <xdr:row>74</xdr:row>
      <xdr:rowOff>1270</xdr:rowOff>
    </xdr:to>
    <xdr:pic>
      <xdr:nvPicPr>
        <xdr:cNvPr id="148" name="ID_3C9644768CD54F5D8993302BA3F6ED03" descr="1 (36)">
          <a:extLst>
            <a:ext uri="{FF2B5EF4-FFF2-40B4-BE49-F238E27FC236}">
              <a16:creationId xmlns:a16="http://schemas.microsoft.com/office/drawing/2014/main" id="{8b6be211-e827-4bfc-8b39-2c3fcebd0cb2}"/>
            </a:ext>
          </a:extLst>
        </xdr:cNvPr>
        <xdr:cNvPicPr>
          <a:picLocks noChangeAspect="1"/>
        </xdr:cNvPicPr>
      </xdr:nvPicPr>
      <xdr:blipFill>
        <a:blip r:embed="rId64"/>
        <a:stretch>
          <a:fillRect/>
        </a:stretch>
      </xdr:blipFill>
      <xdr:spPr>
        <a:xfrm>
          <a:off x="1209675" y="6651307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93</xdr:row>
      <xdr:rowOff>10795</xdr:rowOff>
    </xdr:from>
    <xdr:to>
      <xdr:col>1</xdr:col>
      <xdr:colOff>1148715</xdr:colOff>
      <xdr:row>94</xdr:row>
      <xdr:rowOff>1270</xdr:rowOff>
    </xdr:to>
    <xdr:pic>
      <xdr:nvPicPr>
        <xdr:cNvPr id="149" name="ID_58B1256822F04D9BA8601C906BB0A920" descr="48">
          <a:extLst>
            <a:ext uri="{FF2B5EF4-FFF2-40B4-BE49-F238E27FC236}">
              <a16:creationId xmlns:a16="http://schemas.microsoft.com/office/drawing/2014/main" id="{2093c079-ed3a-4b40-be7b-f053ecbc17cc}"/>
            </a:ext>
          </a:extLst>
        </xdr:cNvPr>
        <xdr:cNvPicPr>
          <a:picLocks noChangeAspect="1"/>
        </xdr:cNvPicPr>
      </xdr:nvPicPr>
      <xdr:blipFill>
        <a:blip r:embed="rId76"/>
        <a:stretch>
          <a:fillRect/>
        </a:stretch>
      </xdr:blipFill>
      <xdr:spPr>
        <a:xfrm>
          <a:off x="1209675" y="84134325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145</xdr:row>
      <xdr:rowOff>10160</xdr:rowOff>
    </xdr:from>
    <xdr:to>
      <xdr:col>1</xdr:col>
      <xdr:colOff>1149350</xdr:colOff>
      <xdr:row>146</xdr:row>
      <xdr:rowOff>1270</xdr:rowOff>
    </xdr:to>
    <xdr:pic>
      <xdr:nvPicPr>
        <xdr:cNvPr id="151" name="ID_02454159FDF34551B296FD7B8D3A1D19" descr="1 (20)">
          <a:extLst>
            <a:ext uri="{FF2B5EF4-FFF2-40B4-BE49-F238E27FC236}">
              <a16:creationId xmlns:a16="http://schemas.microsoft.com/office/drawing/2014/main" id="{8785085a-0172-4e9a-84d8-8e03296621a2}"/>
            </a:ext>
          </a:extLst>
        </xdr:cNvPr>
        <xdr:cNvPicPr>
          <a:picLocks noChangeAspect="1"/>
        </xdr:cNvPicPr>
      </xdr:nvPicPr>
      <xdr:blipFill>
        <a:blip r:embed="rId112"/>
        <a:stretch>
          <a:fillRect/>
        </a:stretch>
      </xdr:blipFill>
      <xdr:spPr>
        <a:xfrm>
          <a:off x="1209675" y="123958350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164</xdr:row>
      <xdr:rowOff>10160</xdr:rowOff>
    </xdr:from>
    <xdr:to>
      <xdr:col>1</xdr:col>
      <xdr:colOff>1149350</xdr:colOff>
      <xdr:row>165</xdr:row>
      <xdr:rowOff>1270</xdr:rowOff>
    </xdr:to>
    <xdr:pic>
      <xdr:nvPicPr>
        <xdr:cNvPr id="152" name="ID_2F70BE77FBC54EE2877105ACD4F9C5FA" descr="1 (45)">
          <a:extLst>
            <a:ext uri="{FF2B5EF4-FFF2-40B4-BE49-F238E27FC236}">
              <a16:creationId xmlns:a16="http://schemas.microsoft.com/office/drawing/2014/main" id="{bf0c68ba-230b-4295-baeb-c656dd207280}"/>
            </a:ext>
          </a:extLst>
        </xdr:cNvPr>
        <xdr:cNvPicPr>
          <a:picLocks noChangeAspect="1"/>
        </xdr:cNvPicPr>
      </xdr:nvPicPr>
      <xdr:blipFill>
        <a:blip r:embed="rId134"/>
        <a:stretch>
          <a:fillRect/>
        </a:stretch>
      </xdr:blipFill>
      <xdr:spPr>
        <a:xfrm>
          <a:off x="1209675" y="141579600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164</xdr:row>
      <xdr:rowOff>10160</xdr:rowOff>
    </xdr:from>
    <xdr:to>
      <xdr:col>1</xdr:col>
      <xdr:colOff>1149350</xdr:colOff>
      <xdr:row>165</xdr:row>
      <xdr:rowOff>1270</xdr:rowOff>
    </xdr:to>
    <xdr:pic>
      <xdr:nvPicPr>
        <xdr:cNvPr id="153" name="ID_02454159FDF34551B296FD7B8D3A1D19" descr="1 (20)">
          <a:extLst>
            <a:ext uri="{FF2B5EF4-FFF2-40B4-BE49-F238E27FC236}">
              <a16:creationId xmlns:a16="http://schemas.microsoft.com/office/drawing/2014/main" id="{7c348f4f-0138-4b9e-a655-3ae3b6bfc319}"/>
            </a:ext>
          </a:extLst>
        </xdr:cNvPr>
        <xdr:cNvPicPr>
          <a:picLocks noChangeAspect="1"/>
        </xdr:cNvPicPr>
      </xdr:nvPicPr>
      <xdr:blipFill>
        <a:blip r:embed="rId112"/>
        <a:stretch>
          <a:fillRect/>
        </a:stretch>
      </xdr:blipFill>
      <xdr:spPr>
        <a:xfrm>
          <a:off x="1209675" y="141579600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182</xdr:row>
      <xdr:rowOff>10160</xdr:rowOff>
    </xdr:from>
    <xdr:to>
      <xdr:col>1</xdr:col>
      <xdr:colOff>1149350</xdr:colOff>
      <xdr:row>183</xdr:row>
      <xdr:rowOff>1270</xdr:rowOff>
    </xdr:to>
    <xdr:pic>
      <xdr:nvPicPr>
        <xdr:cNvPr id="154" name="ID_2F70BE77FBC54EE2877105ACD4F9C5FA" descr="1 (45)">
          <a:extLst>
            <a:ext uri="{FF2B5EF4-FFF2-40B4-BE49-F238E27FC236}">
              <a16:creationId xmlns:a16="http://schemas.microsoft.com/office/drawing/2014/main" id="{9785b5d5-19ed-4815-93c6-33ce3500d82a}"/>
            </a:ext>
          </a:extLst>
        </xdr:cNvPr>
        <xdr:cNvPicPr>
          <a:picLocks noChangeAspect="1"/>
        </xdr:cNvPicPr>
      </xdr:nvPicPr>
      <xdr:blipFill>
        <a:blip r:embed="rId134"/>
        <a:stretch>
          <a:fillRect/>
        </a:stretch>
      </xdr:blipFill>
      <xdr:spPr>
        <a:xfrm>
          <a:off x="1209675" y="159200850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182</xdr:row>
      <xdr:rowOff>10160</xdr:rowOff>
    </xdr:from>
    <xdr:to>
      <xdr:col>1</xdr:col>
      <xdr:colOff>1149350</xdr:colOff>
      <xdr:row>183</xdr:row>
      <xdr:rowOff>1270</xdr:rowOff>
    </xdr:to>
    <xdr:pic>
      <xdr:nvPicPr>
        <xdr:cNvPr id="155" name="ID_02454159FDF34551B296FD7B8D3A1D19" descr="1 (20)">
          <a:extLst>
            <a:ext uri="{FF2B5EF4-FFF2-40B4-BE49-F238E27FC236}">
              <a16:creationId xmlns:a16="http://schemas.microsoft.com/office/drawing/2014/main" id="{8cb77962-5e91-4df5-8f5f-25467391f6ec}"/>
            </a:ext>
          </a:extLst>
        </xdr:cNvPr>
        <xdr:cNvPicPr>
          <a:picLocks noChangeAspect="1"/>
        </xdr:cNvPicPr>
      </xdr:nvPicPr>
      <xdr:blipFill>
        <a:blip r:embed="rId112"/>
        <a:stretch>
          <a:fillRect/>
        </a:stretch>
      </xdr:blipFill>
      <xdr:spPr>
        <a:xfrm>
          <a:off x="1209675" y="159200850"/>
          <a:ext cx="1028700" cy="1038225"/>
        </a:xfrm>
        <a:prstGeom prst="rect"/>
      </xdr:spPr>
    </xdr:pic>
    <xdr:clientData/>
  </xdr:twoCellAnchor>
  <xdr:twoCellAnchor editAs="oneCell">
    <xdr:from>
      <xdr:col>1</xdr:col>
      <xdr:colOff>120650</xdr:colOff>
      <xdr:row>210</xdr:row>
      <xdr:rowOff>10160</xdr:rowOff>
    </xdr:from>
    <xdr:to>
      <xdr:col>1</xdr:col>
      <xdr:colOff>1149350</xdr:colOff>
      <xdr:row>211</xdr:row>
      <xdr:rowOff>1270</xdr:rowOff>
    </xdr:to>
    <xdr:pic>
      <xdr:nvPicPr>
        <xdr:cNvPr id="159" name="ID_C45AF98AA58C4CF8814F880EE5A74F38" descr="1 (90)">
          <a:extLst>
            <a:ext uri="{FF2B5EF4-FFF2-40B4-BE49-F238E27FC236}">
              <a16:creationId xmlns:a16="http://schemas.microsoft.com/office/drawing/2014/main" id="{210a49db-241e-4d3f-b775-f7886aadc473}"/>
            </a:ext>
          </a:extLst>
        </xdr:cNvPr>
        <xdr:cNvPicPr>
          <a:picLocks noChangeAspect="1"/>
        </xdr:cNvPicPr>
      </xdr:nvPicPr>
      <xdr:blipFill>
        <a:blip r:embed="rId179"/>
        <a:stretch>
          <a:fillRect/>
        </a:stretch>
      </xdr:blipFill>
      <xdr:spPr>
        <a:xfrm>
          <a:off x="1209675" y="186832875"/>
          <a:ext cx="1028700" cy="1038225"/>
        </a:xfrm>
        <a:prstGeom prst="rect"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608965</xdr:colOff>
      <xdr:row>1</xdr:row>
      <xdr:rowOff>10161</xdr:rowOff>
    </xdr:from>
    <xdr:to>
      <xdr:col>2</xdr:col>
      <xdr:colOff>514350</xdr:colOff>
      <xdr:row>4</xdr:row>
      <xdr:rowOff>200301</xdr:rowOff>
    </xdr:to>
    <xdr:pic>
      <xdr:nvPicPr>
        <xdr:cNvPr id="112" name="ID_AAFEE1C047924418A5373B04622D9528">
          <a:extLst>
            <a:ext uri="{FF2B5EF4-FFF2-40B4-BE49-F238E27FC236}">
              <a16:creationId xmlns:a16="http://schemas.microsoft.com/office/drawing/2014/main" id="{9b13cd7f-de5e-44d6-8c74-27d1d9ceed17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9600" y="1943100"/>
          <a:ext cx="1771650" cy="133350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163195</xdr:colOff>
      <xdr:row>1</xdr:row>
      <xdr:rowOff>10160</xdr:rowOff>
    </xdr:from>
    <xdr:to>
      <xdr:col>8</xdr:col>
      <xdr:colOff>187960</xdr:colOff>
      <xdr:row>5</xdr:row>
      <xdr:rowOff>0</xdr:rowOff>
    </xdr:to>
    <xdr:pic>
      <xdr:nvPicPr>
        <xdr:cNvPr id="113" name="ID_E477E71233B84316A8BB7A1261404E76">
          <a:extLst>
            <a:ext uri="{FF2B5EF4-FFF2-40B4-BE49-F238E27FC236}">
              <a16:creationId xmlns:a16="http://schemas.microsoft.com/office/drawing/2014/main" id="{899427e8-349b-44e1-925b-6e2cdd905589}"/>
            </a:ext>
          </a:extLst>
        </xdr:cNvPr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19550" y="1943100"/>
          <a:ext cx="1895475" cy="15144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0</xdr:col>
      <xdr:colOff>744855</xdr:colOff>
      <xdr:row>12</xdr:row>
      <xdr:rowOff>10160</xdr:rowOff>
    </xdr:from>
    <xdr:to>
      <xdr:col>2</xdr:col>
      <xdr:colOff>667385</xdr:colOff>
      <xdr:row>16</xdr:row>
      <xdr:rowOff>0</xdr:rowOff>
    </xdr:to>
    <xdr:pic>
      <xdr:nvPicPr>
        <xdr:cNvPr id="114" name="ID_39FCCD5276E944AA8BAC9B4D465B1F8E">
          <a:extLst>
            <a:ext uri="{FF2B5EF4-FFF2-40B4-BE49-F238E27FC236}">
              <a16:creationId xmlns:a16="http://schemas.microsoft.com/office/drawing/2014/main" id="{8c383c84-a604-448e-bb8b-4b2b841ec8b2}"/>
            </a:ext>
          </a:extLst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42950" y="5486400"/>
          <a:ext cx="1790700" cy="15144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377825</xdr:colOff>
      <xdr:row>12</xdr:row>
      <xdr:rowOff>10160</xdr:rowOff>
    </xdr:from>
    <xdr:to>
      <xdr:col>8</xdr:col>
      <xdr:colOff>635</xdr:colOff>
      <xdr:row>16</xdr:row>
      <xdr:rowOff>0</xdr:rowOff>
    </xdr:to>
    <xdr:pic>
      <xdr:nvPicPr>
        <xdr:cNvPr id="115" name="ID_1F1425BF690F44A5BC7AA50093AD1A49">
          <a:extLst>
            <a:ext uri="{FF2B5EF4-FFF2-40B4-BE49-F238E27FC236}">
              <a16:creationId xmlns:a16="http://schemas.microsoft.com/office/drawing/2014/main" id="{9f7f0ebd-9243-4427-9ffa-68f5788206a9}"/>
            </a:ext>
          </a:extLst>
        </xdr:cNvPr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238625" y="5486400"/>
          <a:ext cx="1485900" cy="1514475"/>
        </a:xfrm>
        <a:prstGeom prst="rect"/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6</xdr:col>
      <xdr:colOff>190500</xdr:colOff>
      <xdr:row>26</xdr:row>
      <xdr:rowOff>219075</xdr:rowOff>
    </xdr:from>
    <xdr:to>
      <xdr:col>7</xdr:col>
      <xdr:colOff>0</xdr:colOff>
      <xdr:row>26</xdr:row>
      <xdr:rowOff>1079500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c840b10-c543-401b-bcc2-49fb9640ee43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400000">
          <a:off x="5762625" y="30889575"/>
          <a:ext cx="1323975" cy="8572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203835</xdr:colOff>
      <xdr:row>2</xdr:row>
      <xdr:rowOff>16510</xdr:rowOff>
    </xdr:from>
    <xdr:to>
      <xdr:col>1</xdr:col>
      <xdr:colOff>1432560</xdr:colOff>
      <xdr:row>2</xdr:row>
      <xdr:rowOff>1245235</xdr:rowOff>
    </xdr:to>
    <xdr:pic>
      <xdr:nvPicPr>
        <xdr:cNvPr id="124" name="ID_00E0949BC41C4F0E8BB3F63BD29AAA3D" descr="850x850图片4-01">
          <a:extLst>
            <a:ext uri="{FF2B5EF4-FFF2-40B4-BE49-F238E27FC236}">
              <a16:creationId xmlns:a16="http://schemas.microsoft.com/office/drawing/2014/main" id="{b408b9c0-fc95-40ea-b505-6c437139ba76}"/>
            </a:ext>
          </a:extLst>
        </xdr:cNvPr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04875" y="1971675"/>
          <a:ext cx="1228725" cy="1228725"/>
        </a:xfrm>
        <a:prstGeom prst="rect"/>
      </xdr:spPr>
    </xdr:pic>
    <xdr:clientData/>
  </xdr:twoCellAnchor>
  <xdr:twoCellAnchor editAs="oneCell">
    <xdr:from>
      <xdr:col>1</xdr:col>
      <xdr:colOff>203835</xdr:colOff>
      <xdr:row>3</xdr:row>
      <xdr:rowOff>16510</xdr:rowOff>
    </xdr:from>
    <xdr:to>
      <xdr:col>1</xdr:col>
      <xdr:colOff>1432560</xdr:colOff>
      <xdr:row>3</xdr:row>
      <xdr:rowOff>1245235</xdr:rowOff>
    </xdr:to>
    <xdr:pic>
      <xdr:nvPicPr>
        <xdr:cNvPr id="120" name="ID_1937ED04CA1E430BB720F1484CB872BE" descr="850x850图片4-02">
          <a:extLst>
            <a:ext uri="{FF2B5EF4-FFF2-40B4-BE49-F238E27FC236}">
              <a16:creationId xmlns:a16="http://schemas.microsoft.com/office/drawing/2014/main" id="{2aad63cd-b19b-4cec-bc33-2c3cb66f5a87}"/>
            </a:ext>
          </a:extLst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4875" y="3228975"/>
          <a:ext cx="1228725" cy="1228725"/>
        </a:xfrm>
        <a:prstGeom prst="rect"/>
      </xdr:spPr>
    </xdr:pic>
    <xdr:clientData/>
  </xdr:twoCellAnchor>
  <xdr:twoCellAnchor editAs="oneCell">
    <xdr:from>
      <xdr:col>1</xdr:col>
      <xdr:colOff>203835</xdr:colOff>
      <xdr:row>4</xdr:row>
      <xdr:rowOff>15875</xdr:rowOff>
    </xdr:from>
    <xdr:to>
      <xdr:col>1</xdr:col>
      <xdr:colOff>1432560</xdr:colOff>
      <xdr:row>4</xdr:row>
      <xdr:rowOff>1244600</xdr:rowOff>
    </xdr:to>
    <xdr:pic>
      <xdr:nvPicPr>
        <xdr:cNvPr id="119" name="ID_955CDC9C7CA540EFA9C7DAC633A364B5" descr="850x850图片4-03">
          <a:extLst>
            <a:ext uri="{FF2B5EF4-FFF2-40B4-BE49-F238E27FC236}">
              <a16:creationId xmlns:a16="http://schemas.microsoft.com/office/drawing/2014/main" id="{c1f04f6d-205b-49c1-8e09-2ba988509d41}"/>
            </a:ext>
          </a:extLst>
        </xdr:cNvPr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04875" y="4486275"/>
          <a:ext cx="1228725" cy="1228725"/>
        </a:xfrm>
        <a:prstGeom prst="rect"/>
      </xdr:spPr>
    </xdr:pic>
    <xdr:clientData/>
  </xdr:twoCellAnchor>
  <xdr:twoCellAnchor editAs="oneCell">
    <xdr:from>
      <xdr:col>1</xdr:col>
      <xdr:colOff>203835</xdr:colOff>
      <xdr:row>5</xdr:row>
      <xdr:rowOff>15875</xdr:rowOff>
    </xdr:from>
    <xdr:to>
      <xdr:col>1</xdr:col>
      <xdr:colOff>1432560</xdr:colOff>
      <xdr:row>5</xdr:row>
      <xdr:rowOff>1244600</xdr:rowOff>
    </xdr:to>
    <xdr:pic>
      <xdr:nvPicPr>
        <xdr:cNvPr id="118" name="ID_945ACE5119394A05AB0AD51983A3FA50" descr="850x850图片4-04">
          <a:extLst>
            <a:ext uri="{FF2B5EF4-FFF2-40B4-BE49-F238E27FC236}">
              <a16:creationId xmlns:a16="http://schemas.microsoft.com/office/drawing/2014/main" id="{d2903d88-b585-48c8-89eb-61a805aced20}"/>
            </a:ext>
          </a:extLst>
        </xdr:cNvPr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04875" y="5743575"/>
          <a:ext cx="1228725" cy="1228725"/>
        </a:xfrm>
        <a:prstGeom prst="rect"/>
      </xdr:spPr>
    </xdr:pic>
    <xdr:clientData/>
  </xdr:twoCellAnchor>
  <xdr:twoCellAnchor editAs="oneCell">
    <xdr:from>
      <xdr:col>1</xdr:col>
      <xdr:colOff>203835</xdr:colOff>
      <xdr:row>6</xdr:row>
      <xdr:rowOff>15875</xdr:rowOff>
    </xdr:from>
    <xdr:to>
      <xdr:col>1</xdr:col>
      <xdr:colOff>1432560</xdr:colOff>
      <xdr:row>6</xdr:row>
      <xdr:rowOff>1244600</xdr:rowOff>
    </xdr:to>
    <xdr:pic>
      <xdr:nvPicPr>
        <xdr:cNvPr id="133" name="ID_87E77C80A4CC40F2B8BF0D208A140BA2" descr="850x850图片4-05">
          <a:extLst>
            <a:ext uri="{FF2B5EF4-FFF2-40B4-BE49-F238E27FC236}">
              <a16:creationId xmlns:a16="http://schemas.microsoft.com/office/drawing/2014/main" id="{6532d363-b9d7-46be-a711-e511c99b50d6}"/>
            </a:ext>
          </a:extLst>
        </xdr:cNvPr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04875" y="7000875"/>
          <a:ext cx="1228725" cy="1228725"/>
        </a:xfrm>
        <a:prstGeom prst="rect"/>
      </xdr:spPr>
    </xdr:pic>
    <xdr:clientData/>
  </xdr:twoCellAnchor>
  <xdr:twoCellAnchor editAs="oneCell">
    <xdr:from>
      <xdr:col>1</xdr:col>
      <xdr:colOff>203835</xdr:colOff>
      <xdr:row>7</xdr:row>
      <xdr:rowOff>15875</xdr:rowOff>
    </xdr:from>
    <xdr:to>
      <xdr:col>1</xdr:col>
      <xdr:colOff>1432560</xdr:colOff>
      <xdr:row>7</xdr:row>
      <xdr:rowOff>1244600</xdr:rowOff>
    </xdr:to>
    <xdr:pic>
      <xdr:nvPicPr>
        <xdr:cNvPr id="121" name="ID_E39FF37C01A64ABAA17C2ADB17AC26DB" descr="850x850图片4-06">
          <a:extLst>
            <a:ext uri="{FF2B5EF4-FFF2-40B4-BE49-F238E27FC236}">
              <a16:creationId xmlns:a16="http://schemas.microsoft.com/office/drawing/2014/main" id="{1fa1265e-268b-43a6-9508-ff820471bc90}"/>
            </a:ext>
          </a:extLst>
        </xdr:cNvPr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04875" y="8258175"/>
          <a:ext cx="1228725" cy="1228725"/>
        </a:xfrm>
        <a:prstGeom prst="rect"/>
      </xdr:spPr>
    </xdr:pic>
    <xdr:clientData/>
  </xdr:twoCellAnchor>
  <xdr:twoCellAnchor editAs="oneCell">
    <xdr:from>
      <xdr:col>1</xdr:col>
      <xdr:colOff>203835</xdr:colOff>
      <xdr:row>8</xdr:row>
      <xdr:rowOff>15875</xdr:rowOff>
    </xdr:from>
    <xdr:to>
      <xdr:col>1</xdr:col>
      <xdr:colOff>1432560</xdr:colOff>
      <xdr:row>8</xdr:row>
      <xdr:rowOff>1244600</xdr:rowOff>
    </xdr:to>
    <xdr:pic>
      <xdr:nvPicPr>
        <xdr:cNvPr id="139" name="ID_5B5A2D812F914FE494AC948BF0D61F22" descr="850x850图片4-07">
          <a:extLst>
            <a:ext uri="{FF2B5EF4-FFF2-40B4-BE49-F238E27FC236}">
              <a16:creationId xmlns:a16="http://schemas.microsoft.com/office/drawing/2014/main" id="{27f106f6-3158-470c-b261-a160a6bc05fc}"/>
            </a:ext>
          </a:extLst>
        </xdr:cNvPr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904875" y="9515475"/>
          <a:ext cx="1228725" cy="1228725"/>
        </a:xfrm>
        <a:prstGeom prst="rect"/>
      </xdr:spPr>
    </xdr:pic>
    <xdr:clientData/>
  </xdr:twoCellAnchor>
  <xdr:twoCellAnchor editAs="oneCell">
    <xdr:from>
      <xdr:col>1</xdr:col>
      <xdr:colOff>203835</xdr:colOff>
      <xdr:row>9</xdr:row>
      <xdr:rowOff>16510</xdr:rowOff>
    </xdr:from>
    <xdr:to>
      <xdr:col>1</xdr:col>
      <xdr:colOff>1432560</xdr:colOff>
      <xdr:row>9</xdr:row>
      <xdr:rowOff>1245235</xdr:rowOff>
    </xdr:to>
    <xdr:pic>
      <xdr:nvPicPr>
        <xdr:cNvPr id="142" name="ID_87D589E789ED480794C792E85194B8C9" descr="850x850图片4-08">
          <a:extLst>
            <a:ext uri="{FF2B5EF4-FFF2-40B4-BE49-F238E27FC236}">
              <a16:creationId xmlns:a16="http://schemas.microsoft.com/office/drawing/2014/main" id="{5b2a9f34-ae8c-4e1f-8bd4-8359b45cdb34}"/>
            </a:ext>
          </a:extLst>
        </xdr:cNvPr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904875" y="10772775"/>
          <a:ext cx="1228725" cy="1228725"/>
        </a:xfrm>
        <a:prstGeom prst="rect"/>
      </xdr:spPr>
    </xdr:pic>
    <xdr:clientData/>
  </xdr:twoCellAnchor>
  <xdr:twoCellAnchor editAs="oneCell">
    <xdr:from>
      <xdr:col>1</xdr:col>
      <xdr:colOff>203835</xdr:colOff>
      <xdr:row>10</xdr:row>
      <xdr:rowOff>16510</xdr:rowOff>
    </xdr:from>
    <xdr:to>
      <xdr:col>1</xdr:col>
      <xdr:colOff>1432560</xdr:colOff>
      <xdr:row>10</xdr:row>
      <xdr:rowOff>1245235</xdr:rowOff>
    </xdr:to>
    <xdr:pic>
      <xdr:nvPicPr>
        <xdr:cNvPr id="146" name="ID_AA221A352D29484D8D2E5A85984CA6F3" descr="850x850图片4-09">
          <a:extLst>
            <a:ext uri="{FF2B5EF4-FFF2-40B4-BE49-F238E27FC236}">
              <a16:creationId xmlns:a16="http://schemas.microsoft.com/office/drawing/2014/main" id="{fbf4bd1b-d913-4d9a-b407-aed830d1d5cd}"/>
            </a:ext>
          </a:extLst>
        </xdr:cNvPr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904875" y="12030075"/>
          <a:ext cx="1228725" cy="1228725"/>
        </a:xfrm>
        <a:prstGeom prst="rect"/>
      </xdr:spPr>
    </xdr:pic>
    <xdr:clientData/>
  </xdr:twoCellAnchor>
  <xdr:twoCellAnchor editAs="oneCell">
    <xdr:from>
      <xdr:col>1</xdr:col>
      <xdr:colOff>203835</xdr:colOff>
      <xdr:row>11</xdr:row>
      <xdr:rowOff>40005</xdr:rowOff>
    </xdr:from>
    <xdr:to>
      <xdr:col>1</xdr:col>
      <xdr:colOff>1432560</xdr:colOff>
      <xdr:row>11</xdr:row>
      <xdr:rowOff>1268730</xdr:rowOff>
    </xdr:to>
    <xdr:pic>
      <xdr:nvPicPr>
        <xdr:cNvPr id="149" name="ID_81656BD5054E4D28AE3A3FA68CC22208" descr="850x850图片4-10">
          <a:extLst>
            <a:ext uri="{FF2B5EF4-FFF2-40B4-BE49-F238E27FC236}">
              <a16:creationId xmlns:a16="http://schemas.microsoft.com/office/drawing/2014/main" id="{24fe6fbd-1652-42a7-9288-58ac0f05e883}"/>
            </a:ext>
          </a:extLst>
        </xdr:cNvPr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904875" y="13306425"/>
          <a:ext cx="1228725" cy="1228725"/>
        </a:xfrm>
        <a:prstGeom prst="rect"/>
      </xdr:spPr>
    </xdr:pic>
    <xdr:clientData/>
  </xdr:twoCellAnchor>
  <xdr:twoCellAnchor editAs="oneCell">
    <xdr:from>
      <xdr:col>1</xdr:col>
      <xdr:colOff>222885</xdr:colOff>
      <xdr:row>13</xdr:row>
      <xdr:rowOff>86360</xdr:rowOff>
    </xdr:from>
    <xdr:to>
      <xdr:col>1</xdr:col>
      <xdr:colOff>1413510</xdr:colOff>
      <xdr:row>13</xdr:row>
      <xdr:rowOff>1276985</xdr:rowOff>
    </xdr:to>
    <xdr:pic>
      <xdr:nvPicPr>
        <xdr:cNvPr id="154" name="ID_A1D9454F5C7548B7991F8EB522458E80" descr="850x850图片4-21">
          <a:extLst>
            <a:ext uri="{FF2B5EF4-FFF2-40B4-BE49-F238E27FC236}">
              <a16:creationId xmlns:a16="http://schemas.microsoft.com/office/drawing/2014/main" id="{22520cb9-9e21-4cf1-bdd0-1fda8aa1c33a}"/>
            </a:ext>
          </a:extLst>
        </xdr:cNvPr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923925" y="15163800"/>
          <a:ext cx="1190625" cy="1190625"/>
        </a:xfrm>
        <a:prstGeom prst="rect"/>
      </xdr:spPr>
    </xdr:pic>
    <xdr:clientData/>
  </xdr:twoCellAnchor>
  <xdr:twoCellAnchor editAs="oneCell">
    <xdr:from>
      <xdr:col>6</xdr:col>
      <xdr:colOff>203200</xdr:colOff>
      <xdr:row>2</xdr:row>
      <xdr:rowOff>16510</xdr:rowOff>
    </xdr:from>
    <xdr:to>
      <xdr:col>6</xdr:col>
      <xdr:colOff>1431925</xdr:colOff>
      <xdr:row>2</xdr:row>
      <xdr:rowOff>1245235</xdr:rowOff>
    </xdr:to>
    <xdr:pic>
      <xdr:nvPicPr>
        <xdr:cNvPr id="128" name="ID_B55D070064D64242842774EFA931F3DD" descr="850x850图片4-11">
          <a:extLst>
            <a:ext uri="{FF2B5EF4-FFF2-40B4-BE49-F238E27FC236}">
              <a16:creationId xmlns:a16="http://schemas.microsoft.com/office/drawing/2014/main" id="{18b2b168-1347-43d9-ba57-35560d34cc09}"/>
            </a:ext>
          </a:extLst>
        </xdr:cNvPr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5772150" y="1971675"/>
          <a:ext cx="1228725" cy="1228725"/>
        </a:xfrm>
        <a:prstGeom prst="rect"/>
      </xdr:spPr>
    </xdr:pic>
    <xdr:clientData/>
  </xdr:twoCellAnchor>
  <xdr:twoCellAnchor editAs="oneCell">
    <xdr:from>
      <xdr:col>6</xdr:col>
      <xdr:colOff>203200</xdr:colOff>
      <xdr:row>3</xdr:row>
      <xdr:rowOff>16510</xdr:rowOff>
    </xdr:from>
    <xdr:to>
      <xdr:col>6</xdr:col>
      <xdr:colOff>1431925</xdr:colOff>
      <xdr:row>3</xdr:row>
      <xdr:rowOff>1245235</xdr:rowOff>
    </xdr:to>
    <xdr:pic>
      <xdr:nvPicPr>
        <xdr:cNvPr id="125" name="ID_BAF3B52DD86D4F7F82B7AFB7C8DDB5E8" descr="850x850图片4-12">
          <a:extLst>
            <a:ext uri="{FF2B5EF4-FFF2-40B4-BE49-F238E27FC236}">
              <a16:creationId xmlns:a16="http://schemas.microsoft.com/office/drawing/2014/main" id="{678c69c3-7b17-4a38-bfd0-e4260aa43a6b}"/>
            </a:ext>
          </a:extLst>
        </xdr:cNvPr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5772150" y="3228975"/>
          <a:ext cx="1228725" cy="1228725"/>
        </a:xfrm>
        <a:prstGeom prst="rect"/>
      </xdr:spPr>
    </xdr:pic>
    <xdr:clientData/>
  </xdr:twoCellAnchor>
  <xdr:twoCellAnchor editAs="oneCell">
    <xdr:from>
      <xdr:col>6</xdr:col>
      <xdr:colOff>198755</xdr:colOff>
      <xdr:row>4</xdr:row>
      <xdr:rowOff>11430</xdr:rowOff>
    </xdr:from>
    <xdr:to>
      <xdr:col>6</xdr:col>
      <xdr:colOff>1437005</xdr:colOff>
      <xdr:row>4</xdr:row>
      <xdr:rowOff>1249680</xdr:rowOff>
    </xdr:to>
    <xdr:pic>
      <xdr:nvPicPr>
        <xdr:cNvPr id="116" name="ID_28698736DEED40798F778E50700DC21E" descr="850x850图片4-13">
          <a:extLst>
            <a:ext uri="{FF2B5EF4-FFF2-40B4-BE49-F238E27FC236}">
              <a16:creationId xmlns:a16="http://schemas.microsoft.com/office/drawing/2014/main" id="{b345b28f-a4c1-40b6-8e52-2e2d3e17a24e}"/>
            </a:ext>
          </a:extLst>
        </xdr:cNvPr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5772150" y="4476750"/>
          <a:ext cx="1238250" cy="1238250"/>
        </a:xfrm>
        <a:prstGeom prst="rect"/>
      </xdr:spPr>
    </xdr:pic>
    <xdr:clientData/>
  </xdr:twoCellAnchor>
  <xdr:twoCellAnchor editAs="oneCell">
    <xdr:from>
      <xdr:col>6</xdr:col>
      <xdr:colOff>203200</xdr:colOff>
      <xdr:row>5</xdr:row>
      <xdr:rowOff>15875</xdr:rowOff>
    </xdr:from>
    <xdr:to>
      <xdr:col>6</xdr:col>
      <xdr:colOff>1431925</xdr:colOff>
      <xdr:row>5</xdr:row>
      <xdr:rowOff>1244600</xdr:rowOff>
    </xdr:to>
    <xdr:pic>
      <xdr:nvPicPr>
        <xdr:cNvPr id="130" name="ID_34CAF1D99BC844FC99E7111F65414BF9" descr="850x850图片4-14">
          <a:extLst>
            <a:ext uri="{FF2B5EF4-FFF2-40B4-BE49-F238E27FC236}">
              <a16:creationId xmlns:a16="http://schemas.microsoft.com/office/drawing/2014/main" id="{f02ed7b9-7cde-4b46-a660-049a8bec2e75}"/>
            </a:ext>
          </a:extLst>
        </xdr:cNvPr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5772150" y="5743575"/>
          <a:ext cx="1228725" cy="1228725"/>
        </a:xfrm>
        <a:prstGeom prst="rect"/>
      </xdr:spPr>
    </xdr:pic>
    <xdr:clientData/>
  </xdr:twoCellAnchor>
  <xdr:twoCellAnchor editAs="oneCell">
    <xdr:from>
      <xdr:col>6</xdr:col>
      <xdr:colOff>203200</xdr:colOff>
      <xdr:row>6</xdr:row>
      <xdr:rowOff>15875</xdr:rowOff>
    </xdr:from>
    <xdr:to>
      <xdr:col>6</xdr:col>
      <xdr:colOff>1431925</xdr:colOff>
      <xdr:row>6</xdr:row>
      <xdr:rowOff>1244600</xdr:rowOff>
    </xdr:to>
    <xdr:pic>
      <xdr:nvPicPr>
        <xdr:cNvPr id="134" name="ID_AE63670A268646478353B15D4EA299D1" descr="850x850图片4-15">
          <a:extLst>
            <a:ext uri="{FF2B5EF4-FFF2-40B4-BE49-F238E27FC236}">
              <a16:creationId xmlns:a16="http://schemas.microsoft.com/office/drawing/2014/main" id="{1bd5b45f-b4f1-46db-b89f-8ee86829bab3}"/>
            </a:ext>
          </a:extLst>
        </xdr:cNvPr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5772150" y="7000875"/>
          <a:ext cx="1228725" cy="1228725"/>
        </a:xfrm>
        <a:prstGeom prst="rect"/>
      </xdr:spPr>
    </xdr:pic>
    <xdr:clientData/>
  </xdr:twoCellAnchor>
  <xdr:twoCellAnchor editAs="oneCell">
    <xdr:from>
      <xdr:col>6</xdr:col>
      <xdr:colOff>222250</xdr:colOff>
      <xdr:row>7</xdr:row>
      <xdr:rowOff>34925</xdr:rowOff>
    </xdr:from>
    <xdr:to>
      <xdr:col>6</xdr:col>
      <xdr:colOff>1412875</xdr:colOff>
      <xdr:row>7</xdr:row>
      <xdr:rowOff>1225550</xdr:rowOff>
    </xdr:to>
    <xdr:pic>
      <xdr:nvPicPr>
        <xdr:cNvPr id="137" name="ID_1D1AB92B599B4B04981E823A9B9E6C68" descr="850x850图片4-16">
          <a:extLst>
            <a:ext uri="{FF2B5EF4-FFF2-40B4-BE49-F238E27FC236}">
              <a16:creationId xmlns:a16="http://schemas.microsoft.com/office/drawing/2014/main" id="{4d14493d-2bd3-483a-9a8e-24490bf7f5ca}"/>
            </a:ext>
          </a:extLst>
        </xdr:cNvPr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5791200" y="8277225"/>
          <a:ext cx="1190625" cy="1190625"/>
        </a:xfrm>
        <a:prstGeom prst="rect"/>
      </xdr:spPr>
    </xdr:pic>
    <xdr:clientData/>
  </xdr:twoCellAnchor>
  <xdr:twoCellAnchor editAs="oneCell">
    <xdr:from>
      <xdr:col>6</xdr:col>
      <xdr:colOff>222250</xdr:colOff>
      <xdr:row>8</xdr:row>
      <xdr:rowOff>34925</xdr:rowOff>
    </xdr:from>
    <xdr:to>
      <xdr:col>6</xdr:col>
      <xdr:colOff>1412875</xdr:colOff>
      <xdr:row>8</xdr:row>
      <xdr:rowOff>1225550</xdr:rowOff>
    </xdr:to>
    <xdr:pic>
      <xdr:nvPicPr>
        <xdr:cNvPr id="140" name="ID_126B21DA958C4DFD9327DE275D18DDED" descr="850x850图片4-17">
          <a:extLst>
            <a:ext uri="{FF2B5EF4-FFF2-40B4-BE49-F238E27FC236}">
              <a16:creationId xmlns:a16="http://schemas.microsoft.com/office/drawing/2014/main" id="{8d90d9e2-d795-4583-828a-cd85bce0e671}"/>
            </a:ext>
          </a:extLst>
        </xdr:cNvPr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5791200" y="9534525"/>
          <a:ext cx="1190625" cy="1190625"/>
        </a:xfrm>
        <a:prstGeom prst="rect"/>
      </xdr:spPr>
    </xdr:pic>
    <xdr:clientData/>
  </xdr:twoCellAnchor>
  <xdr:twoCellAnchor editAs="oneCell">
    <xdr:from>
      <xdr:col>6</xdr:col>
      <xdr:colOff>222250</xdr:colOff>
      <xdr:row>9</xdr:row>
      <xdr:rowOff>35560</xdr:rowOff>
    </xdr:from>
    <xdr:to>
      <xdr:col>6</xdr:col>
      <xdr:colOff>1412875</xdr:colOff>
      <xdr:row>9</xdr:row>
      <xdr:rowOff>1226185</xdr:rowOff>
    </xdr:to>
    <xdr:pic>
      <xdr:nvPicPr>
        <xdr:cNvPr id="144" name="ID_D18D4F70221F45AE816BE304D415C197" descr="850x850图片4-18">
          <a:extLst>
            <a:ext uri="{FF2B5EF4-FFF2-40B4-BE49-F238E27FC236}">
              <a16:creationId xmlns:a16="http://schemas.microsoft.com/office/drawing/2014/main" id="{4c961f20-d7d5-4913-b308-d3ae7ee7c73c}"/>
            </a:ext>
          </a:extLst>
        </xdr:cNvPr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5791200" y="10791825"/>
          <a:ext cx="1190625" cy="1190625"/>
        </a:xfrm>
        <a:prstGeom prst="rect"/>
      </xdr:spPr>
    </xdr:pic>
    <xdr:clientData/>
  </xdr:twoCellAnchor>
  <xdr:twoCellAnchor editAs="oneCell">
    <xdr:from>
      <xdr:col>6</xdr:col>
      <xdr:colOff>222250</xdr:colOff>
      <xdr:row>10</xdr:row>
      <xdr:rowOff>35560</xdr:rowOff>
    </xdr:from>
    <xdr:to>
      <xdr:col>6</xdr:col>
      <xdr:colOff>1412875</xdr:colOff>
      <xdr:row>10</xdr:row>
      <xdr:rowOff>1226185</xdr:rowOff>
    </xdr:to>
    <xdr:pic>
      <xdr:nvPicPr>
        <xdr:cNvPr id="148" name="ID_94977EF308F64A1B9E49BA3594F65BE6" descr="850x850图片4-19">
          <a:extLst>
            <a:ext uri="{FF2B5EF4-FFF2-40B4-BE49-F238E27FC236}">
              <a16:creationId xmlns:a16="http://schemas.microsoft.com/office/drawing/2014/main" id="{35350d55-397d-45c0-89c7-5f22e974b2e6}"/>
            </a:ext>
          </a:extLst>
        </xdr:cNvPr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5791200" y="12049125"/>
          <a:ext cx="1190625" cy="1190625"/>
        </a:xfrm>
        <a:prstGeom prst="rect"/>
      </xdr:spPr>
    </xdr:pic>
    <xdr:clientData/>
  </xdr:twoCellAnchor>
  <xdr:twoCellAnchor editAs="oneCell">
    <xdr:from>
      <xdr:col>6</xdr:col>
      <xdr:colOff>222250</xdr:colOff>
      <xdr:row>11</xdr:row>
      <xdr:rowOff>59055</xdr:rowOff>
    </xdr:from>
    <xdr:to>
      <xdr:col>6</xdr:col>
      <xdr:colOff>1412875</xdr:colOff>
      <xdr:row>11</xdr:row>
      <xdr:rowOff>1249680</xdr:rowOff>
    </xdr:to>
    <xdr:pic>
      <xdr:nvPicPr>
        <xdr:cNvPr id="152" name="ID_45D62E6B03F34A39B8F567FFB6A9ED48" descr="850x850图片4-20">
          <a:extLst>
            <a:ext uri="{FF2B5EF4-FFF2-40B4-BE49-F238E27FC236}">
              <a16:creationId xmlns:a16="http://schemas.microsoft.com/office/drawing/2014/main" id="{69ccae21-8a97-4b06-a04c-d1f3145f7697}"/>
            </a:ext>
          </a:extLst>
        </xdr:cNvPr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5791200" y="13325475"/>
          <a:ext cx="1190625" cy="1190625"/>
        </a:xfrm>
        <a:prstGeom prst="rect"/>
      </xdr:spPr>
    </xdr:pic>
    <xdr:clientData/>
  </xdr:twoCellAnchor>
  <xdr:twoCellAnchor editAs="oneCell">
    <xdr:from>
      <xdr:col>6</xdr:col>
      <xdr:colOff>218440</xdr:colOff>
      <xdr:row>13</xdr:row>
      <xdr:rowOff>81280</xdr:rowOff>
    </xdr:from>
    <xdr:to>
      <xdr:col>6</xdr:col>
      <xdr:colOff>1417320</xdr:colOff>
      <xdr:row>13</xdr:row>
      <xdr:rowOff>1281430</xdr:rowOff>
    </xdr:to>
    <xdr:pic>
      <xdr:nvPicPr>
        <xdr:cNvPr id="155" name="ID_960BF2049F5941E2BA4412F22B8028ED" descr="850x850图片4-32">
          <a:extLst>
            <a:ext uri="{FF2B5EF4-FFF2-40B4-BE49-F238E27FC236}">
              <a16:creationId xmlns:a16="http://schemas.microsoft.com/office/drawing/2014/main" id="{16fb08cb-fdba-4c2a-8ef0-c20837c783ff}"/>
            </a:ext>
          </a:extLst>
        </xdr:cNvPr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5791200" y="15163800"/>
          <a:ext cx="1200150" cy="1200150"/>
        </a:xfrm>
        <a:prstGeom prst="rect"/>
      </xdr:spPr>
    </xdr:pic>
    <xdr:clientData/>
  </xdr:twoCellAnchor>
  <xdr:twoCellAnchor editAs="oneCell">
    <xdr:from>
      <xdr:col>6</xdr:col>
      <xdr:colOff>216535</xdr:colOff>
      <xdr:row>14</xdr:row>
      <xdr:rowOff>66675</xdr:rowOff>
    </xdr:from>
    <xdr:to>
      <xdr:col>6</xdr:col>
      <xdr:colOff>1418590</xdr:colOff>
      <xdr:row>14</xdr:row>
      <xdr:rowOff>1276350</xdr:rowOff>
    </xdr:to>
    <xdr:pic>
      <xdr:nvPicPr>
        <xdr:cNvPr id="123" name="ID_EB70DD53455744C0B6539DDA803D3435" descr="850x850图片4-33">
          <a:extLst>
            <a:ext uri="{FF2B5EF4-FFF2-40B4-BE49-F238E27FC236}">
              <a16:creationId xmlns:a16="http://schemas.microsoft.com/office/drawing/2014/main" id="{731c6ad8-a313-46cf-af03-cc7736a63c3a}"/>
            </a:ext>
          </a:extLst>
        </xdr:cNvPr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5791200" y="16497300"/>
          <a:ext cx="1200150" cy="1209675"/>
        </a:xfrm>
        <a:prstGeom prst="rect"/>
      </xdr:spPr>
    </xdr:pic>
    <xdr:clientData/>
  </xdr:twoCellAnchor>
  <xdr:twoCellAnchor editAs="oneCell">
    <xdr:from>
      <xdr:col>6</xdr:col>
      <xdr:colOff>216535</xdr:colOff>
      <xdr:row>15</xdr:row>
      <xdr:rowOff>49530</xdr:rowOff>
    </xdr:from>
    <xdr:to>
      <xdr:col>6</xdr:col>
      <xdr:colOff>1418590</xdr:colOff>
      <xdr:row>15</xdr:row>
      <xdr:rowOff>1259205</xdr:rowOff>
    </xdr:to>
    <xdr:pic>
      <xdr:nvPicPr>
        <xdr:cNvPr id="158" name="ID_3F3D0DECE9A44CB89967165C215BEC95" descr="850x850图片4-34">
          <a:extLst>
            <a:ext uri="{FF2B5EF4-FFF2-40B4-BE49-F238E27FC236}">
              <a16:creationId xmlns:a16="http://schemas.microsoft.com/office/drawing/2014/main" id="{25abf8bc-f6b6-4fed-ab41-3f92dc3e9d64}"/>
            </a:ext>
          </a:extLst>
        </xdr:cNvPr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5791200" y="17821275"/>
          <a:ext cx="1200150" cy="1209675"/>
        </a:xfrm>
        <a:prstGeom prst="rect"/>
      </xdr:spPr>
    </xdr:pic>
    <xdr:clientData/>
  </xdr:twoCellAnchor>
  <xdr:twoCellAnchor editAs="oneCell">
    <xdr:from>
      <xdr:col>6</xdr:col>
      <xdr:colOff>216535</xdr:colOff>
      <xdr:row>16</xdr:row>
      <xdr:rowOff>12700</xdr:rowOff>
    </xdr:from>
    <xdr:to>
      <xdr:col>6</xdr:col>
      <xdr:colOff>1418590</xdr:colOff>
      <xdr:row>16</xdr:row>
      <xdr:rowOff>1222375</xdr:rowOff>
    </xdr:to>
    <xdr:pic>
      <xdr:nvPicPr>
        <xdr:cNvPr id="160" name="ID_2226FBC20E454B1E94FC97AD7A9F43FF" descr="850x850图片4-35">
          <a:extLst>
            <a:ext uri="{FF2B5EF4-FFF2-40B4-BE49-F238E27FC236}">
              <a16:creationId xmlns:a16="http://schemas.microsoft.com/office/drawing/2014/main" id="{89ad088b-999a-44f1-8f24-ad37df632a01}"/>
            </a:ext>
          </a:extLst>
        </xdr:cNvPr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5791200" y="19088100"/>
          <a:ext cx="1200150" cy="1209675"/>
        </a:xfrm>
        <a:prstGeom prst="rect"/>
      </xdr:spPr>
    </xdr:pic>
    <xdr:clientData/>
  </xdr:twoCellAnchor>
  <xdr:twoCellAnchor editAs="oneCell">
    <xdr:from>
      <xdr:col>6</xdr:col>
      <xdr:colOff>216535</xdr:colOff>
      <xdr:row>17</xdr:row>
      <xdr:rowOff>12065</xdr:rowOff>
    </xdr:from>
    <xdr:to>
      <xdr:col>6</xdr:col>
      <xdr:colOff>1418590</xdr:colOff>
      <xdr:row>17</xdr:row>
      <xdr:rowOff>1221740</xdr:rowOff>
    </xdr:to>
    <xdr:pic>
      <xdr:nvPicPr>
        <xdr:cNvPr id="161" name="ID_64DA8261585C4C2687AC4F193D54D3E8" descr="850x850图片4-36">
          <a:extLst>
            <a:ext uri="{FF2B5EF4-FFF2-40B4-BE49-F238E27FC236}">
              <a16:creationId xmlns:a16="http://schemas.microsoft.com/office/drawing/2014/main" id="{516fe48c-bc88-4de7-8da8-2af4fcb39930}"/>
            </a:ext>
          </a:extLst>
        </xdr:cNvPr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5791200" y="20316825"/>
          <a:ext cx="1200150" cy="1209675"/>
        </a:xfrm>
        <a:prstGeom prst="rect"/>
      </xdr:spPr>
    </xdr:pic>
    <xdr:clientData/>
  </xdr:twoCellAnchor>
  <xdr:twoCellAnchor editAs="oneCell">
    <xdr:from>
      <xdr:col>6</xdr:col>
      <xdr:colOff>215900</xdr:colOff>
      <xdr:row>18</xdr:row>
      <xdr:rowOff>12065</xdr:rowOff>
    </xdr:from>
    <xdr:to>
      <xdr:col>6</xdr:col>
      <xdr:colOff>1419225</xdr:colOff>
      <xdr:row>18</xdr:row>
      <xdr:rowOff>1221740</xdr:rowOff>
    </xdr:to>
    <xdr:pic>
      <xdr:nvPicPr>
        <xdr:cNvPr id="163" name="ID_9F000271B79F410CA39CCF57AEF68BB6" descr="850x850图片4-37">
          <a:extLst>
            <a:ext uri="{FF2B5EF4-FFF2-40B4-BE49-F238E27FC236}">
              <a16:creationId xmlns:a16="http://schemas.microsoft.com/office/drawing/2014/main" id="{2e90b241-db9a-4817-a011-85ec2975f4c5}"/>
            </a:ext>
          </a:extLst>
        </xdr:cNvPr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5791200" y="21545550"/>
          <a:ext cx="1200150" cy="1209675"/>
        </a:xfrm>
        <a:prstGeom prst="rect"/>
      </xdr:spPr>
    </xdr:pic>
    <xdr:clientData/>
  </xdr:twoCellAnchor>
  <xdr:twoCellAnchor editAs="oneCell">
    <xdr:from>
      <xdr:col>6</xdr:col>
      <xdr:colOff>215265</xdr:colOff>
      <xdr:row>19</xdr:row>
      <xdr:rowOff>12065</xdr:rowOff>
    </xdr:from>
    <xdr:to>
      <xdr:col>6</xdr:col>
      <xdr:colOff>1419860</xdr:colOff>
      <xdr:row>19</xdr:row>
      <xdr:rowOff>1221740</xdr:rowOff>
    </xdr:to>
    <xdr:pic>
      <xdr:nvPicPr>
        <xdr:cNvPr id="131" name="ID_31A9F496AF9E460BA1546A7925B96DE8" descr="850x850图片4-38">
          <a:extLst>
            <a:ext uri="{FF2B5EF4-FFF2-40B4-BE49-F238E27FC236}">
              <a16:creationId xmlns:a16="http://schemas.microsoft.com/office/drawing/2014/main" id="{3ce7b373-abf6-4527-b882-6d50a544a071}"/>
            </a:ext>
          </a:extLst>
        </xdr:cNvPr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5791200" y="22774275"/>
          <a:ext cx="1200150" cy="1209675"/>
        </a:xfrm>
        <a:prstGeom prst="rect"/>
      </xdr:spPr>
    </xdr:pic>
    <xdr:clientData/>
  </xdr:twoCellAnchor>
  <xdr:twoCellAnchor editAs="oneCell">
    <xdr:from>
      <xdr:col>6</xdr:col>
      <xdr:colOff>215265</xdr:colOff>
      <xdr:row>20</xdr:row>
      <xdr:rowOff>12065</xdr:rowOff>
    </xdr:from>
    <xdr:to>
      <xdr:col>6</xdr:col>
      <xdr:colOff>1420495</xdr:colOff>
      <xdr:row>20</xdr:row>
      <xdr:rowOff>1221740</xdr:rowOff>
    </xdr:to>
    <xdr:pic>
      <xdr:nvPicPr>
        <xdr:cNvPr id="138" name="ID_FBBBE6D50EE74034927203575B313C99" descr="850x850图片4-39">
          <a:extLst>
            <a:ext uri="{FF2B5EF4-FFF2-40B4-BE49-F238E27FC236}">
              <a16:creationId xmlns:a16="http://schemas.microsoft.com/office/drawing/2014/main" id="{db5bff8f-7a08-40ed-9d66-5f06077d1ab9}"/>
            </a:ext>
          </a:extLst>
        </xdr:cNvPr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5791200" y="24003000"/>
          <a:ext cx="1209675" cy="1209675"/>
        </a:xfrm>
        <a:prstGeom prst="rect"/>
      </xdr:spPr>
    </xdr:pic>
    <xdr:clientData/>
  </xdr:twoCellAnchor>
  <xdr:twoCellAnchor editAs="oneCell">
    <xdr:from>
      <xdr:col>6</xdr:col>
      <xdr:colOff>214630</xdr:colOff>
      <xdr:row>21</xdr:row>
      <xdr:rowOff>12065</xdr:rowOff>
    </xdr:from>
    <xdr:to>
      <xdr:col>6</xdr:col>
      <xdr:colOff>1421130</xdr:colOff>
      <xdr:row>21</xdr:row>
      <xdr:rowOff>1221740</xdr:rowOff>
    </xdr:to>
    <xdr:pic>
      <xdr:nvPicPr>
        <xdr:cNvPr id="170" name="ID_78230BBCDAA141D1AA19BBAEBD58D37A" descr="850x850图片4-40">
          <a:extLst>
            <a:ext uri="{FF2B5EF4-FFF2-40B4-BE49-F238E27FC236}">
              <a16:creationId xmlns:a16="http://schemas.microsoft.com/office/drawing/2014/main" id="{ba1c726a-11a5-41b0-b0e4-e692119bf4ae}"/>
            </a:ext>
          </a:extLst>
        </xdr:cNvPr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5791200" y="25231725"/>
          <a:ext cx="1209675" cy="1209675"/>
        </a:xfrm>
        <a:prstGeom prst="rect"/>
      </xdr:spPr>
    </xdr:pic>
    <xdr:clientData/>
  </xdr:twoCellAnchor>
  <xdr:twoCellAnchor editAs="oneCell">
    <xdr:from>
      <xdr:col>6</xdr:col>
      <xdr:colOff>213995</xdr:colOff>
      <xdr:row>22</xdr:row>
      <xdr:rowOff>12065</xdr:rowOff>
    </xdr:from>
    <xdr:to>
      <xdr:col>6</xdr:col>
      <xdr:colOff>1421130</xdr:colOff>
      <xdr:row>22</xdr:row>
      <xdr:rowOff>1221740</xdr:rowOff>
    </xdr:to>
    <xdr:pic>
      <xdr:nvPicPr>
        <xdr:cNvPr id="145" name="ID_8D50153FFC5345F2A06CD4090231BFA2" descr="850x850图片5-01">
          <a:extLst>
            <a:ext uri="{FF2B5EF4-FFF2-40B4-BE49-F238E27FC236}">
              <a16:creationId xmlns:a16="http://schemas.microsoft.com/office/drawing/2014/main" id="{dcd30fbe-0480-4220-b2a3-cacd0ff394bb}"/>
            </a:ext>
          </a:extLst>
        </xdr:cNvPr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5781675" y="26460450"/>
          <a:ext cx="1209675" cy="1209675"/>
        </a:xfrm>
        <a:prstGeom prst="rect"/>
      </xdr:spPr>
    </xdr:pic>
    <xdr:clientData/>
  </xdr:twoCellAnchor>
  <xdr:twoCellAnchor editAs="oneCell">
    <xdr:from>
      <xdr:col>6</xdr:col>
      <xdr:colOff>212090</xdr:colOff>
      <xdr:row>24</xdr:row>
      <xdr:rowOff>11430</xdr:rowOff>
    </xdr:from>
    <xdr:to>
      <xdr:col>6</xdr:col>
      <xdr:colOff>1423670</xdr:colOff>
      <xdr:row>24</xdr:row>
      <xdr:rowOff>1223010</xdr:rowOff>
    </xdr:to>
    <xdr:pic>
      <xdr:nvPicPr>
        <xdr:cNvPr id="174" name="ID_8722B9CDA3454D64B5555C1F6C56B803" descr="850x850图片5-02">
          <a:extLst>
            <a:ext uri="{FF2B5EF4-FFF2-40B4-BE49-F238E27FC236}">
              <a16:creationId xmlns:a16="http://schemas.microsoft.com/office/drawing/2014/main" id="{b49e3b4d-6082-47f7-9dee-0f57d2bc2f8f}"/>
            </a:ext>
          </a:extLst>
        </xdr:cNvPr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5781675" y="28194000"/>
          <a:ext cx="1209675" cy="1209675"/>
        </a:xfrm>
        <a:prstGeom prst="rect"/>
      </xdr:spPr>
    </xdr:pic>
    <xdr:clientData/>
  </xdr:twoCellAnchor>
  <xdr:twoCellAnchor editAs="oneCell">
    <xdr:from>
      <xdr:col>6</xdr:col>
      <xdr:colOff>203200</xdr:colOff>
      <xdr:row>25</xdr:row>
      <xdr:rowOff>15875</xdr:rowOff>
    </xdr:from>
    <xdr:to>
      <xdr:col>6</xdr:col>
      <xdr:colOff>1431925</xdr:colOff>
      <xdr:row>25</xdr:row>
      <xdr:rowOff>1244600</xdr:rowOff>
    </xdr:to>
    <xdr:pic>
      <xdr:nvPicPr>
        <xdr:cNvPr id="165" name="ID_5939AA574276446EB595D2B6027FB129" descr="850x850图片5-04">
          <a:extLst>
            <a:ext uri="{FF2B5EF4-FFF2-40B4-BE49-F238E27FC236}">
              <a16:creationId xmlns:a16="http://schemas.microsoft.com/office/drawing/2014/main" id="{79a58dce-6e4e-4a43-a104-bcd7829d061f}"/>
            </a:ext>
          </a:extLst>
        </xdr:cNvPr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5772150" y="29432250"/>
          <a:ext cx="1228725" cy="1228725"/>
        </a:xfrm>
        <a:prstGeom prst="rect"/>
      </xdr:spPr>
    </xdr:pic>
    <xdr:clientData/>
  </xdr:twoCellAnchor>
  <xdr:twoCellAnchor editAs="oneCell">
    <xdr:from>
      <xdr:col>1</xdr:col>
      <xdr:colOff>222885</xdr:colOff>
      <xdr:row>14</xdr:row>
      <xdr:rowOff>76200</xdr:rowOff>
    </xdr:from>
    <xdr:to>
      <xdr:col>1</xdr:col>
      <xdr:colOff>1413510</xdr:colOff>
      <xdr:row>14</xdr:row>
      <xdr:rowOff>1266825</xdr:rowOff>
    </xdr:to>
    <xdr:pic>
      <xdr:nvPicPr>
        <xdr:cNvPr id="153" name="ID_AAFDC07E4BCF4C56BB10A9E6D6739EEA" descr="850x850图片4-22">
          <a:extLst>
            <a:ext uri="{FF2B5EF4-FFF2-40B4-BE49-F238E27FC236}">
              <a16:creationId xmlns:a16="http://schemas.microsoft.com/office/drawing/2014/main" id="{e778bc8f-c899-4c6a-a451-b413235f4ffc}"/>
            </a:ext>
          </a:extLst>
        </xdr:cNvPr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923925" y="16506825"/>
          <a:ext cx="1190625" cy="1190625"/>
        </a:xfrm>
        <a:prstGeom prst="rect"/>
      </xdr:spPr>
    </xdr:pic>
    <xdr:clientData/>
  </xdr:twoCellAnchor>
  <xdr:twoCellAnchor editAs="oneCell">
    <xdr:from>
      <xdr:col>1</xdr:col>
      <xdr:colOff>222885</xdr:colOff>
      <xdr:row>15</xdr:row>
      <xdr:rowOff>59055</xdr:rowOff>
    </xdr:from>
    <xdr:to>
      <xdr:col>1</xdr:col>
      <xdr:colOff>1413510</xdr:colOff>
      <xdr:row>15</xdr:row>
      <xdr:rowOff>1249680</xdr:rowOff>
    </xdr:to>
    <xdr:pic>
      <xdr:nvPicPr>
        <xdr:cNvPr id="157" name="ID_E55F1BF5DC0A4A00B55141AF2C102AAA" descr="850x850图片4-23">
          <a:extLst>
            <a:ext uri="{FF2B5EF4-FFF2-40B4-BE49-F238E27FC236}">
              <a16:creationId xmlns:a16="http://schemas.microsoft.com/office/drawing/2014/main" id="{2e634aa7-845d-4caf-bff0-b0d3ac3a72e5}"/>
            </a:ext>
          </a:extLst>
        </xdr:cNvPr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923925" y="17830800"/>
          <a:ext cx="1190625" cy="1190625"/>
        </a:xfrm>
        <a:prstGeom prst="rect"/>
      </xdr:spPr>
    </xdr:pic>
    <xdr:clientData/>
  </xdr:twoCellAnchor>
  <xdr:twoCellAnchor editAs="oneCell">
    <xdr:from>
      <xdr:col>1</xdr:col>
      <xdr:colOff>222885</xdr:colOff>
      <xdr:row>16</xdr:row>
      <xdr:rowOff>22225</xdr:rowOff>
    </xdr:from>
    <xdr:to>
      <xdr:col>1</xdr:col>
      <xdr:colOff>1413510</xdr:colOff>
      <xdr:row>16</xdr:row>
      <xdr:rowOff>1212850</xdr:rowOff>
    </xdr:to>
    <xdr:pic>
      <xdr:nvPicPr>
        <xdr:cNvPr id="147" name="ID_7B8542410A2048429D9EAE5CE62AB7DB" descr="850x850图片4-24">
          <a:extLst>
            <a:ext uri="{FF2B5EF4-FFF2-40B4-BE49-F238E27FC236}">
              <a16:creationId xmlns:a16="http://schemas.microsoft.com/office/drawing/2014/main" id="{fd3b63af-c1ff-418b-9eae-dcfcaac508bd}"/>
            </a:ext>
          </a:extLst>
        </xdr:cNvPr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923925" y="19097625"/>
          <a:ext cx="1190625" cy="1190625"/>
        </a:xfrm>
        <a:prstGeom prst="rect"/>
      </xdr:spPr>
    </xdr:pic>
    <xdr:clientData/>
  </xdr:twoCellAnchor>
  <xdr:twoCellAnchor editAs="oneCell">
    <xdr:from>
      <xdr:col>1</xdr:col>
      <xdr:colOff>219710</xdr:colOff>
      <xdr:row>17</xdr:row>
      <xdr:rowOff>16510</xdr:rowOff>
    </xdr:from>
    <xdr:to>
      <xdr:col>1</xdr:col>
      <xdr:colOff>1416050</xdr:colOff>
      <xdr:row>17</xdr:row>
      <xdr:rowOff>1216660</xdr:rowOff>
    </xdr:to>
    <xdr:pic>
      <xdr:nvPicPr>
        <xdr:cNvPr id="156" name="ID_AA6F2DBAAC6B41348CE1A8BD92E632D4" descr="850x850图片4-25">
          <a:extLst>
            <a:ext uri="{FF2B5EF4-FFF2-40B4-BE49-F238E27FC236}">
              <a16:creationId xmlns:a16="http://schemas.microsoft.com/office/drawing/2014/main" id="{26933a2b-ab9f-44b9-8c0e-c2930254ac6d}"/>
            </a:ext>
          </a:extLst>
        </xdr:cNvPr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923925" y="20326350"/>
          <a:ext cx="1200150" cy="1200150"/>
        </a:xfrm>
        <a:prstGeom prst="rect"/>
      </xdr:spPr>
    </xdr:pic>
    <xdr:clientData/>
  </xdr:twoCellAnchor>
  <xdr:twoCellAnchor editAs="oneCell">
    <xdr:from>
      <xdr:col>1</xdr:col>
      <xdr:colOff>219710</xdr:colOff>
      <xdr:row>18</xdr:row>
      <xdr:rowOff>16510</xdr:rowOff>
    </xdr:from>
    <xdr:to>
      <xdr:col>1</xdr:col>
      <xdr:colOff>1416050</xdr:colOff>
      <xdr:row>18</xdr:row>
      <xdr:rowOff>1216660</xdr:rowOff>
    </xdr:to>
    <xdr:pic>
      <xdr:nvPicPr>
        <xdr:cNvPr id="162" name="ID_AC53664AEB6244CB9DBBD97D75178FD9" descr="850x850图片4-26">
          <a:extLst>
            <a:ext uri="{FF2B5EF4-FFF2-40B4-BE49-F238E27FC236}">
              <a16:creationId xmlns:a16="http://schemas.microsoft.com/office/drawing/2014/main" id="{6b0a9229-7ae7-4214-9732-f22677b26358}"/>
            </a:ext>
          </a:extLst>
        </xdr:cNvPr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923925" y="21555075"/>
          <a:ext cx="1200150" cy="1200150"/>
        </a:xfrm>
        <a:prstGeom prst="rect"/>
      </xdr:spPr>
    </xdr:pic>
    <xdr:clientData/>
  </xdr:twoCellAnchor>
  <xdr:twoCellAnchor editAs="oneCell">
    <xdr:from>
      <xdr:col>1</xdr:col>
      <xdr:colOff>219710</xdr:colOff>
      <xdr:row>19</xdr:row>
      <xdr:rowOff>17145</xdr:rowOff>
    </xdr:from>
    <xdr:to>
      <xdr:col>1</xdr:col>
      <xdr:colOff>1416050</xdr:colOff>
      <xdr:row>19</xdr:row>
      <xdr:rowOff>1217295</xdr:rowOff>
    </xdr:to>
    <xdr:pic>
      <xdr:nvPicPr>
        <xdr:cNvPr id="166" name="ID_55101D502EDE452BB9F2A00418B544F3" descr="850x850图片4-27">
          <a:extLst>
            <a:ext uri="{FF2B5EF4-FFF2-40B4-BE49-F238E27FC236}">
              <a16:creationId xmlns:a16="http://schemas.microsoft.com/office/drawing/2014/main" id="{b7fb15ed-e101-4fb2-8784-d1cbb4882292}"/>
            </a:ext>
          </a:extLst>
        </xdr:cNvPr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923925" y="22783800"/>
          <a:ext cx="1200150" cy="1200150"/>
        </a:xfrm>
        <a:prstGeom prst="rect"/>
      </xdr:spPr>
    </xdr:pic>
    <xdr:clientData/>
  </xdr:twoCellAnchor>
  <xdr:twoCellAnchor editAs="oneCell">
    <xdr:from>
      <xdr:col>1</xdr:col>
      <xdr:colOff>219710</xdr:colOff>
      <xdr:row>20</xdr:row>
      <xdr:rowOff>16510</xdr:rowOff>
    </xdr:from>
    <xdr:to>
      <xdr:col>1</xdr:col>
      <xdr:colOff>1416685</xdr:colOff>
      <xdr:row>20</xdr:row>
      <xdr:rowOff>1216660</xdr:rowOff>
    </xdr:to>
    <xdr:pic>
      <xdr:nvPicPr>
        <xdr:cNvPr id="168" name="ID_FD38CBEE761C45B8B8ED7AE490976D7E" descr="850x850图片4-28">
          <a:extLst>
            <a:ext uri="{FF2B5EF4-FFF2-40B4-BE49-F238E27FC236}">
              <a16:creationId xmlns:a16="http://schemas.microsoft.com/office/drawing/2014/main" id="{f1d17ff0-1689-482f-903a-f82bf54cc85f}"/>
            </a:ext>
          </a:extLst>
        </xdr:cNvPr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923925" y="24012525"/>
          <a:ext cx="1200150" cy="1200150"/>
        </a:xfrm>
        <a:prstGeom prst="rect"/>
      </xdr:spPr>
    </xdr:pic>
    <xdr:clientData/>
  </xdr:twoCellAnchor>
  <xdr:twoCellAnchor editAs="oneCell">
    <xdr:from>
      <xdr:col>1</xdr:col>
      <xdr:colOff>219075</xdr:colOff>
      <xdr:row>21</xdr:row>
      <xdr:rowOff>16510</xdr:rowOff>
    </xdr:from>
    <xdr:to>
      <xdr:col>1</xdr:col>
      <xdr:colOff>1416685</xdr:colOff>
      <xdr:row>21</xdr:row>
      <xdr:rowOff>1216660</xdr:rowOff>
    </xdr:to>
    <xdr:pic>
      <xdr:nvPicPr>
        <xdr:cNvPr id="169" name="ID_3918EA1399324B419D7E67FEE0DA7086" descr="850x850图片4-29">
          <a:extLst>
            <a:ext uri="{FF2B5EF4-FFF2-40B4-BE49-F238E27FC236}">
              <a16:creationId xmlns:a16="http://schemas.microsoft.com/office/drawing/2014/main" id="{062c7ae4-f9ff-4f53-8a2c-c8b1d1c9ca2c}"/>
            </a:ext>
          </a:extLst>
        </xdr:cNvPr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923925" y="25241250"/>
          <a:ext cx="1200150" cy="1200150"/>
        </a:xfrm>
        <a:prstGeom prst="rect"/>
      </xdr:spPr>
    </xdr:pic>
    <xdr:clientData/>
  </xdr:twoCellAnchor>
  <xdr:twoCellAnchor editAs="oneCell">
    <xdr:from>
      <xdr:col>1</xdr:col>
      <xdr:colOff>219075</xdr:colOff>
      <xdr:row>22</xdr:row>
      <xdr:rowOff>16510</xdr:rowOff>
    </xdr:from>
    <xdr:to>
      <xdr:col>1</xdr:col>
      <xdr:colOff>1416685</xdr:colOff>
      <xdr:row>22</xdr:row>
      <xdr:rowOff>1216660</xdr:rowOff>
    </xdr:to>
    <xdr:pic>
      <xdr:nvPicPr>
        <xdr:cNvPr id="171" name="ID_AA872B98B5344EE4A70A2707B05012BD" descr="850x850图片4-30">
          <a:extLst>
            <a:ext uri="{FF2B5EF4-FFF2-40B4-BE49-F238E27FC236}">
              <a16:creationId xmlns:a16="http://schemas.microsoft.com/office/drawing/2014/main" id="{6d7ccdfb-1bdc-4a44-acfd-95e3965b0f4c}"/>
            </a:ext>
          </a:extLst>
        </xdr:cNvPr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923925" y="26469975"/>
          <a:ext cx="1200150" cy="1200150"/>
        </a:xfrm>
        <a:prstGeom prst="rect"/>
      </xdr:spPr>
    </xdr:pic>
    <xdr:clientData/>
  </xdr:twoCellAnchor>
  <xdr:twoCellAnchor editAs="oneCell">
    <xdr:from>
      <xdr:col>1</xdr:col>
      <xdr:colOff>219075</xdr:colOff>
      <xdr:row>24</xdr:row>
      <xdr:rowOff>17145</xdr:rowOff>
    </xdr:from>
    <xdr:to>
      <xdr:col>1</xdr:col>
      <xdr:colOff>1417320</xdr:colOff>
      <xdr:row>24</xdr:row>
      <xdr:rowOff>1217295</xdr:rowOff>
    </xdr:to>
    <xdr:pic>
      <xdr:nvPicPr>
        <xdr:cNvPr id="173" name="ID_2E5F97970BCB424A827D138A4DCE7C20" descr="850x850图片4-31">
          <a:extLst>
            <a:ext uri="{FF2B5EF4-FFF2-40B4-BE49-F238E27FC236}">
              <a16:creationId xmlns:a16="http://schemas.microsoft.com/office/drawing/2014/main" id="{0e0865fe-581b-4370-9296-d1ce2223a9bb}"/>
            </a:ext>
          </a:extLst>
        </xdr:cNvPr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923925" y="28203525"/>
          <a:ext cx="1200150" cy="1200150"/>
        </a:xfrm>
        <a:prstGeom prst="rect"/>
      </xdr:spPr>
    </xdr:pic>
    <xdr:clientData/>
  </xdr:twoCellAnchor>
  <xdr:twoCellAnchor editAs="oneCell">
    <xdr:from>
      <xdr:col>1</xdr:col>
      <xdr:colOff>203835</xdr:colOff>
      <xdr:row>25</xdr:row>
      <xdr:rowOff>15875</xdr:rowOff>
    </xdr:from>
    <xdr:to>
      <xdr:col>1</xdr:col>
      <xdr:colOff>1432560</xdr:colOff>
      <xdr:row>25</xdr:row>
      <xdr:rowOff>1244600</xdr:rowOff>
    </xdr:to>
    <xdr:pic>
      <xdr:nvPicPr>
        <xdr:cNvPr id="175" name="ID_8B3EF711A6BA4D7C85F0742FFFBF2F61" descr="850x850图片5-03">
          <a:extLst>
            <a:ext uri="{FF2B5EF4-FFF2-40B4-BE49-F238E27FC236}">
              <a16:creationId xmlns:a16="http://schemas.microsoft.com/office/drawing/2014/main" id="{911936d2-b255-486e-bca0-4c46ee62f67b}"/>
            </a:ext>
          </a:extLst>
        </xdr:cNvPr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904875" y="29432250"/>
          <a:ext cx="1228725" cy="1228725"/>
        </a:xfrm>
        <a:prstGeom prst="rect"/>
      </xdr:spPr>
    </xdr:pic>
    <xdr:clientData/>
  </xdr:twoCellAnchor>
  <xdr:twoCellAnchor editAs="oneCell">
    <xdr:from>
      <xdr:col>1</xdr:col>
      <xdr:colOff>203835</xdr:colOff>
      <xdr:row>26</xdr:row>
      <xdr:rowOff>97790</xdr:rowOff>
    </xdr:from>
    <xdr:to>
      <xdr:col>1</xdr:col>
      <xdr:colOff>1432560</xdr:colOff>
      <xdr:row>26</xdr:row>
      <xdr:rowOff>1326515</xdr:rowOff>
    </xdr:to>
    <xdr:pic>
      <xdr:nvPicPr>
        <xdr:cNvPr id="122" name="ID_C3642C91F34545EFAC42B0D0548FC276" descr="850x850图片5-05">
          <a:extLst>
            <a:ext uri="{FF2B5EF4-FFF2-40B4-BE49-F238E27FC236}">
              <a16:creationId xmlns:a16="http://schemas.microsoft.com/office/drawing/2014/main" id="{2e49b2e3-f167-404c-9df3-ba61a83ba51a}"/>
            </a:ext>
          </a:extLst>
        </xdr:cNvPr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904875" y="30765750"/>
          <a:ext cx="1228725" cy="1228725"/>
        </a:xfrm>
        <a:prstGeom prst="rect"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6</xdr:col>
      <xdr:colOff>79375</xdr:colOff>
      <xdr:row>16</xdr:row>
      <xdr:rowOff>301625</xdr:rowOff>
    </xdr:from>
    <xdr:to>
      <xdr:col>6</xdr:col>
      <xdr:colOff>1209040</xdr:colOff>
      <xdr:row>16</xdr:row>
      <xdr:rowOff>937260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ab975b06-dddf-4dd9-8889-906dd17c0706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38825" y="17697450"/>
          <a:ext cx="1133475" cy="6381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51435</xdr:colOff>
      <xdr:row>2</xdr:row>
      <xdr:rowOff>10160</xdr:rowOff>
    </xdr:from>
    <xdr:to>
      <xdr:col>2</xdr:col>
      <xdr:colOff>2577</xdr:colOff>
      <xdr:row>2</xdr:row>
      <xdr:rowOff>1198245</xdr:rowOff>
    </xdr:to>
    <xdr:pic>
      <xdr:nvPicPr>
        <xdr:cNvPr id="176" name="ID_8C37CEF801694270B42B793055D46E2D" descr="YSQ-046">
          <a:extLst>
            <a:ext uri="{FF2B5EF4-FFF2-40B4-BE49-F238E27FC236}">
              <a16:creationId xmlns:a16="http://schemas.microsoft.com/office/drawing/2014/main" id="{b4409e82-454c-464e-a346-c663d6e2c867}"/>
            </a:ext>
          </a:extLst>
        </xdr:cNvPr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62025" y="1238250"/>
          <a:ext cx="1133475" cy="1190625"/>
        </a:xfrm>
        <a:prstGeom prst="rect"/>
      </xdr:spPr>
    </xdr:pic>
    <xdr:clientData/>
  </xdr:twoCellAnchor>
  <xdr:twoCellAnchor editAs="oneCell">
    <xdr:from>
      <xdr:col>1</xdr:col>
      <xdr:colOff>49530</xdr:colOff>
      <xdr:row>3</xdr:row>
      <xdr:rowOff>10160</xdr:rowOff>
    </xdr:from>
    <xdr:to>
      <xdr:col>2</xdr:col>
      <xdr:colOff>3847</xdr:colOff>
      <xdr:row>3</xdr:row>
      <xdr:rowOff>1198245</xdr:rowOff>
    </xdr:to>
    <xdr:pic>
      <xdr:nvPicPr>
        <xdr:cNvPr id="141" name="ID_B2AB7E5CE12C4F37945BB2810E2E9B98">
          <a:extLst>
            <a:ext uri="{FF2B5EF4-FFF2-40B4-BE49-F238E27FC236}">
              <a16:creationId xmlns:a16="http://schemas.microsoft.com/office/drawing/2014/main" id="{faa60ada-82b2-4520-bc1e-7a9c207b54d1}"/>
            </a:ext>
          </a:extLst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62025" y="2438400"/>
          <a:ext cx="1133475" cy="11906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49530</xdr:colOff>
      <xdr:row>4</xdr:row>
      <xdr:rowOff>10160</xdr:rowOff>
    </xdr:from>
    <xdr:to>
      <xdr:col>2</xdr:col>
      <xdr:colOff>3847</xdr:colOff>
      <xdr:row>4</xdr:row>
      <xdr:rowOff>1198245</xdr:rowOff>
    </xdr:to>
    <xdr:pic>
      <xdr:nvPicPr>
        <xdr:cNvPr id="179" name="ID_FE19C5CF85EC4386BE699F31D0657C19">
          <a:extLst>
            <a:ext uri="{FF2B5EF4-FFF2-40B4-BE49-F238E27FC236}">
              <a16:creationId xmlns:a16="http://schemas.microsoft.com/office/drawing/2014/main" id="{03fe7f30-23bd-4f0e-b9f8-be85f4baeab9}"/>
            </a:ext>
          </a:extLst>
        </xdr:cNvPr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62025" y="3638550"/>
          <a:ext cx="1133475" cy="11906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49530</xdr:colOff>
      <xdr:row>5</xdr:row>
      <xdr:rowOff>10160</xdr:rowOff>
    </xdr:from>
    <xdr:to>
      <xdr:col>2</xdr:col>
      <xdr:colOff>3847</xdr:colOff>
      <xdr:row>5</xdr:row>
      <xdr:rowOff>1198245</xdr:rowOff>
    </xdr:to>
    <xdr:pic>
      <xdr:nvPicPr>
        <xdr:cNvPr id="180" name="ID_2AEF7449CC6D47A3B864FC943C2C53BD">
          <a:extLst>
            <a:ext uri="{FF2B5EF4-FFF2-40B4-BE49-F238E27FC236}">
              <a16:creationId xmlns:a16="http://schemas.microsoft.com/office/drawing/2014/main" id="{21500507-de2b-4f64-aefb-81df1e8976dc}"/>
            </a:ext>
          </a:extLst>
        </xdr:cNvPr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62025" y="4838700"/>
          <a:ext cx="1133475" cy="11906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49530</xdr:colOff>
      <xdr:row>6</xdr:row>
      <xdr:rowOff>10160</xdr:rowOff>
    </xdr:from>
    <xdr:to>
      <xdr:col>2</xdr:col>
      <xdr:colOff>3847</xdr:colOff>
      <xdr:row>6</xdr:row>
      <xdr:rowOff>1198245</xdr:rowOff>
    </xdr:to>
    <xdr:pic>
      <xdr:nvPicPr>
        <xdr:cNvPr id="181" name="ID_32B4F2BAD87E4255AB6990D4A2E00FEE">
          <a:extLst>
            <a:ext uri="{FF2B5EF4-FFF2-40B4-BE49-F238E27FC236}">
              <a16:creationId xmlns:a16="http://schemas.microsoft.com/office/drawing/2014/main" id="{ced53269-1053-4c7d-b244-7665b201d404}"/>
            </a:ext>
          </a:extLst>
        </xdr:cNvPr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62025" y="6038850"/>
          <a:ext cx="1133475" cy="11906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49530</xdr:colOff>
      <xdr:row>7</xdr:row>
      <xdr:rowOff>10160</xdr:rowOff>
    </xdr:from>
    <xdr:to>
      <xdr:col>2</xdr:col>
      <xdr:colOff>3847</xdr:colOff>
      <xdr:row>7</xdr:row>
      <xdr:rowOff>1198245</xdr:rowOff>
    </xdr:to>
    <xdr:pic>
      <xdr:nvPicPr>
        <xdr:cNvPr id="159" name="ID_585AEEA61AFD4168A8E00A1D422F7304">
          <a:extLst>
            <a:ext uri="{FF2B5EF4-FFF2-40B4-BE49-F238E27FC236}">
              <a16:creationId xmlns:a16="http://schemas.microsoft.com/office/drawing/2014/main" id="{07ba9ab9-2f4b-4eca-8248-4ee80dd87672}"/>
            </a:ext>
          </a:extLst>
        </xdr:cNvPr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62025" y="7239000"/>
          <a:ext cx="1133475" cy="11906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49530</xdr:colOff>
      <xdr:row>8</xdr:row>
      <xdr:rowOff>10160</xdr:rowOff>
    </xdr:from>
    <xdr:to>
      <xdr:col>2</xdr:col>
      <xdr:colOff>3847</xdr:colOff>
      <xdr:row>8</xdr:row>
      <xdr:rowOff>1198245</xdr:rowOff>
    </xdr:to>
    <xdr:pic>
      <xdr:nvPicPr>
        <xdr:cNvPr id="132" name="ID_4A54E5AE53884888A86E6E3FA680ABB6">
          <a:extLst>
            <a:ext uri="{FF2B5EF4-FFF2-40B4-BE49-F238E27FC236}">
              <a16:creationId xmlns:a16="http://schemas.microsoft.com/office/drawing/2014/main" id="{a7869a0c-2041-49a0-b531-8e178ed4bafe}"/>
            </a:ext>
          </a:extLst>
        </xdr:cNvPr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962025" y="8439150"/>
          <a:ext cx="1133475" cy="11906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49530</xdr:colOff>
      <xdr:row>9</xdr:row>
      <xdr:rowOff>10160</xdr:rowOff>
    </xdr:from>
    <xdr:to>
      <xdr:col>2</xdr:col>
      <xdr:colOff>3847</xdr:colOff>
      <xdr:row>9</xdr:row>
      <xdr:rowOff>1198245</xdr:rowOff>
    </xdr:to>
    <xdr:pic>
      <xdr:nvPicPr>
        <xdr:cNvPr id="172" name="ID_D7D67C9074F44278B0A02EC05D5CF1F2">
          <a:extLst>
            <a:ext uri="{FF2B5EF4-FFF2-40B4-BE49-F238E27FC236}">
              <a16:creationId xmlns:a16="http://schemas.microsoft.com/office/drawing/2014/main" id="{98605deb-ee9e-4c64-91b6-d59323a19f30}"/>
            </a:ext>
          </a:extLst>
        </xdr:cNvPr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962025" y="9639300"/>
          <a:ext cx="1133475" cy="11906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49530</xdr:colOff>
      <xdr:row>10</xdr:row>
      <xdr:rowOff>10160</xdr:rowOff>
    </xdr:from>
    <xdr:to>
      <xdr:col>2</xdr:col>
      <xdr:colOff>3847</xdr:colOff>
      <xdr:row>10</xdr:row>
      <xdr:rowOff>1198245</xdr:rowOff>
    </xdr:to>
    <xdr:pic>
      <xdr:nvPicPr>
        <xdr:cNvPr id="136" name="ID_F776FB6406084890BEC30A007A261F73">
          <a:extLst>
            <a:ext uri="{FF2B5EF4-FFF2-40B4-BE49-F238E27FC236}">
              <a16:creationId xmlns:a16="http://schemas.microsoft.com/office/drawing/2014/main" id="{3c2ad65a-dc2c-4f70-8983-30bffab5dd98}"/>
            </a:ext>
          </a:extLst>
        </xdr:cNvPr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962025" y="10839450"/>
          <a:ext cx="1133475" cy="11906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49530</xdr:colOff>
      <xdr:row>11</xdr:row>
      <xdr:rowOff>10160</xdr:rowOff>
    </xdr:from>
    <xdr:to>
      <xdr:col>2</xdr:col>
      <xdr:colOff>3847</xdr:colOff>
      <xdr:row>11</xdr:row>
      <xdr:rowOff>1198245</xdr:rowOff>
    </xdr:to>
    <xdr:pic>
      <xdr:nvPicPr>
        <xdr:cNvPr id="184" name="ID_71AA117C6D7A45A7B150EF61F3972CD7">
          <a:extLst>
            <a:ext uri="{FF2B5EF4-FFF2-40B4-BE49-F238E27FC236}">
              <a16:creationId xmlns:a16="http://schemas.microsoft.com/office/drawing/2014/main" id="{f1d73632-c39b-44df-b733-6f049cf6de49}"/>
            </a:ext>
          </a:extLst>
        </xdr:cNvPr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962025" y="12039600"/>
          <a:ext cx="1133475" cy="11906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48260</xdr:colOff>
      <xdr:row>13</xdr:row>
      <xdr:rowOff>17780</xdr:rowOff>
    </xdr:from>
    <xdr:to>
      <xdr:col>2</xdr:col>
      <xdr:colOff>5117</xdr:colOff>
      <xdr:row>13</xdr:row>
      <xdr:rowOff>1208405</xdr:rowOff>
    </xdr:to>
    <xdr:pic>
      <xdr:nvPicPr>
        <xdr:cNvPr id="164" name="ID_D8CCA9D213294EB8A30C5A90D4F9139E">
          <a:extLst>
            <a:ext uri="{FF2B5EF4-FFF2-40B4-BE49-F238E27FC236}">
              <a16:creationId xmlns:a16="http://schemas.microsoft.com/office/drawing/2014/main" id="{e8169999-fb9a-417e-9529-0b2436bf6b83}"/>
            </a:ext>
          </a:extLst>
        </xdr:cNvPr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962025" y="13754100"/>
          <a:ext cx="1133475" cy="11906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48260</xdr:colOff>
      <xdr:row>14</xdr:row>
      <xdr:rowOff>17145</xdr:rowOff>
    </xdr:from>
    <xdr:to>
      <xdr:col>2</xdr:col>
      <xdr:colOff>5117</xdr:colOff>
      <xdr:row>14</xdr:row>
      <xdr:rowOff>1207770</xdr:rowOff>
    </xdr:to>
    <xdr:pic>
      <xdr:nvPicPr>
        <xdr:cNvPr id="187" name="ID_DB86A075E0C94FA48FBCCB299377275A">
          <a:extLst>
            <a:ext uri="{FF2B5EF4-FFF2-40B4-BE49-F238E27FC236}">
              <a16:creationId xmlns:a16="http://schemas.microsoft.com/office/drawing/2014/main" id="{59a39a77-1d11-44f8-a5af-5e67660352ed}"/>
            </a:ext>
          </a:extLst>
        </xdr:cNvPr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962025" y="14973300"/>
          <a:ext cx="1133475" cy="11906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48260</xdr:colOff>
      <xdr:row>15</xdr:row>
      <xdr:rowOff>17780</xdr:rowOff>
    </xdr:from>
    <xdr:to>
      <xdr:col>2</xdr:col>
      <xdr:colOff>5117</xdr:colOff>
      <xdr:row>15</xdr:row>
      <xdr:rowOff>1208405</xdr:rowOff>
    </xdr:to>
    <xdr:pic>
      <xdr:nvPicPr>
        <xdr:cNvPr id="126" name="ID_473781A13ABD4A1192F9E2B5D4D026CC">
          <a:extLst>
            <a:ext uri="{FF2B5EF4-FFF2-40B4-BE49-F238E27FC236}">
              <a16:creationId xmlns:a16="http://schemas.microsoft.com/office/drawing/2014/main" id="{c3cd8977-5ad9-446a-9662-dae0665d2291}"/>
            </a:ext>
          </a:extLst>
        </xdr:cNvPr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962025" y="16192500"/>
          <a:ext cx="1133475" cy="11906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80645</xdr:colOff>
      <xdr:row>16</xdr:row>
      <xdr:rowOff>10160</xdr:rowOff>
    </xdr:from>
    <xdr:to>
      <xdr:col>2</xdr:col>
      <xdr:colOff>1942</xdr:colOff>
      <xdr:row>16</xdr:row>
      <xdr:rowOff>1136650</xdr:rowOff>
    </xdr:to>
    <xdr:pic>
      <xdr:nvPicPr>
        <xdr:cNvPr id="150" name="ID_0A66F57F5D784F59BBF339792CAA3B9F">
          <a:extLst>
            <a:ext uri="{FF2B5EF4-FFF2-40B4-BE49-F238E27FC236}">
              <a16:creationId xmlns:a16="http://schemas.microsoft.com/office/drawing/2014/main" id="{e0081fc8-24ec-409c-9f93-8d7f70323ded}"/>
            </a:ext>
          </a:extLst>
        </xdr:cNvPr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990600" y="17402175"/>
          <a:ext cx="1104900" cy="11239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6</xdr:col>
      <xdr:colOff>54610</xdr:colOff>
      <xdr:row>2</xdr:row>
      <xdr:rowOff>10160</xdr:rowOff>
    </xdr:from>
    <xdr:to>
      <xdr:col>7</xdr:col>
      <xdr:colOff>3884</xdr:colOff>
      <xdr:row>2</xdr:row>
      <xdr:rowOff>1198245</xdr:rowOff>
    </xdr:to>
    <xdr:pic>
      <xdr:nvPicPr>
        <xdr:cNvPr id="178" name="ID_4D37526DD15B45E2B0A3C56BE0228D9E">
          <a:extLst>
            <a:ext uri="{FF2B5EF4-FFF2-40B4-BE49-F238E27FC236}">
              <a16:creationId xmlns:a16="http://schemas.microsoft.com/office/drawing/2014/main" id="{472f32ef-4d91-497b-af70-249a9fba2b52}"/>
            </a:ext>
          </a:extLst>
        </xdr:cNvPr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5819775" y="1238250"/>
          <a:ext cx="1162050" cy="11906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6</xdr:col>
      <xdr:colOff>54610</xdr:colOff>
      <xdr:row>3</xdr:row>
      <xdr:rowOff>10160</xdr:rowOff>
    </xdr:from>
    <xdr:to>
      <xdr:col>7</xdr:col>
      <xdr:colOff>3884</xdr:colOff>
      <xdr:row>3</xdr:row>
      <xdr:rowOff>1198245</xdr:rowOff>
    </xdr:to>
    <xdr:pic>
      <xdr:nvPicPr>
        <xdr:cNvPr id="127" name="ID_59AC809DD7524CB49CB0F5A8F624447A">
          <a:extLst>
            <a:ext uri="{FF2B5EF4-FFF2-40B4-BE49-F238E27FC236}">
              <a16:creationId xmlns:a16="http://schemas.microsoft.com/office/drawing/2014/main" id="{1ad1f66b-e2bd-46f7-ad87-42f04df8900f}"/>
            </a:ext>
          </a:extLst>
        </xdr:cNvPr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5819775" y="2438400"/>
          <a:ext cx="1162050" cy="11906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6</xdr:col>
      <xdr:colOff>54610</xdr:colOff>
      <xdr:row>4</xdr:row>
      <xdr:rowOff>10160</xdr:rowOff>
    </xdr:from>
    <xdr:to>
      <xdr:col>7</xdr:col>
      <xdr:colOff>3884</xdr:colOff>
      <xdr:row>4</xdr:row>
      <xdr:rowOff>1198245</xdr:rowOff>
    </xdr:to>
    <xdr:pic>
      <xdr:nvPicPr>
        <xdr:cNvPr id="129" name="ID_535FCF241FF743A58C400F97B015D0E1">
          <a:extLst>
            <a:ext uri="{FF2B5EF4-FFF2-40B4-BE49-F238E27FC236}">
              <a16:creationId xmlns:a16="http://schemas.microsoft.com/office/drawing/2014/main" id="{e5c76e6a-ec2b-4031-826f-c618bb42b920}"/>
            </a:ext>
          </a:extLst>
        </xdr:cNvPr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5819775" y="3638550"/>
          <a:ext cx="1162050" cy="11906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6</xdr:col>
      <xdr:colOff>54610</xdr:colOff>
      <xdr:row>5</xdr:row>
      <xdr:rowOff>10160</xdr:rowOff>
    </xdr:from>
    <xdr:to>
      <xdr:col>7</xdr:col>
      <xdr:colOff>3884</xdr:colOff>
      <xdr:row>5</xdr:row>
      <xdr:rowOff>1198245</xdr:rowOff>
    </xdr:to>
    <xdr:pic>
      <xdr:nvPicPr>
        <xdr:cNvPr id="135" name="ID_996B8CAA285D42FE8019AC9190B11D1A">
          <a:extLst>
            <a:ext uri="{FF2B5EF4-FFF2-40B4-BE49-F238E27FC236}">
              <a16:creationId xmlns:a16="http://schemas.microsoft.com/office/drawing/2014/main" id="{b60dda2b-b22c-4371-bfc5-4078564e66ed}"/>
            </a:ext>
          </a:extLst>
        </xdr:cNvPr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5819775" y="4838700"/>
          <a:ext cx="1162050" cy="11906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6</xdr:col>
      <xdr:colOff>54610</xdr:colOff>
      <xdr:row>6</xdr:row>
      <xdr:rowOff>10160</xdr:rowOff>
    </xdr:from>
    <xdr:to>
      <xdr:col>7</xdr:col>
      <xdr:colOff>3884</xdr:colOff>
      <xdr:row>6</xdr:row>
      <xdr:rowOff>1198245</xdr:rowOff>
    </xdr:to>
    <xdr:pic>
      <xdr:nvPicPr>
        <xdr:cNvPr id="143" name="ID_EF9C171742CD42ECAB258C714EE3A4CD">
          <a:extLst>
            <a:ext uri="{FF2B5EF4-FFF2-40B4-BE49-F238E27FC236}">
              <a16:creationId xmlns:a16="http://schemas.microsoft.com/office/drawing/2014/main" id="{e76251ef-816f-46c7-ab40-dd44bcfc933b}"/>
            </a:ext>
          </a:extLst>
        </xdr:cNvPr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5819775" y="6038850"/>
          <a:ext cx="1162050" cy="11906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6</xdr:col>
      <xdr:colOff>54610</xdr:colOff>
      <xdr:row>7</xdr:row>
      <xdr:rowOff>10160</xdr:rowOff>
    </xdr:from>
    <xdr:to>
      <xdr:col>7</xdr:col>
      <xdr:colOff>3884</xdr:colOff>
      <xdr:row>7</xdr:row>
      <xdr:rowOff>1198245</xdr:rowOff>
    </xdr:to>
    <xdr:pic>
      <xdr:nvPicPr>
        <xdr:cNvPr id="151" name="ID_2D1D10D13D614A32B27CB74F2D47CF44">
          <a:extLst>
            <a:ext uri="{FF2B5EF4-FFF2-40B4-BE49-F238E27FC236}">
              <a16:creationId xmlns:a16="http://schemas.microsoft.com/office/drawing/2014/main" id="{8b0555fb-86aa-4c38-82e9-f530507cbed5}"/>
            </a:ext>
          </a:extLst>
        </xdr:cNvPr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5819775" y="7239000"/>
          <a:ext cx="1162050" cy="11906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6</xdr:col>
      <xdr:colOff>55245</xdr:colOff>
      <xdr:row>8</xdr:row>
      <xdr:rowOff>10160</xdr:rowOff>
    </xdr:from>
    <xdr:to>
      <xdr:col>7</xdr:col>
      <xdr:colOff>3884</xdr:colOff>
      <xdr:row>8</xdr:row>
      <xdr:rowOff>1198245</xdr:rowOff>
    </xdr:to>
    <xdr:pic>
      <xdr:nvPicPr>
        <xdr:cNvPr id="182" name="ID_03321E58BC794043AB215749E465D75A">
          <a:extLst>
            <a:ext uri="{FF2B5EF4-FFF2-40B4-BE49-F238E27FC236}">
              <a16:creationId xmlns:a16="http://schemas.microsoft.com/office/drawing/2014/main" id="{eff0542b-f9ed-4f97-b0b4-74bdee0abb8d}"/>
            </a:ext>
          </a:extLst>
        </xdr:cNvPr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5819775" y="8439150"/>
          <a:ext cx="1162050" cy="11906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6</xdr:col>
      <xdr:colOff>55245</xdr:colOff>
      <xdr:row>9</xdr:row>
      <xdr:rowOff>10160</xdr:rowOff>
    </xdr:from>
    <xdr:to>
      <xdr:col>7</xdr:col>
      <xdr:colOff>3884</xdr:colOff>
      <xdr:row>9</xdr:row>
      <xdr:rowOff>1198245</xdr:rowOff>
    </xdr:to>
    <xdr:pic>
      <xdr:nvPicPr>
        <xdr:cNvPr id="177" name="ID_CBE9E6BBB6D14FAD91A9C4117B52F862">
          <a:extLst>
            <a:ext uri="{FF2B5EF4-FFF2-40B4-BE49-F238E27FC236}">
              <a16:creationId xmlns:a16="http://schemas.microsoft.com/office/drawing/2014/main" id="{f0265a05-8bf3-496c-a0f6-124cca9de61e}"/>
            </a:ext>
          </a:extLst>
        </xdr:cNvPr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5819775" y="9639300"/>
          <a:ext cx="1162050" cy="11906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6</xdr:col>
      <xdr:colOff>55245</xdr:colOff>
      <xdr:row>10</xdr:row>
      <xdr:rowOff>10160</xdr:rowOff>
    </xdr:from>
    <xdr:to>
      <xdr:col>7</xdr:col>
      <xdr:colOff>3884</xdr:colOff>
      <xdr:row>10</xdr:row>
      <xdr:rowOff>1198245</xdr:rowOff>
    </xdr:to>
    <xdr:pic>
      <xdr:nvPicPr>
        <xdr:cNvPr id="183" name="ID_028346AA5185418A9767498E45E2F0A2">
          <a:extLst>
            <a:ext uri="{FF2B5EF4-FFF2-40B4-BE49-F238E27FC236}">
              <a16:creationId xmlns:a16="http://schemas.microsoft.com/office/drawing/2014/main" id="{4330a63f-a695-4d53-9e14-5b65c77ab1ef}"/>
            </a:ext>
          </a:extLst>
        </xdr:cNvPr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5819775" y="10839450"/>
          <a:ext cx="1162050" cy="11906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6</xdr:col>
      <xdr:colOff>55245</xdr:colOff>
      <xdr:row>11</xdr:row>
      <xdr:rowOff>10160</xdr:rowOff>
    </xdr:from>
    <xdr:to>
      <xdr:col>7</xdr:col>
      <xdr:colOff>3884</xdr:colOff>
      <xdr:row>11</xdr:row>
      <xdr:rowOff>1198245</xdr:rowOff>
    </xdr:to>
    <xdr:pic>
      <xdr:nvPicPr>
        <xdr:cNvPr id="185" name="ID_7DDF8EE572F340FEBD7CB1FF81116E0D">
          <a:extLst>
            <a:ext uri="{FF2B5EF4-FFF2-40B4-BE49-F238E27FC236}">
              <a16:creationId xmlns:a16="http://schemas.microsoft.com/office/drawing/2014/main" id="{834aa627-a434-4cc6-924e-6b5b689cc7f7}"/>
            </a:ext>
          </a:extLst>
        </xdr:cNvPr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5819775" y="12039600"/>
          <a:ext cx="1162050" cy="11906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6</xdr:col>
      <xdr:colOff>53340</xdr:colOff>
      <xdr:row>13</xdr:row>
      <xdr:rowOff>17780</xdr:rowOff>
    </xdr:from>
    <xdr:to>
      <xdr:col>6</xdr:col>
      <xdr:colOff>1205865</xdr:colOff>
      <xdr:row>13</xdr:row>
      <xdr:rowOff>1208405</xdr:rowOff>
    </xdr:to>
    <xdr:pic>
      <xdr:nvPicPr>
        <xdr:cNvPr id="186" name="ID_C252B926C6E04F16958A4E0E0BD64FE6">
          <a:extLst>
            <a:ext uri="{FF2B5EF4-FFF2-40B4-BE49-F238E27FC236}">
              <a16:creationId xmlns:a16="http://schemas.microsoft.com/office/drawing/2014/main" id="{46a53a77-f85c-4141-a853-18dad5b06f4f}"/>
            </a:ext>
          </a:extLst>
        </xdr:cNvPr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5819775" y="13754100"/>
          <a:ext cx="1152525" cy="11906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6</xdr:col>
      <xdr:colOff>53340</xdr:colOff>
      <xdr:row>14</xdr:row>
      <xdr:rowOff>17145</xdr:rowOff>
    </xdr:from>
    <xdr:to>
      <xdr:col>6</xdr:col>
      <xdr:colOff>1205865</xdr:colOff>
      <xdr:row>14</xdr:row>
      <xdr:rowOff>1207770</xdr:rowOff>
    </xdr:to>
    <xdr:pic>
      <xdr:nvPicPr>
        <xdr:cNvPr id="188" name="ID_EFDA56701F3E4226A4C48D75BAA1F964">
          <a:extLst>
            <a:ext uri="{FF2B5EF4-FFF2-40B4-BE49-F238E27FC236}">
              <a16:creationId xmlns:a16="http://schemas.microsoft.com/office/drawing/2014/main" id="{31fba818-95d6-4172-beff-5f18499fe80a}"/>
            </a:ext>
          </a:extLst>
        </xdr:cNvPr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5819775" y="14973300"/>
          <a:ext cx="1152525" cy="11906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6</xdr:col>
      <xdr:colOff>98164</xdr:colOff>
      <xdr:row>15</xdr:row>
      <xdr:rowOff>10309</xdr:rowOff>
    </xdr:from>
    <xdr:to>
      <xdr:col>7</xdr:col>
      <xdr:colOff>26260</xdr:colOff>
      <xdr:row>15</xdr:row>
      <xdr:rowOff>1200934</xdr:rowOff>
    </xdr:to>
    <xdr:pic>
      <xdr:nvPicPr>
        <xdr:cNvPr id="189" name="ID_31023DBD78854ED6954724CB6AF48B61">
          <a:extLst>
            <a:ext uri="{FF2B5EF4-FFF2-40B4-BE49-F238E27FC236}">
              <a16:creationId xmlns:a16="http://schemas.microsoft.com/office/drawing/2014/main" id="{0fbe453d-841d-4640-b600-ff0e7c1b2581}"/>
            </a:ext>
          </a:extLst>
        </xdr:cNvPr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5857875" y="16182975"/>
          <a:ext cx="1133475" cy="1190625"/>
        </a:xfrm>
        <a:prstGeom prst="rect"/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1</xdr:col>
      <xdr:colOff>531495</xdr:colOff>
      <xdr:row>4</xdr:row>
      <xdr:rowOff>85090</xdr:rowOff>
    </xdr:from>
    <xdr:to>
      <xdr:col>4</xdr:col>
      <xdr:colOff>306929</xdr:colOff>
      <xdr:row>11</xdr:row>
      <xdr:rowOff>88900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a203f9b6-9deb-4eb9-a786-4ce9a953a6a3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52550" y="895350"/>
          <a:ext cx="2352675" cy="13049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98425</xdr:colOff>
      <xdr:row>5</xdr:row>
      <xdr:rowOff>10160</xdr:rowOff>
    </xdr:from>
    <xdr:to>
      <xdr:col>6</xdr:col>
      <xdr:colOff>373380</xdr:colOff>
      <xdr:row>7</xdr:row>
      <xdr:rowOff>167640</xdr:rowOff>
    </xdr:to>
    <xdr:pic>
      <xdr:nvPicPr>
        <xdr:cNvPr id="340" name="ID_92120CF7CCD04BFD888DA6DA003FEBFC">
          <a:extLst>
            <a:ext uri="{FF2B5EF4-FFF2-40B4-BE49-F238E27FC236}">
              <a16:creationId xmlns:a16="http://schemas.microsoft.com/office/drawing/2014/main" id="{79db72f9-054f-4ae2-b2c6-3fbf83811a10}"/>
            </a:ext>
          </a:extLst>
        </xdr:cNvPr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05300" y="1019175"/>
          <a:ext cx="1009650" cy="5238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5</xdr:col>
      <xdr:colOff>61595</xdr:colOff>
      <xdr:row>9</xdr:row>
      <xdr:rowOff>10795</xdr:rowOff>
    </xdr:from>
    <xdr:to>
      <xdr:col>6</xdr:col>
      <xdr:colOff>410210</xdr:colOff>
      <xdr:row>11</xdr:row>
      <xdr:rowOff>167640</xdr:rowOff>
    </xdr:to>
    <xdr:pic>
      <xdr:nvPicPr>
        <xdr:cNvPr id="343" name="ID_7BA2C022BFA74A7D975CCBE21EB9D02E">
          <a:extLst>
            <a:ext uri="{FF2B5EF4-FFF2-40B4-BE49-F238E27FC236}">
              <a16:creationId xmlns:a16="http://schemas.microsoft.com/office/drawing/2014/main" id="{65bb9a20-a59c-42ff-b8fd-1248ad25d5a4}"/>
            </a:ext>
          </a:extLst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67200" y="1762125"/>
          <a:ext cx="1085850" cy="51435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2</xdr:col>
      <xdr:colOff>325754</xdr:colOff>
      <xdr:row>40</xdr:row>
      <xdr:rowOff>66189</xdr:rowOff>
    </xdr:from>
    <xdr:to>
      <xdr:col>5</xdr:col>
      <xdr:colOff>33617</xdr:colOff>
      <xdr:row>43</xdr:row>
      <xdr:rowOff>127436</xdr:rowOff>
    </xdr:to>
    <xdr:pic>
      <xdr:nvPicPr>
        <xdr:cNvPr id="342" name="ID_D770127845CE4ABDB74FC1DDB147486F">
          <a:extLst>
            <a:ext uri="{FF2B5EF4-FFF2-40B4-BE49-F238E27FC236}">
              <a16:creationId xmlns:a16="http://schemas.microsoft.com/office/drawing/2014/main" id="{19e639cd-3bff-4dd7-9cc7-672bfa26035a}"/>
            </a:ext>
          </a:extLst>
        </xdr:cNvPr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28850" y="8315325"/>
          <a:ext cx="2009775" cy="895350"/>
        </a:xfrm>
        <a:prstGeom prst="rect"/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1</xdr:col>
      <xdr:colOff>138430</xdr:colOff>
      <xdr:row>2</xdr:row>
      <xdr:rowOff>183515</xdr:rowOff>
    </xdr:from>
    <xdr:to>
      <xdr:col>2</xdr:col>
      <xdr:colOff>0</xdr:colOff>
      <xdr:row>9</xdr:row>
      <xdr:rowOff>199209</xdr:rowOff>
    </xdr:to>
    <xdr:pic>
      <xdr:nvPicPr>
        <xdr:cNvPr id="194" name="ID_C28D527D4A9847FF8E982BF56DFA8A1D" descr="BESD-001">
          <a:extLst>
            <a:ext uri="{FF2B5EF4-FFF2-40B4-BE49-F238E27FC236}">
              <a16:creationId xmlns:a16="http://schemas.microsoft.com/office/drawing/2014/main" id="{eaf7cff0-3e57-410c-a019-9f00b9bb2331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2075" y="1200150"/>
          <a:ext cx="1771650" cy="1847850"/>
        </a:xfrm>
        <a:prstGeom prst="rect"/>
      </xdr:spPr>
    </xdr:pic>
    <xdr:clientData/>
  </xdr:twoCellAnchor>
  <xdr:twoCellAnchor editAs="oneCell">
    <xdr:from>
      <xdr:col>1</xdr:col>
      <xdr:colOff>109220</xdr:colOff>
      <xdr:row>11</xdr:row>
      <xdr:rowOff>101600</xdr:rowOff>
    </xdr:from>
    <xdr:to>
      <xdr:col>2</xdr:col>
      <xdr:colOff>363</xdr:colOff>
      <xdr:row>19</xdr:row>
      <xdr:rowOff>132081</xdr:rowOff>
    </xdr:to>
    <xdr:pic>
      <xdr:nvPicPr>
        <xdr:cNvPr id="192" name="ID_749A2C9399554F60B0226E29EA3F9846" descr="BESD-002">
          <a:extLst>
            <a:ext uri="{FF2B5EF4-FFF2-40B4-BE49-F238E27FC236}">
              <a16:creationId xmlns:a16="http://schemas.microsoft.com/office/drawing/2014/main" id="{85b20399-1ed9-4458-8c32-3b44cec82e39}"/>
            </a:ext>
          </a:extLst>
        </xdr:cNvPr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23975" y="3448050"/>
          <a:ext cx="1809750" cy="2009775"/>
        </a:xfrm>
        <a:prstGeom prst="rect"/>
      </xdr:spPr>
    </xdr:pic>
    <xdr:clientData/>
  </xdr:twoCellAnchor>
  <xdr:twoCellAnchor editAs="oneCell">
    <xdr:from>
      <xdr:col>1</xdr:col>
      <xdr:colOff>419100</xdr:colOff>
      <xdr:row>19</xdr:row>
      <xdr:rowOff>250190</xdr:rowOff>
    </xdr:from>
    <xdr:to>
      <xdr:col>1</xdr:col>
      <xdr:colOff>1656080</xdr:colOff>
      <xdr:row>24</xdr:row>
      <xdr:rowOff>225425</xdr:rowOff>
    </xdr:to>
    <xdr:pic>
      <xdr:nvPicPr>
        <xdr:cNvPr id="191" name="ID_03FD94B5BA524091AF8BAA9829EBECAD" descr="BESD-003">
          <a:extLst>
            <a:ext uri="{FF2B5EF4-FFF2-40B4-BE49-F238E27FC236}">
              <a16:creationId xmlns:a16="http://schemas.microsoft.com/office/drawing/2014/main" id="{032a4cb5-d01c-4e5b-9322-72b77c984a62}"/>
            </a:ext>
          </a:extLst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38300" y="5572125"/>
          <a:ext cx="1238250" cy="1181100"/>
        </a:xfrm>
        <a:prstGeom prst="rect"/>
      </xdr:spPr>
    </xdr:pic>
    <xdr:clientData/>
  </xdr:twoCellAnchor>
  <xdr:twoCellAnchor editAs="oneCell">
    <xdr:from>
      <xdr:col>1</xdr:col>
      <xdr:colOff>606425</xdr:colOff>
      <xdr:row>24</xdr:row>
      <xdr:rowOff>236220</xdr:rowOff>
    </xdr:from>
    <xdr:to>
      <xdr:col>1</xdr:col>
      <xdr:colOff>1468755</xdr:colOff>
      <xdr:row>27</xdr:row>
      <xdr:rowOff>274319</xdr:rowOff>
    </xdr:to>
    <xdr:pic>
      <xdr:nvPicPr>
        <xdr:cNvPr id="199" name="ID_F8BBF55EAD044302BA5A0D0CE5EADE72" descr="BESD-004">
          <a:extLst>
            <a:ext uri="{FF2B5EF4-FFF2-40B4-BE49-F238E27FC236}">
              <a16:creationId xmlns:a16="http://schemas.microsoft.com/office/drawing/2014/main" id="{33606976-780d-49b4-b15b-90809dbc57ac}"/>
            </a:ext>
          </a:extLst>
        </xdr:cNvPr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828800" y="6762750"/>
          <a:ext cx="866775" cy="847725"/>
        </a:xfrm>
        <a:prstGeom prst="rect"/>
      </xdr:spPr>
    </xdr:pic>
    <xdr:clientData/>
  </xdr:twoCellAnchor>
  <xdr:twoCellAnchor editAs="oneCell">
    <xdr:from>
      <xdr:col>1</xdr:col>
      <xdr:colOff>659130</xdr:colOff>
      <xdr:row>28</xdr:row>
      <xdr:rowOff>19685</xdr:rowOff>
    </xdr:from>
    <xdr:to>
      <xdr:col>1</xdr:col>
      <xdr:colOff>1416050</xdr:colOff>
      <xdr:row>29</xdr:row>
      <xdr:rowOff>365125</xdr:rowOff>
    </xdr:to>
    <xdr:pic>
      <xdr:nvPicPr>
        <xdr:cNvPr id="198" name="ID_8AA9C771A16745B494475E5F6BE2D7C2" descr="BESD-005">
          <a:extLst>
            <a:ext uri="{FF2B5EF4-FFF2-40B4-BE49-F238E27FC236}">
              <a16:creationId xmlns:a16="http://schemas.microsoft.com/office/drawing/2014/main" id="{81a20c5a-5abb-42e1-8c41-570a8394dd2c}"/>
            </a:ext>
          </a:extLst>
        </xdr:cNvPr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876425" y="7639050"/>
          <a:ext cx="752475" cy="742950"/>
        </a:xfrm>
        <a:prstGeom prst="rect"/>
      </xdr:spPr>
    </xdr:pic>
    <xdr:clientData/>
  </xdr:twoCellAnchor>
  <xdr:twoCellAnchor editAs="oneCell">
    <xdr:from>
      <xdr:col>1</xdr:col>
      <xdr:colOff>667385</xdr:colOff>
      <xdr:row>30</xdr:row>
      <xdr:rowOff>27940</xdr:rowOff>
    </xdr:from>
    <xdr:to>
      <xdr:col>1</xdr:col>
      <xdr:colOff>1407795</xdr:colOff>
      <xdr:row>31</xdr:row>
      <xdr:rowOff>355600</xdr:rowOff>
    </xdr:to>
    <xdr:pic>
      <xdr:nvPicPr>
        <xdr:cNvPr id="196" name="ID_167EA215F17E4524BD2B99AFD241116B" descr="BESD-006">
          <a:extLst>
            <a:ext uri="{FF2B5EF4-FFF2-40B4-BE49-F238E27FC236}">
              <a16:creationId xmlns:a16="http://schemas.microsoft.com/office/drawing/2014/main" id="{813ae3c7-20bf-468f-8b8c-70676330aa9d}"/>
            </a:ext>
          </a:extLst>
        </xdr:cNvPr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885950" y="8448675"/>
          <a:ext cx="742950" cy="723900"/>
        </a:xfrm>
        <a:prstGeom prst="rect"/>
      </xdr:spPr>
    </xdr:pic>
    <xdr:clientData/>
  </xdr:twoCellAnchor>
  <xdr:twoCellAnchor editAs="oneCell">
    <xdr:from>
      <xdr:col>1</xdr:col>
      <xdr:colOff>662940</xdr:colOff>
      <xdr:row>33</xdr:row>
      <xdr:rowOff>24130</xdr:rowOff>
    </xdr:from>
    <xdr:to>
      <xdr:col>1</xdr:col>
      <xdr:colOff>1412875</xdr:colOff>
      <xdr:row>34</xdr:row>
      <xdr:rowOff>360680</xdr:rowOff>
    </xdr:to>
    <xdr:pic>
      <xdr:nvPicPr>
        <xdr:cNvPr id="201" name="ID_C6D682635F904BE4896C26063778F3B0" descr="BESD-007">
          <a:extLst>
            <a:ext uri="{FF2B5EF4-FFF2-40B4-BE49-F238E27FC236}">
              <a16:creationId xmlns:a16="http://schemas.microsoft.com/office/drawing/2014/main" id="{12cb7401-5311-439d-b9f9-4a3afb5d0977}"/>
            </a:ext>
          </a:extLst>
        </xdr:cNvPr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885950" y="9648825"/>
          <a:ext cx="752475" cy="733425"/>
        </a:xfrm>
        <a:prstGeom prst="rect"/>
      </xdr:spPr>
    </xdr:pic>
    <xdr:clientData/>
  </xdr:twoCellAnchor>
  <xdr:twoCellAnchor editAs="oneCell">
    <xdr:from>
      <xdr:col>1</xdr:col>
      <xdr:colOff>666750</xdr:colOff>
      <xdr:row>35</xdr:row>
      <xdr:rowOff>27305</xdr:rowOff>
    </xdr:from>
    <xdr:to>
      <xdr:col>1</xdr:col>
      <xdr:colOff>1409065</xdr:colOff>
      <xdr:row>36</xdr:row>
      <xdr:rowOff>356235</xdr:rowOff>
    </xdr:to>
    <xdr:pic>
      <xdr:nvPicPr>
        <xdr:cNvPr id="205" name="ID_E7C7F9F0CCC44E92A842B164C436A3E3" descr="BESD-008">
          <a:extLst>
            <a:ext uri="{FF2B5EF4-FFF2-40B4-BE49-F238E27FC236}">
              <a16:creationId xmlns:a16="http://schemas.microsoft.com/office/drawing/2014/main" id="{48c36908-fa53-400f-91dc-9d0e500f4388}"/>
            </a:ext>
          </a:extLst>
        </xdr:cNvPr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885950" y="10448925"/>
          <a:ext cx="742950" cy="733425"/>
        </a:xfrm>
        <a:prstGeom prst="rect"/>
      </xdr:spPr>
    </xdr:pic>
    <xdr:clientData/>
  </xdr:twoCellAnchor>
  <xdr:twoCellAnchor editAs="oneCell">
    <xdr:from>
      <xdr:col>1</xdr:col>
      <xdr:colOff>671195</xdr:colOff>
      <xdr:row>37</xdr:row>
      <xdr:rowOff>32385</xdr:rowOff>
    </xdr:from>
    <xdr:to>
      <xdr:col>1</xdr:col>
      <xdr:colOff>1404620</xdr:colOff>
      <xdr:row>38</xdr:row>
      <xdr:rowOff>352425</xdr:rowOff>
    </xdr:to>
    <xdr:pic>
      <xdr:nvPicPr>
        <xdr:cNvPr id="206" name="ID_F4F3B48567544D4B9B9C434D5531EA85" descr="BESD-009">
          <a:extLst>
            <a:ext uri="{FF2B5EF4-FFF2-40B4-BE49-F238E27FC236}">
              <a16:creationId xmlns:a16="http://schemas.microsoft.com/office/drawing/2014/main" id="{aed7eec9-abe4-4211-b22b-fd41cba7fec9}"/>
            </a:ext>
          </a:extLst>
        </xdr:cNvPr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885950" y="11249025"/>
          <a:ext cx="733425" cy="723900"/>
        </a:xfrm>
        <a:prstGeom prst="rect"/>
      </xdr:spPr>
    </xdr:pic>
    <xdr:clientData/>
  </xdr:twoCellAnchor>
  <xdr:twoCellAnchor editAs="oneCell">
    <xdr:from>
      <xdr:col>1</xdr:col>
      <xdr:colOff>99060</xdr:colOff>
      <xdr:row>40</xdr:row>
      <xdr:rowOff>231775</xdr:rowOff>
    </xdr:from>
    <xdr:to>
      <xdr:col>2</xdr:col>
      <xdr:colOff>363</xdr:colOff>
      <xdr:row>49</xdr:row>
      <xdr:rowOff>2541</xdr:rowOff>
    </xdr:to>
    <xdr:pic>
      <xdr:nvPicPr>
        <xdr:cNvPr id="208" name="ID_2B805F50D40C432DBC7FD2228BC44ED4" descr="BESD-010">
          <a:extLst>
            <a:ext uri="{FF2B5EF4-FFF2-40B4-BE49-F238E27FC236}">
              <a16:creationId xmlns:a16="http://schemas.microsoft.com/office/drawing/2014/main" id="{830c8ef2-b4be-4f83-9214-6e40d5c591f1}"/>
            </a:ext>
          </a:extLst>
        </xdr:cNvPr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314450" y="12496800"/>
          <a:ext cx="1819275" cy="2000250"/>
        </a:xfrm>
        <a:prstGeom prst="rect"/>
      </xdr:spPr>
    </xdr:pic>
    <xdr:clientData/>
  </xdr:twoCellAnchor>
  <xdr:twoCellAnchor editAs="oneCell">
    <xdr:from>
      <xdr:col>1</xdr:col>
      <xdr:colOff>137160</xdr:colOff>
      <xdr:row>53</xdr:row>
      <xdr:rowOff>43180</xdr:rowOff>
    </xdr:from>
    <xdr:to>
      <xdr:col>2</xdr:col>
      <xdr:colOff>363</xdr:colOff>
      <xdr:row>60</xdr:row>
      <xdr:rowOff>189865</xdr:rowOff>
    </xdr:to>
    <xdr:pic>
      <xdr:nvPicPr>
        <xdr:cNvPr id="209" name="ID_21925318942A4DCBA21A46AE3791739F" descr="BESD-011">
          <a:extLst>
            <a:ext uri="{FF2B5EF4-FFF2-40B4-BE49-F238E27FC236}">
              <a16:creationId xmlns:a16="http://schemas.microsoft.com/office/drawing/2014/main" id="{3997fd5e-a8bf-4771-8d76-176ca0d7358e}"/>
            </a:ext>
          </a:extLst>
        </xdr:cNvPr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352550" y="15535275"/>
          <a:ext cx="1781175" cy="1876425"/>
        </a:xfrm>
        <a:prstGeom prst="rect"/>
      </xdr:spPr>
    </xdr:pic>
    <xdr:clientData/>
  </xdr:twoCellAnchor>
  <xdr:twoCellAnchor editAs="oneCell">
    <xdr:from>
      <xdr:col>1</xdr:col>
      <xdr:colOff>99695</xdr:colOff>
      <xdr:row>65</xdr:row>
      <xdr:rowOff>234315</xdr:rowOff>
    </xdr:from>
    <xdr:to>
      <xdr:col>2</xdr:col>
      <xdr:colOff>363</xdr:colOff>
      <xdr:row>74</xdr:row>
      <xdr:rowOff>0</xdr:rowOff>
    </xdr:to>
    <xdr:pic>
      <xdr:nvPicPr>
        <xdr:cNvPr id="211" name="ID_A6749E66F64B4B6A89B1F05440BAFE3A" descr="BESD-012">
          <a:extLst>
            <a:ext uri="{FF2B5EF4-FFF2-40B4-BE49-F238E27FC236}">
              <a16:creationId xmlns:a16="http://schemas.microsoft.com/office/drawing/2014/main" id="{3d0f4114-4112-478f-a46e-bd56a1893a66}"/>
            </a:ext>
          </a:extLst>
        </xdr:cNvPr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314450" y="18849975"/>
          <a:ext cx="1819275" cy="1990725"/>
        </a:xfrm>
        <a:prstGeom prst="rect"/>
      </xdr:spPr>
    </xdr:pic>
    <xdr:clientData/>
  </xdr:twoCellAnchor>
  <xdr:twoCellAnchor editAs="oneCell">
    <xdr:from>
      <xdr:col>1</xdr:col>
      <xdr:colOff>56515</xdr:colOff>
      <xdr:row>76</xdr:row>
      <xdr:rowOff>5080</xdr:rowOff>
    </xdr:from>
    <xdr:to>
      <xdr:col>2</xdr:col>
      <xdr:colOff>1482</xdr:colOff>
      <xdr:row>79</xdr:row>
      <xdr:rowOff>405129</xdr:rowOff>
    </xdr:to>
    <xdr:pic>
      <xdr:nvPicPr>
        <xdr:cNvPr id="213" name="ID_ADECC0874D604DBCA333F411047B4045" descr="BESD-013">
          <a:extLst>
            <a:ext uri="{FF2B5EF4-FFF2-40B4-BE49-F238E27FC236}">
              <a16:creationId xmlns:a16="http://schemas.microsoft.com/office/drawing/2014/main" id="{7fc37652-39e6-4102-be8b-30a617fd7b75}"/>
            </a:ext>
          </a:extLst>
        </xdr:cNvPr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276350" y="21345525"/>
          <a:ext cx="1857375" cy="1685925"/>
        </a:xfrm>
        <a:prstGeom prst="rect"/>
      </xdr:spPr>
    </xdr:pic>
    <xdr:clientData/>
  </xdr:twoCellAnchor>
  <xdr:twoCellAnchor editAs="oneCell">
    <xdr:from>
      <xdr:col>1</xdr:col>
      <xdr:colOff>57150</xdr:colOff>
      <xdr:row>80</xdr:row>
      <xdr:rowOff>5080</xdr:rowOff>
    </xdr:from>
    <xdr:to>
      <xdr:col>2</xdr:col>
      <xdr:colOff>1482</xdr:colOff>
      <xdr:row>83</xdr:row>
      <xdr:rowOff>405130</xdr:rowOff>
    </xdr:to>
    <xdr:pic>
      <xdr:nvPicPr>
        <xdr:cNvPr id="215" name="ID_F083FE64AA13444A869CD659A885E92D" descr="BESD-014">
          <a:extLst>
            <a:ext uri="{FF2B5EF4-FFF2-40B4-BE49-F238E27FC236}">
              <a16:creationId xmlns:a16="http://schemas.microsoft.com/office/drawing/2014/main" id="{e46fc68a-8877-420a-b502-a7e1e8d92ef3}"/>
            </a:ext>
          </a:extLst>
        </xdr:cNvPr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276350" y="23060025"/>
          <a:ext cx="1857375" cy="1685925"/>
        </a:xfrm>
        <a:prstGeom prst="rect"/>
      </xdr:spPr>
    </xdr:pic>
    <xdr:clientData/>
  </xdr:twoCellAnchor>
  <xdr:twoCellAnchor editAs="oneCell">
    <xdr:from>
      <xdr:col>1</xdr:col>
      <xdr:colOff>57785</xdr:colOff>
      <xdr:row>84</xdr:row>
      <xdr:rowOff>5715</xdr:rowOff>
    </xdr:from>
    <xdr:to>
      <xdr:col>2</xdr:col>
      <xdr:colOff>212</xdr:colOff>
      <xdr:row>87</xdr:row>
      <xdr:rowOff>405766</xdr:rowOff>
    </xdr:to>
    <xdr:pic>
      <xdr:nvPicPr>
        <xdr:cNvPr id="289" name="ID_8CAA619367AA497DB60700950CE60276" descr="BESD-015">
          <a:extLst>
            <a:ext uri="{FF2B5EF4-FFF2-40B4-BE49-F238E27FC236}">
              <a16:creationId xmlns:a16="http://schemas.microsoft.com/office/drawing/2014/main" id="{167023b7-09bc-4a33-98cf-99a5cd193c0a}"/>
            </a:ext>
          </a:extLst>
        </xdr:cNvPr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276350" y="24774525"/>
          <a:ext cx="1857375" cy="1685925"/>
        </a:xfrm>
        <a:prstGeom prst="rect"/>
      </xdr:spPr>
    </xdr:pic>
    <xdr:clientData/>
  </xdr:twoCellAnchor>
  <xdr:twoCellAnchor editAs="oneCell">
    <xdr:from>
      <xdr:col>1</xdr:col>
      <xdr:colOff>156845</xdr:colOff>
      <xdr:row>88</xdr:row>
      <xdr:rowOff>401320</xdr:rowOff>
    </xdr:from>
    <xdr:to>
      <xdr:col>2</xdr:col>
      <xdr:colOff>363</xdr:colOff>
      <xdr:row>94</xdr:row>
      <xdr:rowOff>313691</xdr:rowOff>
    </xdr:to>
    <xdr:pic>
      <xdr:nvPicPr>
        <xdr:cNvPr id="323" name="ID_146689AEEEA04B2EA3CFA21AEA974D0C" descr="BESD-016">
          <a:extLst>
            <a:ext uri="{FF2B5EF4-FFF2-40B4-BE49-F238E27FC236}">
              <a16:creationId xmlns:a16="http://schemas.microsoft.com/office/drawing/2014/main" id="{8c4f7fd6-430a-456b-898e-1bc2fac101df}"/>
            </a:ext>
          </a:extLst>
        </xdr:cNvPr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371600" y="26879550"/>
          <a:ext cx="1762125" cy="1933575"/>
        </a:xfrm>
        <a:prstGeom prst="rect"/>
      </xdr:spPr>
    </xdr:pic>
    <xdr:clientData/>
  </xdr:twoCellAnchor>
  <xdr:twoCellAnchor editAs="oneCell">
    <xdr:from>
      <xdr:col>1</xdr:col>
      <xdr:colOff>8255</xdr:colOff>
      <xdr:row>95</xdr:row>
      <xdr:rowOff>156210</xdr:rowOff>
    </xdr:from>
    <xdr:to>
      <xdr:col>2</xdr:col>
      <xdr:colOff>0</xdr:colOff>
      <xdr:row>100</xdr:row>
      <xdr:rowOff>205105</xdr:rowOff>
    </xdr:to>
    <xdr:pic>
      <xdr:nvPicPr>
        <xdr:cNvPr id="324" name="ID_FCB9A9BFB0144A069E89E1AB367BDFF9" descr="BESD-017">
          <a:extLst>
            <a:ext uri="{FF2B5EF4-FFF2-40B4-BE49-F238E27FC236}">
              <a16:creationId xmlns:a16="http://schemas.microsoft.com/office/drawing/2014/main" id="{2fe5d278-5caf-4b83-a563-5f66763ba527}"/>
            </a:ext>
          </a:extLst>
        </xdr:cNvPr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228725" y="28975050"/>
          <a:ext cx="1905000" cy="1952625"/>
        </a:xfrm>
        <a:prstGeom prst="rect"/>
      </xdr:spPr>
    </xdr:pic>
    <xdr:clientData/>
  </xdr:twoCellAnchor>
  <xdr:twoCellAnchor editAs="oneCell">
    <xdr:from>
      <xdr:col>1</xdr:col>
      <xdr:colOff>100965</xdr:colOff>
      <xdr:row>101</xdr:row>
      <xdr:rowOff>131445</xdr:rowOff>
    </xdr:from>
    <xdr:to>
      <xdr:col>2</xdr:col>
      <xdr:colOff>0</xdr:colOff>
      <xdr:row>106</xdr:row>
      <xdr:rowOff>229870</xdr:rowOff>
    </xdr:to>
    <xdr:pic>
      <xdr:nvPicPr>
        <xdr:cNvPr id="325" name="ID_690C787558EB4FA3B2BE1D7027F29F36" descr="BESD-018">
          <a:extLst>
            <a:ext uri="{FF2B5EF4-FFF2-40B4-BE49-F238E27FC236}">
              <a16:creationId xmlns:a16="http://schemas.microsoft.com/office/drawing/2014/main" id="{b006d837-2603-4a35-8d01-b054d69e1dbb}"/>
            </a:ext>
          </a:extLst>
        </xdr:cNvPr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323975" y="31242000"/>
          <a:ext cx="1809750" cy="2000250"/>
        </a:xfrm>
        <a:prstGeom prst="rect"/>
      </xdr:spPr>
    </xdr:pic>
    <xdr:clientData/>
  </xdr:twoCellAnchor>
  <xdr:twoCellAnchor editAs="oneCell">
    <xdr:from>
      <xdr:col>1</xdr:col>
      <xdr:colOff>181610</xdr:colOff>
      <xdr:row>107</xdr:row>
      <xdr:rowOff>27940</xdr:rowOff>
    </xdr:from>
    <xdr:to>
      <xdr:col>1</xdr:col>
      <xdr:colOff>1893570</xdr:colOff>
      <xdr:row>110</xdr:row>
      <xdr:rowOff>408941</xdr:rowOff>
    </xdr:to>
    <xdr:pic>
      <xdr:nvPicPr>
        <xdr:cNvPr id="326" name="ID_63E0E4C9734B40FCB92AACA9BCFC6137" descr="19">
          <a:extLst>
            <a:ext uri="{FF2B5EF4-FFF2-40B4-BE49-F238E27FC236}">
              <a16:creationId xmlns:a16="http://schemas.microsoft.com/office/drawing/2014/main" id="{148b71cb-3587-4ba9-b40e-3435348fc88f}"/>
            </a:ext>
          </a:extLst>
        </xdr:cNvPr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400175" y="33423225"/>
          <a:ext cx="1714500" cy="1752600"/>
        </a:xfrm>
        <a:prstGeom prst="rect"/>
      </xdr:spPr>
    </xdr:pic>
    <xdr:clientData/>
  </xdr:twoCellAnchor>
  <xdr:twoCellAnchor editAs="oneCell">
    <xdr:from>
      <xdr:col>1</xdr:col>
      <xdr:colOff>200025</xdr:colOff>
      <xdr:row>112</xdr:row>
      <xdr:rowOff>219075</xdr:rowOff>
    </xdr:from>
    <xdr:to>
      <xdr:col>1</xdr:col>
      <xdr:colOff>1875155</xdr:colOff>
      <xdr:row>115</xdr:row>
      <xdr:rowOff>293369</xdr:rowOff>
    </xdr:to>
    <xdr:pic>
      <xdr:nvPicPr>
        <xdr:cNvPr id="327" name="ID_D200FE994FFF43FAACB527E161D2AB41" descr="20">
          <a:extLst>
            <a:ext uri="{FF2B5EF4-FFF2-40B4-BE49-F238E27FC236}">
              <a16:creationId xmlns:a16="http://schemas.microsoft.com/office/drawing/2014/main" id="{6d5b3745-0981-451c-b8b8-dc575d538707}"/>
            </a:ext>
          </a:extLst>
        </xdr:cNvPr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1419225" y="35842575"/>
          <a:ext cx="1676400" cy="1676400"/>
        </a:xfrm>
        <a:prstGeom prst="rect"/>
      </xdr:spPr>
    </xdr:pic>
    <xdr:clientData/>
  </xdr:twoCellAnchor>
  <xdr:twoCellAnchor editAs="oneCell">
    <xdr:from>
      <xdr:col>1</xdr:col>
      <xdr:colOff>50800</xdr:colOff>
      <xdr:row>116</xdr:row>
      <xdr:rowOff>204470</xdr:rowOff>
    </xdr:from>
    <xdr:to>
      <xdr:col>2</xdr:col>
      <xdr:colOff>1482</xdr:colOff>
      <xdr:row>119</xdr:row>
      <xdr:rowOff>308611</xdr:rowOff>
    </xdr:to>
    <xdr:pic>
      <xdr:nvPicPr>
        <xdr:cNvPr id="328" name="ID_3CC0C217722F402983E00C455CDF6718" descr="21">
          <a:extLst>
            <a:ext uri="{FF2B5EF4-FFF2-40B4-BE49-F238E27FC236}">
              <a16:creationId xmlns:a16="http://schemas.microsoft.com/office/drawing/2014/main" id="{702f4a96-3b95-409e-a6d6-ae990fa57cb2}"/>
            </a:ext>
          </a:extLst>
        </xdr:cNvPr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1266825" y="37957125"/>
          <a:ext cx="1866900" cy="1704975"/>
        </a:xfrm>
        <a:prstGeom prst="rect"/>
      </xdr:spPr>
    </xdr:pic>
    <xdr:clientData/>
  </xdr:twoCellAnchor>
  <xdr:twoCellAnchor editAs="oneCell">
    <xdr:from>
      <xdr:col>1</xdr:col>
      <xdr:colOff>205105</xdr:colOff>
      <xdr:row>120</xdr:row>
      <xdr:rowOff>223520</xdr:rowOff>
    </xdr:from>
    <xdr:to>
      <xdr:col>1</xdr:col>
      <xdr:colOff>1870075</xdr:colOff>
      <xdr:row>123</xdr:row>
      <xdr:rowOff>288925</xdr:rowOff>
    </xdr:to>
    <xdr:pic>
      <xdr:nvPicPr>
        <xdr:cNvPr id="329" name="ID_8A77EC88E83B44BF9E427EB9FD7A74CD" descr="22">
          <a:extLst>
            <a:ext uri="{FF2B5EF4-FFF2-40B4-BE49-F238E27FC236}">
              <a16:creationId xmlns:a16="http://schemas.microsoft.com/office/drawing/2014/main" id="{13afbfa4-f420-4642-b66a-805464f88bd2}"/>
            </a:ext>
          </a:extLst>
        </xdr:cNvPr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428750" y="40109775"/>
          <a:ext cx="1666875" cy="1666875"/>
        </a:xfrm>
        <a:prstGeom prst="rect"/>
      </xdr:spPr>
    </xdr:pic>
    <xdr:clientData/>
  </xdr:twoCellAnchor>
  <xdr:twoCellAnchor editAs="oneCell">
    <xdr:from>
      <xdr:col>1</xdr:col>
      <xdr:colOff>57150</xdr:colOff>
      <xdr:row>124</xdr:row>
      <xdr:rowOff>214630</xdr:rowOff>
    </xdr:from>
    <xdr:to>
      <xdr:col>2</xdr:col>
      <xdr:colOff>0</xdr:colOff>
      <xdr:row>127</xdr:row>
      <xdr:rowOff>298449</xdr:rowOff>
    </xdr:to>
    <xdr:pic>
      <xdr:nvPicPr>
        <xdr:cNvPr id="200" name="ID_511B7046F2454277A741E1AD2F4CE25E" descr="23">
          <a:extLst>
            <a:ext uri="{FF2B5EF4-FFF2-40B4-BE49-F238E27FC236}">
              <a16:creationId xmlns:a16="http://schemas.microsoft.com/office/drawing/2014/main" id="{4502456e-0455-4f7f-9f84-7317c627104d}"/>
            </a:ext>
          </a:extLst>
        </xdr:cNvPr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1276350" y="42243375"/>
          <a:ext cx="1857375" cy="1685925"/>
        </a:xfrm>
        <a:prstGeom prst="rect"/>
      </xdr:spPr>
    </xdr:pic>
    <xdr:clientData/>
  </xdr:twoCellAnchor>
  <xdr:twoCellAnchor editAs="oneCell">
    <xdr:from>
      <xdr:col>1</xdr:col>
      <xdr:colOff>52070</xdr:colOff>
      <xdr:row>129</xdr:row>
      <xdr:rowOff>203835</xdr:rowOff>
    </xdr:from>
    <xdr:to>
      <xdr:col>2</xdr:col>
      <xdr:colOff>212</xdr:colOff>
      <xdr:row>132</xdr:row>
      <xdr:rowOff>309246</xdr:rowOff>
    </xdr:to>
    <xdr:pic>
      <xdr:nvPicPr>
        <xdr:cNvPr id="330" name="ID_E87CBAAB5615481DBA67F3C175D56617" descr="24">
          <a:extLst>
            <a:ext uri="{FF2B5EF4-FFF2-40B4-BE49-F238E27FC236}">
              <a16:creationId xmlns:a16="http://schemas.microsoft.com/office/drawing/2014/main" id="{aaafc691-be6e-4fd8-a7ef-f67dca7e4114}"/>
            </a:ext>
          </a:extLst>
        </xdr:cNvPr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1266825" y="44757975"/>
          <a:ext cx="1866900" cy="1704975"/>
        </a:xfrm>
        <a:prstGeom prst="rect"/>
      </xdr:spPr>
    </xdr:pic>
    <xdr:clientData/>
  </xdr:twoCellAnchor>
  <xdr:twoCellAnchor editAs="oneCell">
    <xdr:from>
      <xdr:col>1</xdr:col>
      <xdr:colOff>219710</xdr:colOff>
      <xdr:row>133</xdr:row>
      <xdr:rowOff>237490</xdr:rowOff>
    </xdr:from>
    <xdr:to>
      <xdr:col>1</xdr:col>
      <xdr:colOff>1855470</xdr:colOff>
      <xdr:row>136</xdr:row>
      <xdr:rowOff>275590</xdr:rowOff>
    </xdr:to>
    <xdr:pic>
      <xdr:nvPicPr>
        <xdr:cNvPr id="197" name="ID_2191E1F73D3C437E8D4C1B333759EDD0" descr="25">
          <a:extLst>
            <a:ext uri="{FF2B5EF4-FFF2-40B4-BE49-F238E27FC236}">
              <a16:creationId xmlns:a16="http://schemas.microsoft.com/office/drawing/2014/main" id="{060032ed-f1ef-4fea-a882-377d72ffd505}"/>
            </a:ext>
          </a:extLst>
        </xdr:cNvPr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1438275" y="46929675"/>
          <a:ext cx="1638300" cy="1638300"/>
        </a:xfrm>
        <a:prstGeom prst="rect"/>
      </xdr:spPr>
    </xdr:pic>
    <xdr:clientData/>
  </xdr:twoCellAnchor>
  <xdr:twoCellAnchor editAs="oneCell">
    <xdr:from>
      <xdr:col>1</xdr:col>
      <xdr:colOff>220345</xdr:colOff>
      <xdr:row>137</xdr:row>
      <xdr:rowOff>237490</xdr:rowOff>
    </xdr:from>
    <xdr:to>
      <xdr:col>1</xdr:col>
      <xdr:colOff>1854835</xdr:colOff>
      <xdr:row>140</xdr:row>
      <xdr:rowOff>274954</xdr:rowOff>
    </xdr:to>
    <xdr:pic>
      <xdr:nvPicPr>
        <xdr:cNvPr id="195" name="ID_DDEE67C2F5C742B7A4943F2708CDA0C7" descr="26">
          <a:extLst>
            <a:ext uri="{FF2B5EF4-FFF2-40B4-BE49-F238E27FC236}">
              <a16:creationId xmlns:a16="http://schemas.microsoft.com/office/drawing/2014/main" id="{36f9ddc9-5244-4f09-9e03-2ff48f6fad21}"/>
            </a:ext>
          </a:extLst>
        </xdr:cNvPr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1438275" y="49063275"/>
          <a:ext cx="1638300" cy="1638300"/>
        </a:xfrm>
        <a:prstGeom prst="rect"/>
      </xdr:spPr>
    </xdr:pic>
    <xdr:clientData/>
  </xdr:twoCellAnchor>
  <xdr:twoCellAnchor editAs="oneCell">
    <xdr:from>
      <xdr:col>1</xdr:col>
      <xdr:colOff>28575</xdr:colOff>
      <xdr:row>141</xdr:row>
      <xdr:rowOff>154940</xdr:rowOff>
    </xdr:from>
    <xdr:to>
      <xdr:col>2</xdr:col>
      <xdr:colOff>4657</xdr:colOff>
      <xdr:row>144</xdr:row>
      <xdr:rowOff>357505</xdr:rowOff>
    </xdr:to>
    <xdr:pic>
      <xdr:nvPicPr>
        <xdr:cNvPr id="190" name="ID_3F61D3CB06314815910FC5F5849B66DB" descr="38">
          <a:extLst>
            <a:ext uri="{FF2B5EF4-FFF2-40B4-BE49-F238E27FC236}">
              <a16:creationId xmlns:a16="http://schemas.microsoft.com/office/drawing/2014/main" id="{45d8281d-452e-4b58-abf7-a2143ac9bf2d}"/>
            </a:ext>
          </a:extLst>
        </xdr:cNvPr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1247775" y="51111150"/>
          <a:ext cx="1885950" cy="1800225"/>
        </a:xfrm>
        <a:prstGeom prst="rect"/>
      </xdr:spPr>
    </xdr:pic>
    <xdr:clientData/>
  </xdr:twoCellAnchor>
  <xdr:twoCellAnchor editAs="oneCell">
    <xdr:from>
      <xdr:col>1</xdr:col>
      <xdr:colOff>219075</xdr:colOff>
      <xdr:row>146</xdr:row>
      <xdr:rowOff>82550</xdr:rowOff>
    </xdr:from>
    <xdr:to>
      <xdr:col>1</xdr:col>
      <xdr:colOff>1856740</xdr:colOff>
      <xdr:row>149</xdr:row>
      <xdr:rowOff>355601</xdr:rowOff>
    </xdr:to>
    <xdr:pic>
      <xdr:nvPicPr>
        <xdr:cNvPr id="331" name="ID_A3D895FF4617400AB599EFEE248E5B18" descr="33">
          <a:extLst>
            <a:ext uri="{FF2B5EF4-FFF2-40B4-BE49-F238E27FC236}">
              <a16:creationId xmlns:a16="http://schemas.microsoft.com/office/drawing/2014/main" id="{82f76859-d38e-431f-a387-a84f590cbb66}"/>
            </a:ext>
          </a:extLst>
        </xdr:cNvPr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1438275" y="53578125"/>
          <a:ext cx="1638300" cy="1647825"/>
        </a:xfrm>
        <a:prstGeom prst="rect"/>
      </xdr:spPr>
    </xdr:pic>
    <xdr:clientData/>
  </xdr:twoCellAnchor>
  <xdr:twoCellAnchor editAs="oneCell">
    <xdr:from>
      <xdr:col>1</xdr:col>
      <xdr:colOff>575310</xdr:colOff>
      <xdr:row>150</xdr:row>
      <xdr:rowOff>3175</xdr:rowOff>
    </xdr:from>
    <xdr:to>
      <xdr:col>1</xdr:col>
      <xdr:colOff>1500505</xdr:colOff>
      <xdr:row>150</xdr:row>
      <xdr:rowOff>930910</xdr:rowOff>
    </xdr:to>
    <xdr:pic>
      <xdr:nvPicPr>
        <xdr:cNvPr id="193" name="ID_D9678AA55A3645C29CC4E2C53A2CB195" descr="27">
          <a:extLst>
            <a:ext uri="{FF2B5EF4-FFF2-40B4-BE49-F238E27FC236}">
              <a16:creationId xmlns:a16="http://schemas.microsoft.com/office/drawing/2014/main" id="{9d704877-3c83-42da-bc12-3541da980f85}"/>
            </a:ext>
          </a:extLst>
        </xdr:cNvPr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1790700" y="55321200"/>
          <a:ext cx="923925" cy="923925"/>
        </a:xfrm>
        <a:prstGeom prst="rect"/>
      </xdr:spPr>
    </xdr:pic>
    <xdr:clientData/>
  </xdr:twoCellAnchor>
  <xdr:twoCellAnchor editAs="oneCell">
    <xdr:from>
      <xdr:col>1</xdr:col>
      <xdr:colOff>575310</xdr:colOff>
      <xdr:row>151</xdr:row>
      <xdr:rowOff>3175</xdr:rowOff>
    </xdr:from>
    <xdr:to>
      <xdr:col>1</xdr:col>
      <xdr:colOff>1500505</xdr:colOff>
      <xdr:row>151</xdr:row>
      <xdr:rowOff>930910</xdr:rowOff>
    </xdr:to>
    <xdr:pic>
      <xdr:nvPicPr>
        <xdr:cNvPr id="332" name="ID_1778187069374134A26E8893B3426248" descr="28">
          <a:extLst>
            <a:ext uri="{FF2B5EF4-FFF2-40B4-BE49-F238E27FC236}">
              <a16:creationId xmlns:a16="http://schemas.microsoft.com/office/drawing/2014/main" id="{192f6a54-13d5-46b7-9e93-7ba6cdfad7d7}"/>
            </a:ext>
          </a:extLst>
        </xdr:cNvPr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1790700" y="56273700"/>
          <a:ext cx="923925" cy="923925"/>
        </a:xfrm>
        <a:prstGeom prst="rect"/>
      </xdr:spPr>
    </xdr:pic>
    <xdr:clientData/>
  </xdr:twoCellAnchor>
  <xdr:twoCellAnchor editAs="oneCell">
    <xdr:from>
      <xdr:col>1</xdr:col>
      <xdr:colOff>587375</xdr:colOff>
      <xdr:row>151</xdr:row>
      <xdr:rowOff>953135</xdr:rowOff>
    </xdr:from>
    <xdr:to>
      <xdr:col>1</xdr:col>
      <xdr:colOff>1488440</xdr:colOff>
      <xdr:row>152</xdr:row>
      <xdr:rowOff>903605</xdr:rowOff>
    </xdr:to>
    <xdr:pic>
      <xdr:nvPicPr>
        <xdr:cNvPr id="204" name="ID_EF22595C1F784CFF91102AB231814744" descr="29">
          <a:extLst>
            <a:ext uri="{FF2B5EF4-FFF2-40B4-BE49-F238E27FC236}">
              <a16:creationId xmlns:a16="http://schemas.microsoft.com/office/drawing/2014/main" id="{4ca50778-a7c0-45ca-9b6e-a38d71facf7e}"/>
            </a:ext>
          </a:extLst>
        </xdr:cNvPr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1809750" y="57226200"/>
          <a:ext cx="904875" cy="904875"/>
        </a:xfrm>
        <a:prstGeom prst="rect"/>
      </xdr:spPr>
    </xdr:pic>
    <xdr:clientData/>
  </xdr:twoCellAnchor>
  <xdr:twoCellAnchor editAs="oneCell">
    <xdr:from>
      <xdr:col>1</xdr:col>
      <xdr:colOff>587375</xdr:colOff>
      <xdr:row>153</xdr:row>
      <xdr:rowOff>0</xdr:rowOff>
    </xdr:from>
    <xdr:to>
      <xdr:col>1</xdr:col>
      <xdr:colOff>1488440</xdr:colOff>
      <xdr:row>153</xdr:row>
      <xdr:rowOff>902970</xdr:rowOff>
    </xdr:to>
    <xdr:pic>
      <xdr:nvPicPr>
        <xdr:cNvPr id="334" name="ID_F56E1CC346CD44AC99A7F55165F79F04" descr="30">
          <a:extLst>
            <a:ext uri="{FF2B5EF4-FFF2-40B4-BE49-F238E27FC236}">
              <a16:creationId xmlns:a16="http://schemas.microsoft.com/office/drawing/2014/main" id="{af8213ca-2936-4e0b-85a1-fff4fe18fa94}"/>
            </a:ext>
          </a:extLst>
        </xdr:cNvPr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1809750" y="58150125"/>
          <a:ext cx="904875" cy="904875"/>
        </a:xfrm>
        <a:prstGeom prst="rect"/>
      </xdr:spPr>
    </xdr:pic>
    <xdr:clientData/>
  </xdr:twoCellAnchor>
  <xdr:twoCellAnchor editAs="oneCell">
    <xdr:from>
      <xdr:col>1</xdr:col>
      <xdr:colOff>367030</xdr:colOff>
      <xdr:row>154</xdr:row>
      <xdr:rowOff>3810</xdr:rowOff>
    </xdr:from>
    <xdr:to>
      <xdr:col>1</xdr:col>
      <xdr:colOff>1708785</xdr:colOff>
      <xdr:row>156</xdr:row>
      <xdr:rowOff>433706</xdr:rowOff>
    </xdr:to>
    <xdr:pic>
      <xdr:nvPicPr>
        <xdr:cNvPr id="207" name="ID_9C23E8E459BF4ED98972C926C21D69ED" descr="40">
          <a:extLst>
            <a:ext uri="{FF2B5EF4-FFF2-40B4-BE49-F238E27FC236}">
              <a16:creationId xmlns:a16="http://schemas.microsoft.com/office/drawing/2014/main" id="{aedab6c7-385b-44f6-9917-4489b6c68167}"/>
            </a:ext>
          </a:extLst>
        </xdr:cNvPr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1590675" y="59074050"/>
          <a:ext cx="1343025" cy="1343025"/>
        </a:xfrm>
        <a:prstGeom prst="rect"/>
      </xdr:spPr>
    </xdr:pic>
    <xdr:clientData/>
  </xdr:twoCellAnchor>
  <xdr:twoCellAnchor editAs="oneCell">
    <xdr:from>
      <xdr:col>1</xdr:col>
      <xdr:colOff>377825</xdr:colOff>
      <xdr:row>156</xdr:row>
      <xdr:rowOff>452755</xdr:rowOff>
    </xdr:from>
    <xdr:to>
      <xdr:col>1</xdr:col>
      <xdr:colOff>1697990</xdr:colOff>
      <xdr:row>159</xdr:row>
      <xdr:rowOff>428625</xdr:rowOff>
    </xdr:to>
    <xdr:pic>
      <xdr:nvPicPr>
        <xdr:cNvPr id="335" name="ID_8D320A3332A84D9EAB501D424C0A1390" descr="微信图片_20250730141059">
          <a:extLst>
            <a:ext uri="{FF2B5EF4-FFF2-40B4-BE49-F238E27FC236}">
              <a16:creationId xmlns:a16="http://schemas.microsoft.com/office/drawing/2014/main" id="{e2e87b2f-beb2-4fa6-b273-a0285b62ca5d}"/>
            </a:ext>
          </a:extLst>
        </xdr:cNvPr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1600200" y="60445650"/>
          <a:ext cx="1323975" cy="1304925"/>
        </a:xfrm>
        <a:prstGeom prst="rect"/>
      </xdr:spPr>
    </xdr:pic>
    <xdr:clientData/>
  </xdr:twoCellAnchor>
  <xdr:twoCellAnchor editAs="oneCell">
    <xdr:from>
      <xdr:col>1</xdr:col>
      <xdr:colOff>593725</xdr:colOff>
      <xdr:row>161</xdr:row>
      <xdr:rowOff>3175</xdr:rowOff>
    </xdr:from>
    <xdr:to>
      <xdr:col>1</xdr:col>
      <xdr:colOff>1481455</xdr:colOff>
      <xdr:row>162</xdr:row>
      <xdr:rowOff>434339</xdr:rowOff>
    </xdr:to>
    <xdr:pic>
      <xdr:nvPicPr>
        <xdr:cNvPr id="210" name="ID_27A7C52DE18C47429F801C64070745EF" descr="035">
          <a:extLst>
            <a:ext uri="{FF2B5EF4-FFF2-40B4-BE49-F238E27FC236}">
              <a16:creationId xmlns:a16="http://schemas.microsoft.com/office/drawing/2014/main" id="{d75bceb4-a99b-4b65-a6a8-378b7d0eeaf5}"/>
            </a:ext>
          </a:extLst>
        </xdr:cNvPr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1809750" y="62160150"/>
          <a:ext cx="885825" cy="885825"/>
        </a:xfrm>
        <a:prstGeom prst="rect"/>
      </xdr:spPr>
    </xdr:pic>
    <xdr:clientData/>
  </xdr:twoCellAnchor>
  <xdr:twoCellAnchor editAs="oneCell">
    <xdr:from>
      <xdr:col>1</xdr:col>
      <xdr:colOff>594360</xdr:colOff>
      <xdr:row>163</xdr:row>
      <xdr:rowOff>3175</xdr:rowOff>
    </xdr:from>
    <xdr:to>
      <xdr:col>1</xdr:col>
      <xdr:colOff>1481455</xdr:colOff>
      <xdr:row>164</xdr:row>
      <xdr:rowOff>434340</xdr:rowOff>
    </xdr:to>
    <xdr:pic>
      <xdr:nvPicPr>
        <xdr:cNvPr id="336" name="ID_E5ACA034D9C0483386448046FFEB1158" descr="036">
          <a:extLst>
            <a:ext uri="{FF2B5EF4-FFF2-40B4-BE49-F238E27FC236}">
              <a16:creationId xmlns:a16="http://schemas.microsoft.com/office/drawing/2014/main" id="{ffe5fe32-e223-4678-a322-e40f018bca14}"/>
            </a:ext>
          </a:extLst>
        </xdr:cNvPr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1809750" y="63074550"/>
          <a:ext cx="885825" cy="885825"/>
        </a:xfrm>
        <a:prstGeom prst="rect"/>
      </xdr:spPr>
    </xdr:pic>
    <xdr:clientData/>
  </xdr:twoCellAnchor>
  <xdr:twoCellAnchor editAs="oneCell">
    <xdr:from>
      <xdr:col>1</xdr:col>
      <xdr:colOff>307340</xdr:colOff>
      <xdr:row>165</xdr:row>
      <xdr:rowOff>2540</xdr:rowOff>
    </xdr:from>
    <xdr:to>
      <xdr:col>1</xdr:col>
      <xdr:colOff>1768475</xdr:colOff>
      <xdr:row>167</xdr:row>
      <xdr:rowOff>474345</xdr:rowOff>
    </xdr:to>
    <xdr:pic>
      <xdr:nvPicPr>
        <xdr:cNvPr id="214" name="ID_F7897CDACD0E4985A156ECCA32AAC08F" descr="39">
          <a:extLst>
            <a:ext uri="{FF2B5EF4-FFF2-40B4-BE49-F238E27FC236}">
              <a16:creationId xmlns:a16="http://schemas.microsoft.com/office/drawing/2014/main" id="{c2401445-0459-4e1e-aed7-37b27c09c719}"/>
            </a:ext>
          </a:extLst>
        </xdr:cNvPr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1524000" y="63988950"/>
          <a:ext cx="1457325" cy="1466850"/>
        </a:xfrm>
        <a:prstGeom prst="rect"/>
      </xdr:spPr>
    </xdr:pic>
    <xdr:clientData/>
  </xdr:twoCellAnchor>
  <xdr:twoCellAnchor editAs="oneCell">
    <xdr:from>
      <xdr:col>1</xdr:col>
      <xdr:colOff>306705</xdr:colOff>
      <xdr:row>168</xdr:row>
      <xdr:rowOff>2540</xdr:rowOff>
    </xdr:from>
    <xdr:to>
      <xdr:col>1</xdr:col>
      <xdr:colOff>1768475</xdr:colOff>
      <xdr:row>170</xdr:row>
      <xdr:rowOff>474346</xdr:rowOff>
    </xdr:to>
    <xdr:pic>
      <xdr:nvPicPr>
        <xdr:cNvPr id="212" name="ID_B566A27201764A098180794AA32A1CD2" descr="038">
          <a:extLst>
            <a:ext uri="{FF2B5EF4-FFF2-40B4-BE49-F238E27FC236}">
              <a16:creationId xmlns:a16="http://schemas.microsoft.com/office/drawing/2014/main" id="{bb75eb4c-2f6b-43c2-92fd-d7a5ee002a9c}"/>
            </a:ext>
          </a:extLst>
        </xdr:cNvPr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1524000" y="65474850"/>
          <a:ext cx="1457325" cy="1466850"/>
        </a:xfrm>
        <a:prstGeom prst="rect"/>
      </xdr:spPr>
    </xdr:pic>
    <xdr:clientData/>
  </xdr:twoCellAnchor>
  <xdr:twoCellAnchor editAs="oneCell">
    <xdr:from>
      <xdr:col>1</xdr:col>
      <xdr:colOff>306705</xdr:colOff>
      <xdr:row>171</xdr:row>
      <xdr:rowOff>2540</xdr:rowOff>
    </xdr:from>
    <xdr:to>
      <xdr:col>1</xdr:col>
      <xdr:colOff>1768475</xdr:colOff>
      <xdr:row>173</xdr:row>
      <xdr:rowOff>474344</xdr:rowOff>
    </xdr:to>
    <xdr:pic>
      <xdr:nvPicPr>
        <xdr:cNvPr id="305" name="ID_06951899D7A84C74B59A30CF90991394" descr="039">
          <a:extLst>
            <a:ext uri="{FF2B5EF4-FFF2-40B4-BE49-F238E27FC236}">
              <a16:creationId xmlns:a16="http://schemas.microsoft.com/office/drawing/2014/main" id="{ccabbbe6-90c8-4822-90d0-331d32fa0161}"/>
            </a:ext>
          </a:extLst>
        </xdr:cNvPr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1524000" y="66960750"/>
          <a:ext cx="1457325" cy="1466850"/>
        </a:xfrm>
        <a:prstGeom prst="rect"/>
      </xdr:spPr>
    </xdr:pic>
    <xdr:clientData/>
  </xdr:twoCellAnchor>
  <xdr:twoCellAnchor editAs="oneCell">
    <xdr:from>
      <xdr:col>1</xdr:col>
      <xdr:colOff>593725</xdr:colOff>
      <xdr:row>174</xdr:row>
      <xdr:rowOff>53340</xdr:rowOff>
    </xdr:from>
    <xdr:to>
      <xdr:col>1</xdr:col>
      <xdr:colOff>1482090</xdr:colOff>
      <xdr:row>175</xdr:row>
      <xdr:rowOff>433706</xdr:rowOff>
    </xdr:to>
    <xdr:pic>
      <xdr:nvPicPr>
        <xdr:cNvPr id="337" name="ID_3BE3719EFB99469284A1BCD21C5ED3CC" descr="040">
          <a:extLst>
            <a:ext uri="{FF2B5EF4-FFF2-40B4-BE49-F238E27FC236}">
              <a16:creationId xmlns:a16="http://schemas.microsoft.com/office/drawing/2014/main" id="{3445e857-7e3c-419c-aa4d-a7bcceb433e7}"/>
            </a:ext>
          </a:extLst>
        </xdr:cNvPr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1809750" y="68503800"/>
          <a:ext cx="885825" cy="885825"/>
        </a:xfrm>
        <a:prstGeom prst="rect"/>
      </xdr:spPr>
    </xdr:pic>
    <xdr:clientData/>
  </xdr:twoCellAnchor>
  <xdr:twoCellAnchor editAs="oneCell">
    <xdr:from>
      <xdr:col>1</xdr:col>
      <xdr:colOff>592455</xdr:colOff>
      <xdr:row>176</xdr:row>
      <xdr:rowOff>41910</xdr:rowOff>
    </xdr:from>
    <xdr:to>
      <xdr:col>1</xdr:col>
      <xdr:colOff>1482725</xdr:colOff>
      <xdr:row>177</xdr:row>
      <xdr:rowOff>434974</xdr:rowOff>
    </xdr:to>
    <xdr:pic>
      <xdr:nvPicPr>
        <xdr:cNvPr id="338" name="ID_45BF2DA66AE04C5F8989323582F5433C" descr="43">
          <a:extLst>
            <a:ext uri="{FF2B5EF4-FFF2-40B4-BE49-F238E27FC236}">
              <a16:creationId xmlns:a16="http://schemas.microsoft.com/office/drawing/2014/main" id="{ef1e46f2-9ed6-40c0-8671-70c7e1bbf61a}"/>
            </a:ext>
          </a:extLst>
        </xdr:cNvPr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1809750" y="69494400"/>
          <a:ext cx="885825" cy="885825"/>
        </a:xfrm>
        <a:prstGeom prst="rect"/>
      </xdr:spPr>
    </xdr:pic>
    <xdr:clientData/>
  </xdr:twoCellAnchor>
  <xdr:twoCellAnchor editAs="oneCell">
    <xdr:from>
      <xdr:col>1</xdr:col>
      <xdr:colOff>592455</xdr:colOff>
      <xdr:row>179</xdr:row>
      <xdr:rowOff>3175</xdr:rowOff>
    </xdr:from>
    <xdr:to>
      <xdr:col>1</xdr:col>
      <xdr:colOff>1482725</xdr:colOff>
      <xdr:row>180</xdr:row>
      <xdr:rowOff>433705</xdr:rowOff>
    </xdr:to>
    <xdr:pic>
      <xdr:nvPicPr>
        <xdr:cNvPr id="339" name="ID_D2F621DB7B9D49BBA639EFF437EACFB6" descr="31">
          <a:extLst>
            <a:ext uri="{FF2B5EF4-FFF2-40B4-BE49-F238E27FC236}">
              <a16:creationId xmlns:a16="http://schemas.microsoft.com/office/drawing/2014/main" id="{c203406a-3774-414f-8c4a-1332a3c06307}"/>
            </a:ext>
          </a:extLst>
        </xdr:cNvPr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1809750" y="70846950"/>
          <a:ext cx="885825" cy="885825"/>
        </a:xfrm>
        <a:prstGeom prst="rect"/>
      </xdr:spPr>
    </xdr:pic>
    <xdr:clientData/>
  </xdr:twoCellAnchor>
  <xdr:twoCellAnchor editAs="oneCell">
    <xdr:from>
      <xdr:col>1</xdr:col>
      <xdr:colOff>533400</xdr:colOff>
      <xdr:row>180</xdr:row>
      <xdr:rowOff>452120</xdr:rowOff>
    </xdr:from>
    <xdr:to>
      <xdr:col>1</xdr:col>
      <xdr:colOff>1542415</xdr:colOff>
      <xdr:row>183</xdr:row>
      <xdr:rowOff>0</xdr:rowOff>
    </xdr:to>
    <xdr:pic>
      <xdr:nvPicPr>
        <xdr:cNvPr id="333" name="ID_8582881CAFCF4521BACCA2DF3CC5E81A" descr="043">
          <a:extLst>
            <a:ext uri="{FF2B5EF4-FFF2-40B4-BE49-F238E27FC236}">
              <a16:creationId xmlns:a16="http://schemas.microsoft.com/office/drawing/2014/main" id="{9268db2f-ef7e-4518-a4c1-4ed305b025bb}"/>
            </a:ext>
          </a:extLst>
        </xdr:cNvPr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1752600" y="71751825"/>
          <a:ext cx="1009650" cy="1019175"/>
        </a:xfrm>
        <a:prstGeom prst="rect"/>
      </xdr:spPr>
    </xdr:pic>
    <xdr:clientData/>
  </xdr:twoCellAnchor>
  <xdr:twoCellAnchor editAs="oneCell">
    <xdr:from>
      <xdr:col>1</xdr:col>
      <xdr:colOff>517525</xdr:colOff>
      <xdr:row>183</xdr:row>
      <xdr:rowOff>18415</xdr:rowOff>
    </xdr:from>
    <xdr:to>
      <xdr:col>1</xdr:col>
      <xdr:colOff>1552575</xdr:colOff>
      <xdr:row>184</xdr:row>
      <xdr:rowOff>539750</xdr:rowOff>
    </xdr:to>
    <xdr:pic>
      <xdr:nvPicPr>
        <xdr:cNvPr id="2" name="ID_D411CC2F05534B6DA6E95E6A0CA3A31B">
          <a:extLst>
            <a:ext uri="{FF2B5EF4-FFF2-40B4-BE49-F238E27FC236}">
              <a16:creationId xmlns:a16="http://schemas.microsoft.com/office/drawing/2014/main" id="{72771cfa-deca-4e6f-8b1d-9cfc1ea4a00b}"/>
            </a:ext>
          </a:extLst>
        </xdr:cNvPr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1733550" y="72790050"/>
          <a:ext cx="1038225" cy="107632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467995</xdr:colOff>
      <xdr:row>185</xdr:row>
      <xdr:rowOff>27305</xdr:rowOff>
    </xdr:from>
    <xdr:to>
      <xdr:col>1</xdr:col>
      <xdr:colOff>1602105</xdr:colOff>
      <xdr:row>186</xdr:row>
      <xdr:rowOff>530225</xdr:rowOff>
    </xdr:to>
    <xdr:pic>
      <xdr:nvPicPr>
        <xdr:cNvPr id="3" name="ID_A7AC685ABCD647C48DC3267FCB492F81">
          <a:extLst>
            <a:ext uri="{FF2B5EF4-FFF2-40B4-BE49-F238E27FC236}">
              <a16:creationId xmlns:a16="http://schemas.microsoft.com/office/drawing/2014/main" id="{5ca1c34e-5a9f-4693-b189-5e6255bcf462}"/>
            </a:ext>
          </a:extLst>
        </xdr:cNvPr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1685925" y="73904475"/>
          <a:ext cx="1133475" cy="10572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481965</xdr:colOff>
      <xdr:row>189</xdr:row>
      <xdr:rowOff>10160</xdr:rowOff>
    </xdr:from>
    <xdr:to>
      <xdr:col>1</xdr:col>
      <xdr:colOff>1588770</xdr:colOff>
      <xdr:row>191</xdr:row>
      <xdr:rowOff>0</xdr:rowOff>
    </xdr:to>
    <xdr:pic>
      <xdr:nvPicPr>
        <xdr:cNvPr id="5" name="ID_376533F78CE540059507C67EA22A7CF2">
          <a:extLst>
            <a:ext uri="{FF2B5EF4-FFF2-40B4-BE49-F238E27FC236}">
              <a16:creationId xmlns:a16="http://schemas.microsoft.com/office/drawing/2014/main" id="{1324560b-4e36-4ce6-8721-2452584166c6}"/>
            </a:ext>
          </a:extLst>
        </xdr:cNvPr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1704975" y="76095225"/>
          <a:ext cx="1104900" cy="10953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549275</xdr:colOff>
      <xdr:row>195</xdr:row>
      <xdr:rowOff>10160</xdr:rowOff>
    </xdr:from>
    <xdr:to>
      <xdr:col>1</xdr:col>
      <xdr:colOff>1521460</xdr:colOff>
      <xdr:row>197</xdr:row>
      <xdr:rowOff>0</xdr:rowOff>
    </xdr:to>
    <xdr:pic>
      <xdr:nvPicPr>
        <xdr:cNvPr id="6" name="ID_9937EDB6A096495D9CA20BAB0B0A5E5E">
          <a:extLst>
            <a:ext uri="{FF2B5EF4-FFF2-40B4-BE49-F238E27FC236}">
              <a16:creationId xmlns:a16="http://schemas.microsoft.com/office/drawing/2014/main" id="{a769d4a8-f705-4b5a-becc-458bd949aa22}"/>
            </a:ext>
          </a:extLst>
        </xdr:cNvPr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1771650" y="79257525"/>
          <a:ext cx="971550" cy="10953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447675</xdr:colOff>
      <xdr:row>197</xdr:row>
      <xdr:rowOff>9525</xdr:rowOff>
    </xdr:from>
    <xdr:to>
      <xdr:col>1</xdr:col>
      <xdr:colOff>1622425</xdr:colOff>
      <xdr:row>199</xdr:row>
      <xdr:rowOff>0</xdr:rowOff>
    </xdr:to>
    <xdr:pic>
      <xdr:nvPicPr>
        <xdr:cNvPr id="7" name="ID_F5A4BFF2F3B244B2ABC360C49AC1ECE1">
          <a:extLst>
            <a:ext uri="{FF2B5EF4-FFF2-40B4-BE49-F238E27FC236}">
              <a16:creationId xmlns:a16="http://schemas.microsoft.com/office/drawing/2014/main" id="{d4fd9d63-9963-4dd0-ae66-0ad52ee668fa}"/>
            </a:ext>
          </a:extLst>
        </xdr:cNvPr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1666875" y="80362425"/>
          <a:ext cx="1171575" cy="10953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473710</xdr:colOff>
      <xdr:row>199</xdr:row>
      <xdr:rowOff>10160</xdr:rowOff>
    </xdr:from>
    <xdr:to>
      <xdr:col>1</xdr:col>
      <xdr:colOff>1597025</xdr:colOff>
      <xdr:row>201</xdr:row>
      <xdr:rowOff>0</xdr:rowOff>
    </xdr:to>
    <xdr:pic>
      <xdr:nvPicPr>
        <xdr:cNvPr id="8" name="ID_B5600FEC58BB499EA97A2D0D5929A6E0">
          <a:extLst>
            <a:ext uri="{FF2B5EF4-FFF2-40B4-BE49-F238E27FC236}">
              <a16:creationId xmlns:a16="http://schemas.microsoft.com/office/drawing/2014/main" id="{7b39d04c-74e1-4b26-bb8b-90ca410d297e}"/>
            </a:ext>
          </a:extLst>
        </xdr:cNvPr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1695450" y="81467325"/>
          <a:ext cx="1123950" cy="10953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504825</xdr:colOff>
      <xdr:row>201</xdr:row>
      <xdr:rowOff>10160</xdr:rowOff>
    </xdr:from>
    <xdr:to>
      <xdr:col>1</xdr:col>
      <xdr:colOff>1565275</xdr:colOff>
      <xdr:row>203</xdr:row>
      <xdr:rowOff>0</xdr:rowOff>
    </xdr:to>
    <xdr:pic>
      <xdr:nvPicPr>
        <xdr:cNvPr id="9" name="ID_38BDE3B926B740E1B8AFB78FF034EB80">
          <a:extLst>
            <a:ext uri="{FF2B5EF4-FFF2-40B4-BE49-F238E27FC236}">
              <a16:creationId xmlns:a16="http://schemas.microsoft.com/office/drawing/2014/main" id="{f352dc25-25cd-4475-a01d-5df5bdb905d9}"/>
            </a:ext>
          </a:extLst>
        </xdr:cNvPr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1724025" y="82572225"/>
          <a:ext cx="1057275" cy="10953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488950</xdr:colOff>
      <xdr:row>190</xdr:row>
      <xdr:rowOff>557530</xdr:rowOff>
    </xdr:from>
    <xdr:to>
      <xdr:col>1</xdr:col>
      <xdr:colOff>1513205</xdr:colOff>
      <xdr:row>192</xdr:row>
      <xdr:rowOff>518159</xdr:rowOff>
    </xdr:to>
    <xdr:pic>
      <xdr:nvPicPr>
        <xdr:cNvPr id="11" name="ID_BAC59E2D13244DA98EA47D820B8A0650">
          <a:extLst>
            <a:ext uri="{FF2B5EF4-FFF2-40B4-BE49-F238E27FC236}">
              <a16:creationId xmlns:a16="http://schemas.microsoft.com/office/drawing/2014/main" id="{fedb81a4-0c22-4323-88fd-49feff28b56c}"/>
            </a:ext>
          </a:extLst>
        </xdr:cNvPr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1704975" y="77190600"/>
          <a:ext cx="1028700" cy="1066800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1</xdr:col>
      <xdr:colOff>577215</xdr:colOff>
      <xdr:row>187</xdr:row>
      <xdr:rowOff>7620</xdr:rowOff>
    </xdr:from>
    <xdr:to>
      <xdr:col>1</xdr:col>
      <xdr:colOff>1548130</xdr:colOff>
      <xdr:row>188</xdr:row>
      <xdr:rowOff>539750</xdr:rowOff>
    </xdr:to>
    <xdr:pic>
      <xdr:nvPicPr>
        <xdr:cNvPr id="12" name="ID_0E352A61372848C79D5B262F4D30B0BC">
          <a:extLst>
            <a:ext uri="{FF2B5EF4-FFF2-40B4-BE49-F238E27FC236}">
              <a16:creationId xmlns:a16="http://schemas.microsoft.com/office/drawing/2014/main" id="{6089d17d-7e80-4f72-b9b2-93fc799da970}"/>
            </a:ext>
          </a:extLst>
        </xdr:cNvPr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1800225" y="74990325"/>
          <a:ext cx="971550" cy="1085850"/>
        </a:xfrm>
        <a:prstGeom prst="rect"/>
        <a:noFill/>
        <a:ln w="9525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1</xdr:col>
      <xdr:colOff>40640</xdr:colOff>
      <xdr:row>2</xdr:row>
      <xdr:rowOff>21590</xdr:rowOff>
    </xdr:from>
    <xdr:to>
      <xdr:col>2</xdr:col>
      <xdr:colOff>2540</xdr:colOff>
      <xdr:row>2</xdr:row>
      <xdr:rowOff>1212215</xdr:rowOff>
    </xdr:to>
    <xdr:pic>
      <xdr:nvPicPr>
        <xdr:cNvPr id="379" name="ID_EFAF0D8105B14B71BF78C3363CCCFF11" descr="YSBD-001">
          <a:extLst>
            <a:ext uri="{FF2B5EF4-FFF2-40B4-BE49-F238E27FC236}">
              <a16:creationId xmlns:a16="http://schemas.microsoft.com/office/drawing/2014/main" id="{3460fb14-67b5-474d-89e9-7c0a55ca1b1c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5325" y="1076325"/>
          <a:ext cx="1143000" cy="1190625"/>
        </a:xfrm>
        <a:prstGeom prst="rect"/>
      </xdr:spPr>
    </xdr:pic>
    <xdr:clientData/>
  </xdr:twoCellAnchor>
  <xdr:twoCellAnchor editAs="oneCell">
    <xdr:from>
      <xdr:col>6</xdr:col>
      <xdr:colOff>38100</xdr:colOff>
      <xdr:row>2</xdr:row>
      <xdr:rowOff>17145</xdr:rowOff>
    </xdr:from>
    <xdr:to>
      <xdr:col>7</xdr:col>
      <xdr:colOff>2540</xdr:colOff>
      <xdr:row>2</xdr:row>
      <xdr:rowOff>1217295</xdr:rowOff>
    </xdr:to>
    <xdr:pic>
      <xdr:nvPicPr>
        <xdr:cNvPr id="386" name="ID_9F7298926C274BF9B012D9CE81137FE8" descr="YSBD-010">
          <a:extLst>
            <a:ext uri="{FF2B5EF4-FFF2-40B4-BE49-F238E27FC236}">
              <a16:creationId xmlns:a16="http://schemas.microsoft.com/office/drawing/2014/main" id="{2ccb2e64-394f-4043-bd0f-f05a6f6d55fc}"/>
            </a:ext>
          </a:extLst>
        </xdr:cNvPr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95825" y="1076325"/>
          <a:ext cx="1143000" cy="1200150"/>
        </a:xfrm>
        <a:prstGeom prst="rect"/>
      </xdr:spPr>
    </xdr:pic>
    <xdr:clientData/>
  </xdr:twoCellAnchor>
  <xdr:twoCellAnchor editAs="oneCell">
    <xdr:from>
      <xdr:col>1</xdr:col>
      <xdr:colOff>37465</xdr:colOff>
      <xdr:row>3</xdr:row>
      <xdr:rowOff>17145</xdr:rowOff>
    </xdr:from>
    <xdr:to>
      <xdr:col>2</xdr:col>
      <xdr:colOff>1905</xdr:colOff>
      <xdr:row>3</xdr:row>
      <xdr:rowOff>1217295</xdr:rowOff>
    </xdr:to>
    <xdr:pic>
      <xdr:nvPicPr>
        <xdr:cNvPr id="380" name="ID_94BE644B70BF491EBDB3700339D0FBF6" descr="YSBD-002">
          <a:extLst>
            <a:ext uri="{FF2B5EF4-FFF2-40B4-BE49-F238E27FC236}">
              <a16:creationId xmlns:a16="http://schemas.microsoft.com/office/drawing/2014/main" id="{6645ade9-1140-4a8a-ae7b-bce3602b9703}"/>
            </a:ext>
          </a:extLst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5325" y="2295525"/>
          <a:ext cx="1143000" cy="1200150"/>
        </a:xfrm>
        <a:prstGeom prst="rect"/>
      </xdr:spPr>
    </xdr:pic>
    <xdr:clientData/>
  </xdr:twoCellAnchor>
  <xdr:twoCellAnchor editAs="oneCell">
    <xdr:from>
      <xdr:col>6</xdr:col>
      <xdr:colOff>57150</xdr:colOff>
      <xdr:row>3</xdr:row>
      <xdr:rowOff>36195</xdr:rowOff>
    </xdr:from>
    <xdr:to>
      <xdr:col>6</xdr:col>
      <xdr:colOff>1177290</xdr:colOff>
      <xdr:row>3</xdr:row>
      <xdr:rowOff>1198245</xdr:rowOff>
    </xdr:to>
    <xdr:pic>
      <xdr:nvPicPr>
        <xdr:cNvPr id="387" name="ID_AFA6AA4781CE4EA5A6CD8796F4CCCE2D" descr="YSBD-011">
          <a:extLst>
            <a:ext uri="{FF2B5EF4-FFF2-40B4-BE49-F238E27FC236}">
              <a16:creationId xmlns:a16="http://schemas.microsoft.com/office/drawing/2014/main" id="{2b25350b-7cf5-452b-854c-a3de9429f06e}"/>
            </a:ext>
          </a:extLst>
        </xdr:cNvPr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714875" y="2314575"/>
          <a:ext cx="1123950" cy="1162050"/>
        </a:xfrm>
        <a:prstGeom prst="rect"/>
      </xdr:spPr>
    </xdr:pic>
    <xdr:clientData/>
  </xdr:twoCellAnchor>
  <xdr:twoCellAnchor editAs="oneCell">
    <xdr:from>
      <xdr:col>1</xdr:col>
      <xdr:colOff>37465</xdr:colOff>
      <xdr:row>4</xdr:row>
      <xdr:rowOff>17145</xdr:rowOff>
    </xdr:from>
    <xdr:to>
      <xdr:col>2</xdr:col>
      <xdr:colOff>1905</xdr:colOff>
      <xdr:row>4</xdr:row>
      <xdr:rowOff>1217295</xdr:rowOff>
    </xdr:to>
    <xdr:pic>
      <xdr:nvPicPr>
        <xdr:cNvPr id="378" name="ID_C193EF0FBD2746AEBA9AA783161FA436" descr="YSBD-003">
          <a:extLst>
            <a:ext uri="{FF2B5EF4-FFF2-40B4-BE49-F238E27FC236}">
              <a16:creationId xmlns:a16="http://schemas.microsoft.com/office/drawing/2014/main" id="{58e3add6-9bdf-4172-9998-75711416b9be}"/>
            </a:ext>
          </a:extLst>
        </xdr:cNvPr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95325" y="3514725"/>
          <a:ext cx="1143000" cy="1200150"/>
        </a:xfrm>
        <a:prstGeom prst="rect"/>
      </xdr:spPr>
    </xdr:pic>
    <xdr:clientData/>
  </xdr:twoCellAnchor>
  <xdr:twoCellAnchor editAs="oneCell">
    <xdr:from>
      <xdr:col>6</xdr:col>
      <xdr:colOff>56515</xdr:colOff>
      <xdr:row>4</xdr:row>
      <xdr:rowOff>36195</xdr:rowOff>
    </xdr:from>
    <xdr:to>
      <xdr:col>6</xdr:col>
      <xdr:colOff>1177290</xdr:colOff>
      <xdr:row>4</xdr:row>
      <xdr:rowOff>1198245</xdr:rowOff>
    </xdr:to>
    <xdr:pic>
      <xdr:nvPicPr>
        <xdr:cNvPr id="388" name="ID_644758958F234402922A27616CC45CD1" descr="YSBD-012">
          <a:extLst>
            <a:ext uri="{FF2B5EF4-FFF2-40B4-BE49-F238E27FC236}">
              <a16:creationId xmlns:a16="http://schemas.microsoft.com/office/drawing/2014/main" id="{ada0473c-10eb-4de4-9d88-d8630fc90752}"/>
            </a:ext>
          </a:extLst>
        </xdr:cNvPr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714875" y="3533775"/>
          <a:ext cx="1123950" cy="1162050"/>
        </a:xfrm>
        <a:prstGeom prst="rect"/>
      </xdr:spPr>
    </xdr:pic>
    <xdr:clientData/>
  </xdr:twoCellAnchor>
  <xdr:twoCellAnchor editAs="oneCell">
    <xdr:from>
      <xdr:col>1</xdr:col>
      <xdr:colOff>37465</xdr:colOff>
      <xdr:row>5</xdr:row>
      <xdr:rowOff>17145</xdr:rowOff>
    </xdr:from>
    <xdr:to>
      <xdr:col>2</xdr:col>
      <xdr:colOff>1905</xdr:colOff>
      <xdr:row>5</xdr:row>
      <xdr:rowOff>1217295</xdr:rowOff>
    </xdr:to>
    <xdr:pic>
      <xdr:nvPicPr>
        <xdr:cNvPr id="377" name="ID_BB576F487CB84B0BA7E720FCC03AE059" descr="YSBD-004">
          <a:extLst>
            <a:ext uri="{FF2B5EF4-FFF2-40B4-BE49-F238E27FC236}">
              <a16:creationId xmlns:a16="http://schemas.microsoft.com/office/drawing/2014/main" id="{ff17d311-c708-4762-bfbe-a7f58448cf15}"/>
            </a:ext>
          </a:extLst>
        </xdr:cNvPr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95325" y="4733925"/>
          <a:ext cx="1143000" cy="1200150"/>
        </a:xfrm>
        <a:prstGeom prst="rect"/>
      </xdr:spPr>
    </xdr:pic>
    <xdr:clientData/>
  </xdr:twoCellAnchor>
  <xdr:twoCellAnchor editAs="oneCell">
    <xdr:from>
      <xdr:col>6</xdr:col>
      <xdr:colOff>56515</xdr:colOff>
      <xdr:row>5</xdr:row>
      <xdr:rowOff>36195</xdr:rowOff>
    </xdr:from>
    <xdr:to>
      <xdr:col>6</xdr:col>
      <xdr:colOff>1177925</xdr:colOff>
      <xdr:row>5</xdr:row>
      <xdr:rowOff>1198245</xdr:rowOff>
    </xdr:to>
    <xdr:pic>
      <xdr:nvPicPr>
        <xdr:cNvPr id="385" name="ID_76045EC3058542E695A03DED3166932D" descr="YSBD-013">
          <a:extLst>
            <a:ext uri="{FF2B5EF4-FFF2-40B4-BE49-F238E27FC236}">
              <a16:creationId xmlns:a16="http://schemas.microsoft.com/office/drawing/2014/main" id="{52af47f4-6bba-4aa9-b570-5ca124d4b3bf}"/>
            </a:ext>
          </a:extLst>
        </xdr:cNvPr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714875" y="4752975"/>
          <a:ext cx="1123950" cy="1162050"/>
        </a:xfrm>
        <a:prstGeom prst="rect"/>
      </xdr:spPr>
    </xdr:pic>
    <xdr:clientData/>
  </xdr:twoCellAnchor>
  <xdr:twoCellAnchor editAs="oneCell">
    <xdr:from>
      <xdr:col>1</xdr:col>
      <xdr:colOff>37465</xdr:colOff>
      <xdr:row>6</xdr:row>
      <xdr:rowOff>17145</xdr:rowOff>
    </xdr:from>
    <xdr:to>
      <xdr:col>2</xdr:col>
      <xdr:colOff>1905</xdr:colOff>
      <xdr:row>6</xdr:row>
      <xdr:rowOff>1217295</xdr:rowOff>
    </xdr:to>
    <xdr:pic>
      <xdr:nvPicPr>
        <xdr:cNvPr id="376" name="ID_092556DDEC50406D83B4A2D4F9A0E94C" descr="YSBD-005">
          <a:extLst>
            <a:ext uri="{FF2B5EF4-FFF2-40B4-BE49-F238E27FC236}">
              <a16:creationId xmlns:a16="http://schemas.microsoft.com/office/drawing/2014/main" id="{91b2ad50-2e2c-4e7c-8a11-df865d883d81}"/>
            </a:ext>
          </a:extLst>
        </xdr:cNvPr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95325" y="5953125"/>
          <a:ext cx="1143000" cy="1200150"/>
        </a:xfrm>
        <a:prstGeom prst="rect"/>
      </xdr:spPr>
    </xdr:pic>
    <xdr:clientData/>
  </xdr:twoCellAnchor>
  <xdr:twoCellAnchor editAs="oneCell">
    <xdr:from>
      <xdr:col>6</xdr:col>
      <xdr:colOff>56515</xdr:colOff>
      <xdr:row>6</xdr:row>
      <xdr:rowOff>36195</xdr:rowOff>
    </xdr:from>
    <xdr:to>
      <xdr:col>6</xdr:col>
      <xdr:colOff>1177925</xdr:colOff>
      <xdr:row>6</xdr:row>
      <xdr:rowOff>1198245</xdr:rowOff>
    </xdr:to>
    <xdr:pic>
      <xdr:nvPicPr>
        <xdr:cNvPr id="384" name="ID_F68244BECAE24FF494E36992A34782E6" descr="YSBD-014">
          <a:extLst>
            <a:ext uri="{FF2B5EF4-FFF2-40B4-BE49-F238E27FC236}">
              <a16:creationId xmlns:a16="http://schemas.microsoft.com/office/drawing/2014/main" id="{75c8ffbe-85e3-483b-9fe6-7b39099ca9b0}"/>
            </a:ext>
          </a:extLst>
        </xdr:cNvPr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714875" y="5972175"/>
          <a:ext cx="1123950" cy="1162050"/>
        </a:xfrm>
        <a:prstGeom prst="rect"/>
      </xdr:spPr>
    </xdr:pic>
    <xdr:clientData/>
  </xdr:twoCellAnchor>
  <xdr:twoCellAnchor editAs="oneCell">
    <xdr:from>
      <xdr:col>1</xdr:col>
      <xdr:colOff>37465</xdr:colOff>
      <xdr:row>7</xdr:row>
      <xdr:rowOff>17145</xdr:rowOff>
    </xdr:from>
    <xdr:to>
      <xdr:col>2</xdr:col>
      <xdr:colOff>1905</xdr:colOff>
      <xdr:row>7</xdr:row>
      <xdr:rowOff>1217295</xdr:rowOff>
    </xdr:to>
    <xdr:pic>
      <xdr:nvPicPr>
        <xdr:cNvPr id="375" name="ID_61510F5200314345A3D201618775DF69" descr="YSBD-006">
          <a:extLst>
            <a:ext uri="{FF2B5EF4-FFF2-40B4-BE49-F238E27FC236}">
              <a16:creationId xmlns:a16="http://schemas.microsoft.com/office/drawing/2014/main" id="{c88d9f62-ce8e-4ede-bd88-523cdc3eb433}"/>
            </a:ext>
          </a:extLst>
        </xdr:cNvPr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695325" y="7172325"/>
          <a:ext cx="1143000" cy="1200150"/>
        </a:xfrm>
        <a:prstGeom prst="rect"/>
      </xdr:spPr>
    </xdr:pic>
    <xdr:clientData/>
  </xdr:twoCellAnchor>
  <xdr:twoCellAnchor editAs="oneCell">
    <xdr:from>
      <xdr:col>6</xdr:col>
      <xdr:colOff>55880</xdr:colOff>
      <xdr:row>7</xdr:row>
      <xdr:rowOff>36195</xdr:rowOff>
    </xdr:from>
    <xdr:to>
      <xdr:col>6</xdr:col>
      <xdr:colOff>1177925</xdr:colOff>
      <xdr:row>7</xdr:row>
      <xdr:rowOff>1198245</xdr:rowOff>
    </xdr:to>
    <xdr:pic>
      <xdr:nvPicPr>
        <xdr:cNvPr id="383" name="ID_EDD9B6779E514D20B2E66A0FACF66519" descr="YSBD-015">
          <a:extLst>
            <a:ext uri="{FF2B5EF4-FFF2-40B4-BE49-F238E27FC236}">
              <a16:creationId xmlns:a16="http://schemas.microsoft.com/office/drawing/2014/main" id="{f28f7866-8b9b-40d8-b468-488b9a580ef6}"/>
            </a:ext>
          </a:extLst>
        </xdr:cNvPr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714875" y="7191375"/>
          <a:ext cx="1123950" cy="1162050"/>
        </a:xfrm>
        <a:prstGeom prst="rect"/>
      </xdr:spPr>
    </xdr:pic>
    <xdr:clientData/>
  </xdr:twoCellAnchor>
  <xdr:twoCellAnchor editAs="oneCell">
    <xdr:from>
      <xdr:col>1</xdr:col>
      <xdr:colOff>37465</xdr:colOff>
      <xdr:row>8</xdr:row>
      <xdr:rowOff>17145</xdr:rowOff>
    </xdr:from>
    <xdr:to>
      <xdr:col>2</xdr:col>
      <xdr:colOff>2540</xdr:colOff>
      <xdr:row>8</xdr:row>
      <xdr:rowOff>1217295</xdr:rowOff>
    </xdr:to>
    <xdr:pic>
      <xdr:nvPicPr>
        <xdr:cNvPr id="374" name="ID_A307FF273D574656AB652BD59E81A5AB" descr="YSBD-007">
          <a:extLst>
            <a:ext uri="{FF2B5EF4-FFF2-40B4-BE49-F238E27FC236}">
              <a16:creationId xmlns:a16="http://schemas.microsoft.com/office/drawing/2014/main" id="{56dbf544-e5b4-4967-867a-5b88719d7eff}"/>
            </a:ext>
          </a:extLst>
        </xdr:cNvPr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695325" y="8391525"/>
          <a:ext cx="1143000" cy="1200150"/>
        </a:xfrm>
        <a:prstGeom prst="rect"/>
      </xdr:spPr>
    </xdr:pic>
    <xdr:clientData/>
  </xdr:twoCellAnchor>
  <xdr:twoCellAnchor editAs="oneCell">
    <xdr:from>
      <xdr:col>6</xdr:col>
      <xdr:colOff>55880</xdr:colOff>
      <xdr:row>8</xdr:row>
      <xdr:rowOff>36195</xdr:rowOff>
    </xdr:from>
    <xdr:to>
      <xdr:col>6</xdr:col>
      <xdr:colOff>1178560</xdr:colOff>
      <xdr:row>8</xdr:row>
      <xdr:rowOff>1198245</xdr:rowOff>
    </xdr:to>
    <xdr:pic>
      <xdr:nvPicPr>
        <xdr:cNvPr id="382" name="ID_C9BD73C12338443FA01588530E821455" descr="YSBD-016">
          <a:extLst>
            <a:ext uri="{FF2B5EF4-FFF2-40B4-BE49-F238E27FC236}">
              <a16:creationId xmlns:a16="http://schemas.microsoft.com/office/drawing/2014/main" id="{226ddbff-4254-4cb6-8b0e-564fb75062f8}"/>
            </a:ext>
          </a:extLst>
        </xdr:cNvPr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714875" y="8410575"/>
          <a:ext cx="1123950" cy="1162050"/>
        </a:xfrm>
        <a:prstGeom prst="rect"/>
      </xdr:spPr>
    </xdr:pic>
    <xdr:clientData/>
  </xdr:twoCellAnchor>
  <xdr:twoCellAnchor editAs="oneCell">
    <xdr:from>
      <xdr:col>1</xdr:col>
      <xdr:colOff>36830</xdr:colOff>
      <xdr:row>9</xdr:row>
      <xdr:rowOff>17145</xdr:rowOff>
    </xdr:from>
    <xdr:to>
      <xdr:col>2</xdr:col>
      <xdr:colOff>2540</xdr:colOff>
      <xdr:row>9</xdr:row>
      <xdr:rowOff>1217295</xdr:rowOff>
    </xdr:to>
    <xdr:pic>
      <xdr:nvPicPr>
        <xdr:cNvPr id="373" name="ID_359F7649C60A45E69918C54811F71E6D" descr="YSBD-008">
          <a:extLst>
            <a:ext uri="{FF2B5EF4-FFF2-40B4-BE49-F238E27FC236}">
              <a16:creationId xmlns:a16="http://schemas.microsoft.com/office/drawing/2014/main" id="{767488eb-6255-4876-89fc-908e1a562a99}"/>
            </a:ext>
          </a:extLst>
        </xdr:cNvPr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695325" y="9610725"/>
          <a:ext cx="1143000" cy="1200150"/>
        </a:xfrm>
        <a:prstGeom prst="rect"/>
      </xdr:spPr>
    </xdr:pic>
    <xdr:clientData/>
  </xdr:twoCellAnchor>
  <xdr:twoCellAnchor editAs="oneCell">
    <xdr:from>
      <xdr:col>6</xdr:col>
      <xdr:colOff>40640</xdr:colOff>
      <xdr:row>9</xdr:row>
      <xdr:rowOff>21590</xdr:rowOff>
    </xdr:from>
    <xdr:to>
      <xdr:col>7</xdr:col>
      <xdr:colOff>2540</xdr:colOff>
      <xdr:row>9</xdr:row>
      <xdr:rowOff>1212215</xdr:rowOff>
    </xdr:to>
    <xdr:pic>
      <xdr:nvPicPr>
        <xdr:cNvPr id="381" name="ID_66B96F3F41D2439184DCCA22F7489EB8" descr="YSBD-017">
          <a:extLst>
            <a:ext uri="{FF2B5EF4-FFF2-40B4-BE49-F238E27FC236}">
              <a16:creationId xmlns:a16="http://schemas.microsoft.com/office/drawing/2014/main" id="{14ff509b-0954-449e-a8af-6e3e5b296526}"/>
            </a:ext>
          </a:extLst>
        </xdr:cNvPr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695825" y="9610725"/>
          <a:ext cx="1143000" cy="1190625"/>
        </a:xfrm>
        <a:prstGeom prst="rect"/>
      </xdr:spPr>
    </xdr:pic>
    <xdr:clientData/>
  </xdr:twoCellAnchor>
  <xdr:twoCellAnchor editAs="oneCell">
    <xdr:from>
      <xdr:col>1</xdr:col>
      <xdr:colOff>36830</xdr:colOff>
      <xdr:row>10</xdr:row>
      <xdr:rowOff>17145</xdr:rowOff>
    </xdr:from>
    <xdr:to>
      <xdr:col>1</xdr:col>
      <xdr:colOff>1179830</xdr:colOff>
      <xdr:row>10</xdr:row>
      <xdr:rowOff>1217295</xdr:rowOff>
    </xdr:to>
    <xdr:pic>
      <xdr:nvPicPr>
        <xdr:cNvPr id="389" name="ID_D3E51EBEB8FD4151960391E76719AA58" descr="YSBD-009">
          <a:extLst>
            <a:ext uri="{FF2B5EF4-FFF2-40B4-BE49-F238E27FC236}">
              <a16:creationId xmlns:a16="http://schemas.microsoft.com/office/drawing/2014/main" id="{5b779c80-9e76-4a55-a259-6ba694ef1300}"/>
            </a:ext>
          </a:extLst>
        </xdr:cNvPr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695325" y="10829925"/>
          <a:ext cx="1143000" cy="1200150"/>
        </a:xfrm>
        <a:prstGeom prst="rect"/>
      </xdr:spPr>
    </xdr:pic>
    <xdr:clientData/>
  </xdr:twoCellAnchor>
  <xdr:twoCellAnchor editAs="oneCell">
    <xdr:from>
      <xdr:col>6</xdr:col>
      <xdr:colOff>40640</xdr:colOff>
      <xdr:row>10</xdr:row>
      <xdr:rowOff>21590</xdr:rowOff>
    </xdr:from>
    <xdr:to>
      <xdr:col>7</xdr:col>
      <xdr:colOff>2540</xdr:colOff>
      <xdr:row>10</xdr:row>
      <xdr:rowOff>1212215</xdr:rowOff>
    </xdr:to>
    <xdr:pic>
      <xdr:nvPicPr>
        <xdr:cNvPr id="390" name="ID_358883192E094AF6A2B439C9E59084F8" descr="YSBD-018">
          <a:extLst>
            <a:ext uri="{FF2B5EF4-FFF2-40B4-BE49-F238E27FC236}">
              <a16:creationId xmlns:a16="http://schemas.microsoft.com/office/drawing/2014/main" id="{905850cb-7a8a-4853-831e-7c935cf0d033}"/>
            </a:ext>
          </a:extLst>
        </xdr:cNvPr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695825" y="10829925"/>
          <a:ext cx="1143000" cy="1190625"/>
        </a:xfrm>
        <a:prstGeom prst="rect"/>
      </xdr:spPr>
    </xdr:pic>
    <xdr:clientData/>
  </xdr:twoCellAnchor>
  <xdr:twoCellAnchor editAs="oneCell">
    <xdr:from>
      <xdr:col>1</xdr:col>
      <xdr:colOff>40640</xdr:colOff>
      <xdr:row>13</xdr:row>
      <xdr:rowOff>21590</xdr:rowOff>
    </xdr:from>
    <xdr:to>
      <xdr:col>1</xdr:col>
      <xdr:colOff>1103630</xdr:colOff>
      <xdr:row>13</xdr:row>
      <xdr:rowOff>1082040</xdr:rowOff>
    </xdr:to>
    <xdr:pic>
      <xdr:nvPicPr>
        <xdr:cNvPr id="391" name="ID_8AD8D16A4C4B42CFBA9FE5D94B7C695C" descr="背带BESBD-019">
          <a:extLst>
            <a:ext uri="{FF2B5EF4-FFF2-40B4-BE49-F238E27FC236}">
              <a16:creationId xmlns:a16="http://schemas.microsoft.com/office/drawing/2014/main" id="{6760c656-2e10-4a68-9367-c591e892c6e3}"/>
            </a:ext>
          </a:extLst>
        </xdr:cNvPr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695325" y="13106400"/>
          <a:ext cx="1066800" cy="1057275"/>
        </a:xfrm>
        <a:prstGeom prst="rect"/>
      </xdr:spPr>
    </xdr:pic>
    <xdr:clientData/>
  </xdr:twoCellAnchor>
  <xdr:twoCellAnchor editAs="oneCell">
    <xdr:from>
      <xdr:col>6</xdr:col>
      <xdr:colOff>182245</xdr:colOff>
      <xdr:row>13</xdr:row>
      <xdr:rowOff>36830</xdr:rowOff>
    </xdr:from>
    <xdr:to>
      <xdr:col>6</xdr:col>
      <xdr:colOff>981075</xdr:colOff>
      <xdr:row>13</xdr:row>
      <xdr:rowOff>1099185</xdr:rowOff>
    </xdr:to>
    <xdr:pic>
      <xdr:nvPicPr>
        <xdr:cNvPr id="69" name="图片 68">
          <a:extLst>
            <a:ext uri="{FF2B5EF4-FFF2-40B4-BE49-F238E27FC236}">
              <a16:creationId xmlns:a16="http://schemas.microsoft.com/office/drawing/2014/main" id="{743ae862-57d6-4751-bbe4-b42b25224a2f}"/>
            </a:ext>
          </a:extLst>
        </xdr:cNvPr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838700" y="13125450"/>
          <a:ext cx="800100" cy="1066800"/>
        </a:xfrm>
        <a:prstGeom prst="rect"/>
      </xdr:spPr>
    </xdr:pic>
    <xdr:clientData/>
  </xdr:twoCellAnchor>
  <xdr:twoCellAnchor editAs="oneCell">
    <xdr:from>
      <xdr:col>6</xdr:col>
      <xdr:colOff>34290</xdr:colOff>
      <xdr:row>17</xdr:row>
      <xdr:rowOff>24130</xdr:rowOff>
    </xdr:from>
    <xdr:to>
      <xdr:col>6</xdr:col>
      <xdr:colOff>890905</xdr:colOff>
      <xdr:row>17</xdr:row>
      <xdr:rowOff>1165860</xdr:rowOff>
    </xdr:to>
    <xdr:pic>
      <xdr:nvPicPr>
        <xdr:cNvPr id="70" name="图片 69">
          <a:extLst>
            <a:ext uri="{FF2B5EF4-FFF2-40B4-BE49-F238E27FC236}">
              <a16:creationId xmlns:a16="http://schemas.microsoft.com/office/drawing/2014/main" id="{7990f2c4-a87a-4ca2-a281-53d801d931de}"/>
            </a:ext>
          </a:extLst>
        </xdr:cNvPr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695825" y="17926050"/>
          <a:ext cx="857250" cy="1143000"/>
        </a:xfrm>
        <a:prstGeom prst="rect"/>
      </xdr:spPr>
    </xdr:pic>
    <xdr:clientData/>
  </xdr:twoCellAnchor>
  <xdr:twoCellAnchor editAs="oneCell">
    <xdr:from>
      <xdr:col>1</xdr:col>
      <xdr:colOff>55245</xdr:colOff>
      <xdr:row>19</xdr:row>
      <xdr:rowOff>46355</xdr:rowOff>
    </xdr:from>
    <xdr:to>
      <xdr:col>1</xdr:col>
      <xdr:colOff>890905</xdr:colOff>
      <xdr:row>19</xdr:row>
      <xdr:rowOff>1161415</xdr:rowOff>
    </xdr:to>
    <xdr:pic>
      <xdr:nvPicPr>
        <xdr:cNvPr id="71" name="图片 70">
          <a:extLst>
            <a:ext uri="{FF2B5EF4-FFF2-40B4-BE49-F238E27FC236}">
              <a16:creationId xmlns:a16="http://schemas.microsoft.com/office/drawing/2014/main" id="{70890586-e7c2-4aec-98e3-9dc0465bd8d3}"/>
            </a:ext>
          </a:extLst>
        </xdr:cNvPr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714375" y="20383500"/>
          <a:ext cx="838200" cy="1114425"/>
        </a:xfrm>
        <a:prstGeom prst="rect"/>
      </xdr:spPr>
    </xdr:pic>
    <xdr:clientData/>
  </xdr:twoCellAnchor>
  <xdr:twoCellAnchor editAs="oneCell">
    <xdr:from>
      <xdr:col>1</xdr:col>
      <xdr:colOff>37465</xdr:colOff>
      <xdr:row>18</xdr:row>
      <xdr:rowOff>19050</xdr:rowOff>
    </xdr:from>
    <xdr:to>
      <xdr:col>1</xdr:col>
      <xdr:colOff>904240</xdr:colOff>
      <xdr:row>18</xdr:row>
      <xdr:rowOff>1173480</xdr:rowOff>
    </xdr:to>
    <xdr:pic>
      <xdr:nvPicPr>
        <xdr:cNvPr id="72" name="图片 71">
          <a:extLst>
            <a:ext uri="{FF2B5EF4-FFF2-40B4-BE49-F238E27FC236}">
              <a16:creationId xmlns:a16="http://schemas.microsoft.com/office/drawing/2014/main" id="{c910f31f-3a66-4c3d-8e7e-7db80fdc33d2}"/>
            </a:ext>
          </a:extLst>
        </xdr:cNvPr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695325" y="19135725"/>
          <a:ext cx="866775" cy="1152525"/>
        </a:xfrm>
        <a:prstGeom prst="rect"/>
      </xdr:spPr>
    </xdr:pic>
    <xdr:clientData/>
  </xdr:twoCellAnchor>
  <xdr:twoCellAnchor editAs="oneCell">
    <xdr:from>
      <xdr:col>6</xdr:col>
      <xdr:colOff>65405</xdr:colOff>
      <xdr:row>16</xdr:row>
      <xdr:rowOff>34290</xdr:rowOff>
    </xdr:from>
    <xdr:to>
      <xdr:col>6</xdr:col>
      <xdr:colOff>902970</xdr:colOff>
      <xdr:row>16</xdr:row>
      <xdr:rowOff>1151890</xdr:rowOff>
    </xdr:to>
    <xdr:pic>
      <xdr:nvPicPr>
        <xdr:cNvPr id="73" name="图片 72">
          <a:extLst>
            <a:ext uri="{FF2B5EF4-FFF2-40B4-BE49-F238E27FC236}">
              <a16:creationId xmlns:a16="http://schemas.microsoft.com/office/drawing/2014/main" id="{085aa1b0-80d8-4ec7-a443-66b689a08347}"/>
            </a:ext>
          </a:extLst>
        </xdr:cNvPr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724400" y="16716375"/>
          <a:ext cx="838200" cy="1114425"/>
        </a:xfrm>
        <a:prstGeom prst="rect"/>
      </xdr:spPr>
    </xdr:pic>
    <xdr:clientData/>
  </xdr:twoCellAnchor>
  <xdr:twoCellAnchor editAs="oneCell">
    <xdr:from>
      <xdr:col>6</xdr:col>
      <xdr:colOff>57785</xdr:colOff>
      <xdr:row>15</xdr:row>
      <xdr:rowOff>45085</xdr:rowOff>
    </xdr:from>
    <xdr:to>
      <xdr:col>6</xdr:col>
      <xdr:colOff>885825</xdr:colOff>
      <xdr:row>15</xdr:row>
      <xdr:rowOff>1148080</xdr:rowOff>
    </xdr:to>
    <xdr:pic>
      <xdr:nvPicPr>
        <xdr:cNvPr id="76" name="图片 75">
          <a:extLst>
            <a:ext uri="{FF2B5EF4-FFF2-40B4-BE49-F238E27FC236}">
              <a16:creationId xmlns:a16="http://schemas.microsoft.com/office/drawing/2014/main" id="{73d5fcce-df05-4dd4-baa8-7ed35677beea}"/>
            </a:ext>
          </a:extLst>
        </xdr:cNvPr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714875" y="15506700"/>
          <a:ext cx="828675" cy="1104900"/>
        </a:xfrm>
        <a:prstGeom prst="rect"/>
      </xdr:spPr>
    </xdr:pic>
    <xdr:clientData/>
  </xdr:twoCellAnchor>
  <xdr:twoCellAnchor editAs="oneCell">
    <xdr:from>
      <xdr:col>6</xdr:col>
      <xdr:colOff>203200</xdr:colOff>
      <xdr:row>14</xdr:row>
      <xdr:rowOff>51435</xdr:rowOff>
    </xdr:from>
    <xdr:to>
      <xdr:col>6</xdr:col>
      <xdr:colOff>1039495</xdr:colOff>
      <xdr:row>14</xdr:row>
      <xdr:rowOff>1165860</xdr:rowOff>
    </xdr:to>
    <xdr:pic>
      <xdr:nvPicPr>
        <xdr:cNvPr id="77" name="图片 76">
          <a:extLst>
            <a:ext uri="{FF2B5EF4-FFF2-40B4-BE49-F238E27FC236}">
              <a16:creationId xmlns:a16="http://schemas.microsoft.com/office/drawing/2014/main" id="{f4e02cbe-2611-495c-82e3-7c6672342270}"/>
            </a:ext>
          </a:extLst>
        </xdr:cNvPr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857750" y="14287500"/>
          <a:ext cx="838200" cy="1114425"/>
        </a:xfrm>
        <a:prstGeom prst="rect"/>
      </xdr:spPr>
    </xdr:pic>
    <xdr:clientData/>
  </xdr:twoCellAnchor>
  <xdr:twoCellAnchor editAs="oneCell">
    <xdr:from>
      <xdr:col>1</xdr:col>
      <xdr:colOff>99695</xdr:colOff>
      <xdr:row>15</xdr:row>
      <xdr:rowOff>43815</xdr:rowOff>
    </xdr:from>
    <xdr:to>
      <xdr:col>1</xdr:col>
      <xdr:colOff>963930</xdr:colOff>
      <xdr:row>15</xdr:row>
      <xdr:rowOff>1196340</xdr:rowOff>
    </xdr:to>
    <xdr:pic>
      <xdr:nvPicPr>
        <xdr:cNvPr id="78" name="图片 77">
          <a:extLst>
            <a:ext uri="{FF2B5EF4-FFF2-40B4-BE49-F238E27FC236}">
              <a16:creationId xmlns:a16="http://schemas.microsoft.com/office/drawing/2014/main" id="{9021ed14-9085-4ea5-9dc3-4977c949d810}"/>
            </a:ext>
          </a:extLst>
        </xdr:cNvPr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752475" y="15506700"/>
          <a:ext cx="866775" cy="1152525"/>
        </a:xfrm>
        <a:prstGeom prst="rect"/>
      </xdr:spPr>
    </xdr:pic>
    <xdr:clientData/>
  </xdr:twoCellAnchor>
  <xdr:twoCellAnchor editAs="oneCell">
    <xdr:from>
      <xdr:col>1</xdr:col>
      <xdr:colOff>106680</xdr:colOff>
      <xdr:row>14</xdr:row>
      <xdr:rowOff>39370</xdr:rowOff>
    </xdr:from>
    <xdr:to>
      <xdr:col>1</xdr:col>
      <xdr:colOff>954405</xdr:colOff>
      <xdr:row>14</xdr:row>
      <xdr:rowOff>1169670</xdr:rowOff>
    </xdr:to>
    <xdr:pic>
      <xdr:nvPicPr>
        <xdr:cNvPr id="79" name="图片 78">
          <a:extLst>
            <a:ext uri="{FF2B5EF4-FFF2-40B4-BE49-F238E27FC236}">
              <a16:creationId xmlns:a16="http://schemas.microsoft.com/office/drawing/2014/main" id="{d5e9b49e-abc5-4e84-a0bd-2162ee5224f0}"/>
            </a:ext>
          </a:extLst>
        </xdr:cNvPr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762000" y="14277975"/>
          <a:ext cx="847725" cy="1133475"/>
        </a:xfrm>
        <a:prstGeom prst="rect"/>
      </xdr:spPr>
    </xdr:pic>
    <xdr:clientData/>
  </xdr:twoCellAnchor>
  <xdr:twoCellAnchor editAs="oneCell">
    <xdr:from>
      <xdr:col>1</xdr:col>
      <xdr:colOff>81280</xdr:colOff>
      <xdr:row>21</xdr:row>
      <xdr:rowOff>74295</xdr:rowOff>
    </xdr:from>
    <xdr:to>
      <xdr:col>1</xdr:col>
      <xdr:colOff>908685</xdr:colOff>
      <xdr:row>21</xdr:row>
      <xdr:rowOff>1177925</xdr:rowOff>
    </xdr:to>
    <xdr:pic>
      <xdr:nvPicPr>
        <xdr:cNvPr id="80" name="图片 79">
          <a:extLst>
            <a:ext uri="{FF2B5EF4-FFF2-40B4-BE49-F238E27FC236}">
              <a16:creationId xmlns:a16="http://schemas.microsoft.com/office/drawing/2014/main" id="{149596a4-edd4-4235-a752-00a48fdbc77a}"/>
            </a:ext>
          </a:extLst>
        </xdr:cNvPr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742950" y="22850475"/>
          <a:ext cx="828675" cy="1104900"/>
        </a:xfrm>
        <a:prstGeom prst="rect"/>
      </xdr:spPr>
    </xdr:pic>
    <xdr:clientData/>
  </xdr:twoCellAnchor>
  <xdr:twoCellAnchor editAs="oneCell">
    <xdr:from>
      <xdr:col>1</xdr:col>
      <xdr:colOff>73660</xdr:colOff>
      <xdr:row>20</xdr:row>
      <xdr:rowOff>36830</xdr:rowOff>
    </xdr:from>
    <xdr:to>
      <xdr:col>1</xdr:col>
      <xdr:colOff>896620</xdr:colOff>
      <xdr:row>20</xdr:row>
      <xdr:rowOff>1133475</xdr:rowOff>
    </xdr:to>
    <xdr:pic>
      <xdr:nvPicPr>
        <xdr:cNvPr id="81" name="图片 80">
          <a:extLst>
            <a:ext uri="{FF2B5EF4-FFF2-40B4-BE49-F238E27FC236}">
              <a16:creationId xmlns:a16="http://schemas.microsoft.com/office/drawing/2014/main" id="{3047d164-06d4-4df7-83ef-9c6656ef05eb}"/>
            </a:ext>
          </a:extLst>
        </xdr:cNvPr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733425" y="21593175"/>
          <a:ext cx="819150" cy="1095375"/>
        </a:xfrm>
        <a:prstGeom prst="rect"/>
      </xdr:spPr>
    </xdr:pic>
    <xdr:clientData/>
  </xdr:twoCellAnchor>
  <xdr:twoCellAnchor editAs="oneCell">
    <xdr:from>
      <xdr:col>6</xdr:col>
      <xdr:colOff>62865</xdr:colOff>
      <xdr:row>18</xdr:row>
      <xdr:rowOff>52705</xdr:rowOff>
    </xdr:from>
    <xdr:to>
      <xdr:col>6</xdr:col>
      <xdr:colOff>915035</xdr:colOff>
      <xdr:row>18</xdr:row>
      <xdr:rowOff>1188085</xdr:rowOff>
    </xdr:to>
    <xdr:pic>
      <xdr:nvPicPr>
        <xdr:cNvPr id="82" name="图片 81">
          <a:extLst>
            <a:ext uri="{FF2B5EF4-FFF2-40B4-BE49-F238E27FC236}">
              <a16:creationId xmlns:a16="http://schemas.microsoft.com/office/drawing/2014/main" id="{53c3e433-4adb-4aba-84d9-c764603ad501}"/>
            </a:ext>
          </a:extLst>
        </xdr:cNvPr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4724400" y="19173825"/>
          <a:ext cx="847725" cy="1133475"/>
        </a:xfrm>
        <a:prstGeom prst="rect"/>
      </xdr:spPr>
    </xdr:pic>
    <xdr:clientData/>
  </xdr:twoCellAnchor>
  <xdr:twoCellAnchor editAs="oneCell">
    <xdr:from>
      <xdr:col>6</xdr:col>
      <xdr:colOff>65405</xdr:colOff>
      <xdr:row>19</xdr:row>
      <xdr:rowOff>36830</xdr:rowOff>
    </xdr:from>
    <xdr:to>
      <xdr:col>6</xdr:col>
      <xdr:colOff>913130</xdr:colOff>
      <xdr:row>19</xdr:row>
      <xdr:rowOff>1165860</xdr:rowOff>
    </xdr:to>
    <xdr:pic>
      <xdr:nvPicPr>
        <xdr:cNvPr id="83" name="图片 82">
          <a:extLst>
            <a:ext uri="{FF2B5EF4-FFF2-40B4-BE49-F238E27FC236}">
              <a16:creationId xmlns:a16="http://schemas.microsoft.com/office/drawing/2014/main" id="{59dafe55-4dde-419b-a51b-07f97febda8d}"/>
            </a:ext>
          </a:extLst>
        </xdr:cNvPr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4724400" y="20373975"/>
          <a:ext cx="847725" cy="1133475"/>
        </a:xfrm>
        <a:prstGeom prst="rect"/>
      </xdr:spPr>
    </xdr:pic>
    <xdr:clientData/>
  </xdr:twoCellAnchor>
  <xdr:twoCellAnchor editAs="oneCell">
    <xdr:from>
      <xdr:col>6</xdr:col>
      <xdr:colOff>57150</xdr:colOff>
      <xdr:row>20</xdr:row>
      <xdr:rowOff>36195</xdr:rowOff>
    </xdr:from>
    <xdr:to>
      <xdr:col>6</xdr:col>
      <xdr:colOff>913130</xdr:colOff>
      <xdr:row>20</xdr:row>
      <xdr:rowOff>1176655</xdr:rowOff>
    </xdr:to>
    <xdr:pic>
      <xdr:nvPicPr>
        <xdr:cNvPr id="84" name="图片 83">
          <a:extLst>
            <a:ext uri="{FF2B5EF4-FFF2-40B4-BE49-F238E27FC236}">
              <a16:creationId xmlns:a16="http://schemas.microsoft.com/office/drawing/2014/main" id="{5fcac8a0-75d8-45d9-b8b8-a9fdbb8f73d5}"/>
            </a:ext>
          </a:extLst>
        </xdr:cNvPr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4714875" y="21593175"/>
          <a:ext cx="857250" cy="1143000"/>
        </a:xfrm>
        <a:prstGeom prst="rect"/>
      </xdr:spPr>
    </xdr:pic>
    <xdr:clientData/>
  </xdr:twoCellAnchor>
  <xdr:twoCellAnchor editAs="oneCell">
    <xdr:from>
      <xdr:col>6</xdr:col>
      <xdr:colOff>226695</xdr:colOff>
      <xdr:row>21</xdr:row>
      <xdr:rowOff>10160</xdr:rowOff>
    </xdr:from>
    <xdr:to>
      <xdr:col>6</xdr:col>
      <xdr:colOff>1092835</xdr:colOff>
      <xdr:row>21</xdr:row>
      <xdr:rowOff>1163955</xdr:rowOff>
    </xdr:to>
    <xdr:pic>
      <xdr:nvPicPr>
        <xdr:cNvPr id="85" name="图片 84">
          <a:extLst>
            <a:ext uri="{FF2B5EF4-FFF2-40B4-BE49-F238E27FC236}">
              <a16:creationId xmlns:a16="http://schemas.microsoft.com/office/drawing/2014/main" id="{f88fcb43-d443-4622-a6ed-84607f982c08}"/>
            </a:ext>
          </a:extLst>
        </xdr:cNvPr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4886325" y="22783800"/>
          <a:ext cx="866775" cy="1152525"/>
        </a:xfrm>
        <a:prstGeom prst="rect"/>
      </xdr:spPr>
    </xdr:pic>
    <xdr:clientData/>
  </xdr:twoCellAnchor>
  <xdr:twoCellAnchor editAs="oneCell">
    <xdr:from>
      <xdr:col>1</xdr:col>
      <xdr:colOff>56515</xdr:colOff>
      <xdr:row>17</xdr:row>
      <xdr:rowOff>35560</xdr:rowOff>
    </xdr:from>
    <xdr:to>
      <xdr:col>1</xdr:col>
      <xdr:colOff>887095</xdr:colOff>
      <xdr:row>17</xdr:row>
      <xdr:rowOff>1143635</xdr:rowOff>
    </xdr:to>
    <xdr:pic>
      <xdr:nvPicPr>
        <xdr:cNvPr id="86" name="图片 85">
          <a:extLst>
            <a:ext uri="{FF2B5EF4-FFF2-40B4-BE49-F238E27FC236}">
              <a16:creationId xmlns:a16="http://schemas.microsoft.com/office/drawing/2014/main" id="{171ce5e3-d2c3-4c55-907a-55853f882d2c}"/>
            </a:ext>
          </a:extLst>
        </xdr:cNvPr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714375" y="17935575"/>
          <a:ext cx="828675" cy="1104900"/>
        </a:xfrm>
        <a:prstGeom prst="rect"/>
      </xdr:spPr>
    </xdr:pic>
    <xdr:clientData/>
  </xdr:twoCellAnchor>
  <xdr:twoCellAnchor editAs="oneCell">
    <xdr:from>
      <xdr:col>1</xdr:col>
      <xdr:colOff>78740</xdr:colOff>
      <xdr:row>16</xdr:row>
      <xdr:rowOff>51435</xdr:rowOff>
    </xdr:from>
    <xdr:to>
      <xdr:col>1</xdr:col>
      <xdr:colOff>920750</xdr:colOff>
      <xdr:row>16</xdr:row>
      <xdr:rowOff>1175385</xdr:rowOff>
    </xdr:to>
    <xdr:pic>
      <xdr:nvPicPr>
        <xdr:cNvPr id="87" name="图片 86">
          <a:extLst>
            <a:ext uri="{FF2B5EF4-FFF2-40B4-BE49-F238E27FC236}">
              <a16:creationId xmlns:a16="http://schemas.microsoft.com/office/drawing/2014/main" id="{066088c2-8e14-46fe-ac5d-b154de641203}"/>
            </a:ext>
          </a:extLst>
        </xdr:cNvPr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733425" y="16725900"/>
          <a:ext cx="838200" cy="1123950"/>
        </a:xfrm>
        <a:prstGeom prst="rect"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1</xdr:col>
      <xdr:colOff>18415</xdr:colOff>
      <xdr:row>3</xdr:row>
      <xdr:rowOff>17145</xdr:rowOff>
    </xdr:from>
    <xdr:to>
      <xdr:col>2</xdr:col>
      <xdr:colOff>2540</xdr:colOff>
      <xdr:row>3</xdr:row>
      <xdr:rowOff>1255395</xdr:rowOff>
    </xdr:to>
    <xdr:pic>
      <xdr:nvPicPr>
        <xdr:cNvPr id="396" name="ID_495E53BDCDDD49F8A63275935FB207BC" descr="YSH-001">
          <a:extLst>
            <a:ext uri="{FF2B5EF4-FFF2-40B4-BE49-F238E27FC236}">
              <a16:creationId xmlns:a16="http://schemas.microsoft.com/office/drawing/2014/main" id="{61111479-2962-4786-b764-4e17ea7ce531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6300" y="1009650"/>
          <a:ext cx="1162050" cy="1238250"/>
        </a:xfrm>
        <a:prstGeom prst="rect"/>
      </xdr:spPr>
    </xdr:pic>
    <xdr:clientData/>
  </xdr:twoCellAnchor>
  <xdr:twoCellAnchor editAs="oneCell">
    <xdr:from>
      <xdr:col>6</xdr:col>
      <xdr:colOff>18415</xdr:colOff>
      <xdr:row>3</xdr:row>
      <xdr:rowOff>17145</xdr:rowOff>
    </xdr:from>
    <xdr:to>
      <xdr:col>7</xdr:col>
      <xdr:colOff>1905</xdr:colOff>
      <xdr:row>3</xdr:row>
      <xdr:rowOff>1255395</xdr:rowOff>
    </xdr:to>
    <xdr:pic>
      <xdr:nvPicPr>
        <xdr:cNvPr id="404" name="ID_D3D17EC5AD2A476AAB3C1D96183F2478" descr="YSH-010">
          <a:extLst>
            <a:ext uri="{FF2B5EF4-FFF2-40B4-BE49-F238E27FC236}">
              <a16:creationId xmlns:a16="http://schemas.microsoft.com/office/drawing/2014/main" id="{34a6ec5a-79ec-4f14-946c-511cb907b800}"/>
            </a:ext>
          </a:extLst>
        </xdr:cNvPr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62575" y="1009650"/>
          <a:ext cx="1162050" cy="1238250"/>
        </a:xfrm>
        <a:prstGeom prst="rect"/>
      </xdr:spPr>
    </xdr:pic>
    <xdr:clientData/>
  </xdr:twoCellAnchor>
  <xdr:twoCellAnchor editAs="oneCell">
    <xdr:from>
      <xdr:col>1</xdr:col>
      <xdr:colOff>18415</xdr:colOff>
      <xdr:row>4</xdr:row>
      <xdr:rowOff>17145</xdr:rowOff>
    </xdr:from>
    <xdr:to>
      <xdr:col>2</xdr:col>
      <xdr:colOff>1905</xdr:colOff>
      <xdr:row>4</xdr:row>
      <xdr:rowOff>1255395</xdr:rowOff>
    </xdr:to>
    <xdr:pic>
      <xdr:nvPicPr>
        <xdr:cNvPr id="397" name="ID_25CA305C232C46BABA046D6E5581F3B4" descr="YSH-002">
          <a:extLst>
            <a:ext uri="{FF2B5EF4-FFF2-40B4-BE49-F238E27FC236}">
              <a16:creationId xmlns:a16="http://schemas.microsoft.com/office/drawing/2014/main" id="{bda3f4a0-1d8d-4ada-bcf1-b1b15acf5ef2}"/>
            </a:ext>
          </a:extLst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6300" y="2276475"/>
          <a:ext cx="1162050" cy="1238250"/>
        </a:xfrm>
        <a:prstGeom prst="rect"/>
      </xdr:spPr>
    </xdr:pic>
    <xdr:clientData/>
  </xdr:twoCellAnchor>
  <xdr:twoCellAnchor editAs="oneCell">
    <xdr:from>
      <xdr:col>6</xdr:col>
      <xdr:colOff>18415</xdr:colOff>
      <xdr:row>4</xdr:row>
      <xdr:rowOff>17145</xdr:rowOff>
    </xdr:from>
    <xdr:to>
      <xdr:col>7</xdr:col>
      <xdr:colOff>1905</xdr:colOff>
      <xdr:row>4</xdr:row>
      <xdr:rowOff>1255395</xdr:rowOff>
    </xdr:to>
    <xdr:pic>
      <xdr:nvPicPr>
        <xdr:cNvPr id="401" name="ID_7DF62D935D71435999C73885F7B4C4C9" descr="YSH-011">
          <a:extLst>
            <a:ext uri="{FF2B5EF4-FFF2-40B4-BE49-F238E27FC236}">
              <a16:creationId xmlns:a16="http://schemas.microsoft.com/office/drawing/2014/main" id="{73801f3c-4b58-44f4-bffa-0f0baa76f76d}"/>
            </a:ext>
          </a:extLst>
        </xdr:cNvPr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362575" y="2276475"/>
          <a:ext cx="1162050" cy="1238250"/>
        </a:xfrm>
        <a:prstGeom prst="rect"/>
      </xdr:spPr>
    </xdr:pic>
    <xdr:clientData/>
  </xdr:twoCellAnchor>
  <xdr:twoCellAnchor editAs="oneCell">
    <xdr:from>
      <xdr:col>1</xdr:col>
      <xdr:colOff>18415</xdr:colOff>
      <xdr:row>5</xdr:row>
      <xdr:rowOff>17145</xdr:rowOff>
    </xdr:from>
    <xdr:to>
      <xdr:col>2</xdr:col>
      <xdr:colOff>1905</xdr:colOff>
      <xdr:row>5</xdr:row>
      <xdr:rowOff>1255395</xdr:rowOff>
    </xdr:to>
    <xdr:pic>
      <xdr:nvPicPr>
        <xdr:cNvPr id="398" name="ID_7DB57A946BE84EEA9B9230CC0E4586F3" descr="YSH-003">
          <a:extLst>
            <a:ext uri="{FF2B5EF4-FFF2-40B4-BE49-F238E27FC236}">
              <a16:creationId xmlns:a16="http://schemas.microsoft.com/office/drawing/2014/main" id="{a50529fa-0452-4075-ab5d-a5eb58c78320}"/>
            </a:ext>
          </a:extLst>
        </xdr:cNvPr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76300" y="3543300"/>
          <a:ext cx="1162050" cy="1238250"/>
        </a:xfrm>
        <a:prstGeom prst="rect"/>
      </xdr:spPr>
    </xdr:pic>
    <xdr:clientData/>
  </xdr:twoCellAnchor>
  <xdr:twoCellAnchor editAs="oneCell">
    <xdr:from>
      <xdr:col>6</xdr:col>
      <xdr:colOff>18415</xdr:colOff>
      <xdr:row>5</xdr:row>
      <xdr:rowOff>17145</xdr:rowOff>
    </xdr:from>
    <xdr:to>
      <xdr:col>7</xdr:col>
      <xdr:colOff>1905</xdr:colOff>
      <xdr:row>5</xdr:row>
      <xdr:rowOff>1255395</xdr:rowOff>
    </xdr:to>
    <xdr:pic>
      <xdr:nvPicPr>
        <xdr:cNvPr id="402" name="ID_E2E321D4BBB443789540EDB518324855" descr="YSH-012">
          <a:extLst>
            <a:ext uri="{FF2B5EF4-FFF2-40B4-BE49-F238E27FC236}">
              <a16:creationId xmlns:a16="http://schemas.microsoft.com/office/drawing/2014/main" id="{74dd1788-bab9-4c05-8b19-dde2b9f5c9b5}"/>
            </a:ext>
          </a:extLst>
        </xdr:cNvPr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362575" y="3543300"/>
          <a:ext cx="1162050" cy="1238250"/>
        </a:xfrm>
        <a:prstGeom prst="rect"/>
      </xdr:spPr>
    </xdr:pic>
    <xdr:clientData/>
  </xdr:twoCellAnchor>
  <xdr:twoCellAnchor editAs="oneCell">
    <xdr:from>
      <xdr:col>1</xdr:col>
      <xdr:colOff>18415</xdr:colOff>
      <xdr:row>6</xdr:row>
      <xdr:rowOff>17145</xdr:rowOff>
    </xdr:from>
    <xdr:to>
      <xdr:col>2</xdr:col>
      <xdr:colOff>1905</xdr:colOff>
      <xdr:row>6</xdr:row>
      <xdr:rowOff>1255395</xdr:rowOff>
    </xdr:to>
    <xdr:pic>
      <xdr:nvPicPr>
        <xdr:cNvPr id="394" name="ID_84C1A217C3CF40D593859250F8259182" descr="YSH-004">
          <a:extLst>
            <a:ext uri="{FF2B5EF4-FFF2-40B4-BE49-F238E27FC236}">
              <a16:creationId xmlns:a16="http://schemas.microsoft.com/office/drawing/2014/main" id="{2fe83aaf-a93d-4c84-9a9b-86d9c50367d8}"/>
            </a:ext>
          </a:extLst>
        </xdr:cNvPr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76300" y="4810125"/>
          <a:ext cx="1162050" cy="1238250"/>
        </a:xfrm>
        <a:prstGeom prst="rect"/>
      </xdr:spPr>
    </xdr:pic>
    <xdr:clientData/>
  </xdr:twoCellAnchor>
  <xdr:twoCellAnchor editAs="oneCell">
    <xdr:from>
      <xdr:col>6</xdr:col>
      <xdr:colOff>18415</xdr:colOff>
      <xdr:row>6</xdr:row>
      <xdr:rowOff>17145</xdr:rowOff>
    </xdr:from>
    <xdr:to>
      <xdr:col>7</xdr:col>
      <xdr:colOff>1905</xdr:colOff>
      <xdr:row>6</xdr:row>
      <xdr:rowOff>1255395</xdr:rowOff>
    </xdr:to>
    <xdr:pic>
      <xdr:nvPicPr>
        <xdr:cNvPr id="403" name="ID_AFCA97DB566B4B058C5D72EB9DB65E86" descr="YSH-013">
          <a:extLst>
            <a:ext uri="{FF2B5EF4-FFF2-40B4-BE49-F238E27FC236}">
              <a16:creationId xmlns:a16="http://schemas.microsoft.com/office/drawing/2014/main" id="{f9413e41-8e75-4ae5-92d2-13e52aa2b366}"/>
            </a:ext>
          </a:extLst>
        </xdr:cNvPr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362575" y="4810125"/>
          <a:ext cx="1162050" cy="1238250"/>
        </a:xfrm>
        <a:prstGeom prst="rect"/>
      </xdr:spPr>
    </xdr:pic>
    <xdr:clientData/>
  </xdr:twoCellAnchor>
  <xdr:twoCellAnchor editAs="oneCell">
    <xdr:from>
      <xdr:col>1</xdr:col>
      <xdr:colOff>18415</xdr:colOff>
      <xdr:row>7</xdr:row>
      <xdr:rowOff>17145</xdr:rowOff>
    </xdr:from>
    <xdr:to>
      <xdr:col>2</xdr:col>
      <xdr:colOff>1905</xdr:colOff>
      <xdr:row>7</xdr:row>
      <xdr:rowOff>1255395</xdr:rowOff>
    </xdr:to>
    <xdr:pic>
      <xdr:nvPicPr>
        <xdr:cNvPr id="393" name="ID_E4260B03117242DD80E661BD98B35B38" descr="YSH-005">
          <a:extLst>
            <a:ext uri="{FF2B5EF4-FFF2-40B4-BE49-F238E27FC236}">
              <a16:creationId xmlns:a16="http://schemas.microsoft.com/office/drawing/2014/main" id="{3bdb1f37-bb0a-469d-bc67-0a09cd6add19}"/>
            </a:ext>
          </a:extLst>
        </xdr:cNvPr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876300" y="6076950"/>
          <a:ext cx="1162050" cy="1238250"/>
        </a:xfrm>
        <a:prstGeom prst="rect"/>
      </xdr:spPr>
    </xdr:pic>
    <xdr:clientData/>
  </xdr:twoCellAnchor>
  <xdr:twoCellAnchor editAs="oneCell">
    <xdr:from>
      <xdr:col>6</xdr:col>
      <xdr:colOff>18415</xdr:colOff>
      <xdr:row>7</xdr:row>
      <xdr:rowOff>17145</xdr:rowOff>
    </xdr:from>
    <xdr:to>
      <xdr:col>7</xdr:col>
      <xdr:colOff>2540</xdr:colOff>
      <xdr:row>7</xdr:row>
      <xdr:rowOff>1255395</xdr:rowOff>
    </xdr:to>
    <xdr:pic>
      <xdr:nvPicPr>
        <xdr:cNvPr id="400" name="ID_7996EAA6088A4ACC906D1C44991E1490" descr="YSH-014">
          <a:extLst>
            <a:ext uri="{FF2B5EF4-FFF2-40B4-BE49-F238E27FC236}">
              <a16:creationId xmlns:a16="http://schemas.microsoft.com/office/drawing/2014/main" id="{7cdeb346-1c5f-475b-bcf5-41179e7db7be}"/>
            </a:ext>
          </a:extLst>
        </xdr:cNvPr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362575" y="6076950"/>
          <a:ext cx="1162050" cy="1238250"/>
        </a:xfrm>
        <a:prstGeom prst="rect"/>
      </xdr:spPr>
    </xdr:pic>
    <xdr:clientData/>
  </xdr:twoCellAnchor>
  <xdr:twoCellAnchor editAs="oneCell">
    <xdr:from>
      <xdr:col>1</xdr:col>
      <xdr:colOff>18415</xdr:colOff>
      <xdr:row>8</xdr:row>
      <xdr:rowOff>17145</xdr:rowOff>
    </xdr:from>
    <xdr:to>
      <xdr:col>2</xdr:col>
      <xdr:colOff>1905</xdr:colOff>
      <xdr:row>8</xdr:row>
      <xdr:rowOff>1255395</xdr:rowOff>
    </xdr:to>
    <xdr:pic>
      <xdr:nvPicPr>
        <xdr:cNvPr id="392" name="ID_42C6323492E8410A97703EB2D2090DF5" descr="YSH-006">
          <a:extLst>
            <a:ext uri="{FF2B5EF4-FFF2-40B4-BE49-F238E27FC236}">
              <a16:creationId xmlns:a16="http://schemas.microsoft.com/office/drawing/2014/main" id="{ecd63944-a195-408a-809a-db3f323ca529}"/>
            </a:ext>
          </a:extLst>
        </xdr:cNvPr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876300" y="7343775"/>
          <a:ext cx="1162050" cy="1238250"/>
        </a:xfrm>
        <a:prstGeom prst="rect"/>
      </xdr:spPr>
    </xdr:pic>
    <xdr:clientData/>
  </xdr:twoCellAnchor>
  <xdr:twoCellAnchor editAs="oneCell">
    <xdr:from>
      <xdr:col>6</xdr:col>
      <xdr:colOff>18415</xdr:colOff>
      <xdr:row>8</xdr:row>
      <xdr:rowOff>17145</xdr:rowOff>
    </xdr:from>
    <xdr:to>
      <xdr:col>7</xdr:col>
      <xdr:colOff>2540</xdr:colOff>
      <xdr:row>8</xdr:row>
      <xdr:rowOff>1255395</xdr:rowOff>
    </xdr:to>
    <xdr:pic>
      <xdr:nvPicPr>
        <xdr:cNvPr id="399" name="ID_8CB697B0327C4F52BBCF56A85B0537E0" descr="YSH-015">
          <a:extLst>
            <a:ext uri="{FF2B5EF4-FFF2-40B4-BE49-F238E27FC236}">
              <a16:creationId xmlns:a16="http://schemas.microsoft.com/office/drawing/2014/main" id="{a4f4883b-8a0c-465c-974d-878606b27bcb}"/>
            </a:ext>
          </a:extLst>
        </xdr:cNvPr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5362575" y="7343775"/>
          <a:ext cx="1162050" cy="1238250"/>
        </a:xfrm>
        <a:prstGeom prst="rect"/>
      </xdr:spPr>
    </xdr:pic>
    <xdr:clientData/>
  </xdr:twoCellAnchor>
  <xdr:twoCellAnchor editAs="oneCell">
    <xdr:from>
      <xdr:col>1</xdr:col>
      <xdr:colOff>18415</xdr:colOff>
      <xdr:row>9</xdr:row>
      <xdr:rowOff>17145</xdr:rowOff>
    </xdr:from>
    <xdr:to>
      <xdr:col>2</xdr:col>
      <xdr:colOff>1905</xdr:colOff>
      <xdr:row>9</xdr:row>
      <xdr:rowOff>1255395</xdr:rowOff>
    </xdr:to>
    <xdr:pic>
      <xdr:nvPicPr>
        <xdr:cNvPr id="405" name="ID_AE82A1136726455C8A0AFCBB37488489" descr="YSH-007">
          <a:extLst>
            <a:ext uri="{FF2B5EF4-FFF2-40B4-BE49-F238E27FC236}">
              <a16:creationId xmlns:a16="http://schemas.microsoft.com/office/drawing/2014/main" id="{89129eab-edf5-40c8-8cfe-b1e144fd1368}"/>
            </a:ext>
          </a:extLst>
        </xdr:cNvPr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876300" y="8610600"/>
          <a:ext cx="1162050" cy="1238250"/>
        </a:xfrm>
        <a:prstGeom prst="rect"/>
      </xdr:spPr>
    </xdr:pic>
    <xdr:clientData/>
  </xdr:twoCellAnchor>
  <xdr:twoCellAnchor editAs="oneCell">
    <xdr:from>
      <xdr:col>6</xdr:col>
      <xdr:colOff>17780</xdr:colOff>
      <xdr:row>9</xdr:row>
      <xdr:rowOff>17145</xdr:rowOff>
    </xdr:from>
    <xdr:to>
      <xdr:col>7</xdr:col>
      <xdr:colOff>2540</xdr:colOff>
      <xdr:row>9</xdr:row>
      <xdr:rowOff>1255395</xdr:rowOff>
    </xdr:to>
    <xdr:pic>
      <xdr:nvPicPr>
        <xdr:cNvPr id="406" name="ID_D39E8550FDC64759846ABAEC911A0F42" descr="YSH-016">
          <a:extLst>
            <a:ext uri="{FF2B5EF4-FFF2-40B4-BE49-F238E27FC236}">
              <a16:creationId xmlns:a16="http://schemas.microsoft.com/office/drawing/2014/main" id="{05896280-5f6a-492c-8e46-63199493cf4a}"/>
            </a:ext>
          </a:extLst>
        </xdr:cNvPr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5362575" y="8610600"/>
          <a:ext cx="1162050" cy="1238250"/>
        </a:xfrm>
        <a:prstGeom prst="rect"/>
      </xdr:spPr>
    </xdr:pic>
    <xdr:clientData/>
  </xdr:twoCellAnchor>
  <xdr:twoCellAnchor editAs="oneCell">
    <xdr:from>
      <xdr:col>1</xdr:col>
      <xdr:colOff>18415</xdr:colOff>
      <xdr:row>10</xdr:row>
      <xdr:rowOff>17145</xdr:rowOff>
    </xdr:from>
    <xdr:to>
      <xdr:col>2</xdr:col>
      <xdr:colOff>1905</xdr:colOff>
      <xdr:row>10</xdr:row>
      <xdr:rowOff>1255395</xdr:rowOff>
    </xdr:to>
    <xdr:pic>
      <xdr:nvPicPr>
        <xdr:cNvPr id="407" name="ID_2B4673B1794B42D18F9698A3421850E7" descr="YSH-008">
          <a:extLst>
            <a:ext uri="{FF2B5EF4-FFF2-40B4-BE49-F238E27FC236}">
              <a16:creationId xmlns:a16="http://schemas.microsoft.com/office/drawing/2014/main" id="{15778271-5cb7-4295-92f1-2eb2c54bd638}"/>
            </a:ext>
          </a:extLst>
        </xdr:cNvPr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876300" y="9877425"/>
          <a:ext cx="1162050" cy="1238250"/>
        </a:xfrm>
        <a:prstGeom prst="rect"/>
      </xdr:spPr>
    </xdr:pic>
    <xdr:clientData/>
  </xdr:twoCellAnchor>
  <xdr:twoCellAnchor editAs="oneCell">
    <xdr:from>
      <xdr:col>6</xdr:col>
      <xdr:colOff>17780</xdr:colOff>
      <xdr:row>10</xdr:row>
      <xdr:rowOff>17145</xdr:rowOff>
    </xdr:from>
    <xdr:to>
      <xdr:col>7</xdr:col>
      <xdr:colOff>0</xdr:colOff>
      <xdr:row>10</xdr:row>
      <xdr:rowOff>1255395</xdr:rowOff>
    </xdr:to>
    <xdr:pic>
      <xdr:nvPicPr>
        <xdr:cNvPr id="409" name="ID_F102190D86034BA881BD8931D8F5F7EE" descr="YSH-017">
          <a:extLst>
            <a:ext uri="{FF2B5EF4-FFF2-40B4-BE49-F238E27FC236}">
              <a16:creationId xmlns:a16="http://schemas.microsoft.com/office/drawing/2014/main" id="{36b7d5ca-bfdf-4a66-8670-f987caf9c2b9}"/>
            </a:ext>
          </a:extLst>
        </xdr:cNvPr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5362575" y="9877425"/>
          <a:ext cx="1162050" cy="1238250"/>
        </a:xfrm>
        <a:prstGeom prst="rect"/>
      </xdr:spPr>
    </xdr:pic>
    <xdr:clientData/>
  </xdr:twoCellAnchor>
  <xdr:twoCellAnchor editAs="oneCell">
    <xdr:from>
      <xdr:col>1</xdr:col>
      <xdr:colOff>18415</xdr:colOff>
      <xdr:row>11</xdr:row>
      <xdr:rowOff>17145</xdr:rowOff>
    </xdr:from>
    <xdr:to>
      <xdr:col>2</xdr:col>
      <xdr:colOff>1905</xdr:colOff>
      <xdr:row>11</xdr:row>
      <xdr:rowOff>1255395</xdr:rowOff>
    </xdr:to>
    <xdr:pic>
      <xdr:nvPicPr>
        <xdr:cNvPr id="395" name="ID_959D4D05A4084E0DB56EAEB3B43E8D33" descr="YSH-009">
          <a:extLst>
            <a:ext uri="{FF2B5EF4-FFF2-40B4-BE49-F238E27FC236}">
              <a16:creationId xmlns:a16="http://schemas.microsoft.com/office/drawing/2014/main" id="{543c25ce-7c62-4507-8ea4-8dbe34554ecb}"/>
            </a:ext>
          </a:extLst>
        </xdr:cNvPr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876300" y="11144250"/>
          <a:ext cx="1162050" cy="1238250"/>
        </a:xfrm>
        <a:prstGeom prst="rect"/>
      </xdr:spPr>
    </xdr:pic>
    <xdr:clientData/>
  </xdr:twoCellAnchor>
  <xdr:twoCellAnchor editAs="oneCell">
    <xdr:from>
      <xdr:col>6</xdr:col>
      <xdr:colOff>14605</xdr:colOff>
      <xdr:row>11</xdr:row>
      <xdr:rowOff>12065</xdr:rowOff>
    </xdr:from>
    <xdr:to>
      <xdr:col>7</xdr:col>
      <xdr:colOff>2540</xdr:colOff>
      <xdr:row>11</xdr:row>
      <xdr:rowOff>1259840</xdr:rowOff>
    </xdr:to>
    <xdr:pic>
      <xdr:nvPicPr>
        <xdr:cNvPr id="408" name="ID_43E214C84AC6458199E4CD522E9172BF" descr="YSH-018">
          <a:extLst>
            <a:ext uri="{FF2B5EF4-FFF2-40B4-BE49-F238E27FC236}">
              <a16:creationId xmlns:a16="http://schemas.microsoft.com/office/drawing/2014/main" id="{7001e1ab-bb38-481a-8ab3-c51203e7d75a}"/>
            </a:ext>
          </a:extLst>
        </xdr:cNvPr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5362575" y="11134725"/>
          <a:ext cx="1171575" cy="1247775"/>
        </a:xfrm>
        <a:prstGeom prst="rect"/>
      </xdr:spPr>
    </xdr:pic>
    <xdr:clientData/>
  </xdr:twoCellAnchor>
  <xdr:twoCellAnchor editAs="oneCell">
    <xdr:from>
      <xdr:col>1</xdr:col>
      <xdr:colOff>15240</xdr:colOff>
      <xdr:row>15</xdr:row>
      <xdr:rowOff>12065</xdr:rowOff>
    </xdr:from>
    <xdr:to>
      <xdr:col>2</xdr:col>
      <xdr:colOff>2540</xdr:colOff>
      <xdr:row>15</xdr:row>
      <xdr:rowOff>1259840</xdr:rowOff>
    </xdr:to>
    <xdr:pic>
      <xdr:nvPicPr>
        <xdr:cNvPr id="410" name="ID_6AB6B4F6B0634BA9B827B3B08352F740" descr="YSH-019">
          <a:extLst>
            <a:ext uri="{FF2B5EF4-FFF2-40B4-BE49-F238E27FC236}">
              <a16:creationId xmlns:a16="http://schemas.microsoft.com/office/drawing/2014/main" id="{579b5f56-eda6-4683-ba00-0ac7efc358ac}"/>
            </a:ext>
          </a:extLst>
        </xdr:cNvPr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876300" y="13392150"/>
          <a:ext cx="1171575" cy="1247775"/>
        </a:xfrm>
        <a:prstGeom prst="rect"/>
      </xdr:spPr>
    </xdr:pic>
    <xdr:clientData/>
  </xdr:twoCellAnchor>
  <xdr:twoCellAnchor editAs="oneCell">
    <xdr:from>
      <xdr:col>6</xdr:col>
      <xdr:colOff>15240</xdr:colOff>
      <xdr:row>15</xdr:row>
      <xdr:rowOff>12065</xdr:rowOff>
    </xdr:from>
    <xdr:to>
      <xdr:col>7</xdr:col>
      <xdr:colOff>2540</xdr:colOff>
      <xdr:row>15</xdr:row>
      <xdr:rowOff>1259840</xdr:rowOff>
    </xdr:to>
    <xdr:pic>
      <xdr:nvPicPr>
        <xdr:cNvPr id="412" name="ID_B12D42357334416BB898F192858AEE2A" descr="YSH-028">
          <a:extLst>
            <a:ext uri="{FF2B5EF4-FFF2-40B4-BE49-F238E27FC236}">
              <a16:creationId xmlns:a16="http://schemas.microsoft.com/office/drawing/2014/main" id="{59a0d1b1-e70b-464d-83be-73dc74a5015d}"/>
            </a:ext>
          </a:extLst>
        </xdr:cNvPr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5362575" y="13392150"/>
          <a:ext cx="1171575" cy="1247775"/>
        </a:xfrm>
        <a:prstGeom prst="rect"/>
      </xdr:spPr>
    </xdr:pic>
    <xdr:clientData/>
  </xdr:twoCellAnchor>
  <xdr:twoCellAnchor editAs="oneCell">
    <xdr:from>
      <xdr:col>1</xdr:col>
      <xdr:colOff>15240</xdr:colOff>
      <xdr:row>16</xdr:row>
      <xdr:rowOff>19685</xdr:rowOff>
    </xdr:from>
    <xdr:to>
      <xdr:col>2</xdr:col>
      <xdr:colOff>2540</xdr:colOff>
      <xdr:row>16</xdr:row>
      <xdr:rowOff>1267460</xdr:rowOff>
    </xdr:to>
    <xdr:pic>
      <xdr:nvPicPr>
        <xdr:cNvPr id="413" name="ID_281E92C0EC0A43699D0D54595A1FB9C9" descr="YSH-020">
          <a:extLst>
            <a:ext uri="{FF2B5EF4-FFF2-40B4-BE49-F238E27FC236}">
              <a16:creationId xmlns:a16="http://schemas.microsoft.com/office/drawing/2014/main" id="{9876dd4c-dcc2-4793-b3bd-1e1d5001b8a8}"/>
            </a:ext>
          </a:extLst>
        </xdr:cNvPr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876300" y="14668500"/>
          <a:ext cx="1171575" cy="1247775"/>
        </a:xfrm>
        <a:prstGeom prst="rect"/>
      </xdr:spPr>
    </xdr:pic>
    <xdr:clientData/>
  </xdr:twoCellAnchor>
  <xdr:twoCellAnchor editAs="oneCell">
    <xdr:from>
      <xdr:col>6</xdr:col>
      <xdr:colOff>15240</xdr:colOff>
      <xdr:row>16</xdr:row>
      <xdr:rowOff>19685</xdr:rowOff>
    </xdr:from>
    <xdr:to>
      <xdr:col>7</xdr:col>
      <xdr:colOff>2540</xdr:colOff>
      <xdr:row>16</xdr:row>
      <xdr:rowOff>1267460</xdr:rowOff>
    </xdr:to>
    <xdr:pic>
      <xdr:nvPicPr>
        <xdr:cNvPr id="411" name="ID_A945745A909042AB8A527CECF8C90E57" descr="YSH-029">
          <a:extLst>
            <a:ext uri="{FF2B5EF4-FFF2-40B4-BE49-F238E27FC236}">
              <a16:creationId xmlns:a16="http://schemas.microsoft.com/office/drawing/2014/main" id="{4b7a11ad-44fe-463e-955e-326a327f1548}"/>
            </a:ext>
          </a:extLst>
        </xdr:cNvPr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5362575" y="14668500"/>
          <a:ext cx="1171575" cy="1247775"/>
        </a:xfrm>
        <a:prstGeom prst="rect"/>
      </xdr:spPr>
    </xdr:pic>
    <xdr:clientData/>
  </xdr:twoCellAnchor>
  <xdr:twoCellAnchor editAs="oneCell">
    <xdr:from>
      <xdr:col>1</xdr:col>
      <xdr:colOff>15240</xdr:colOff>
      <xdr:row>17</xdr:row>
      <xdr:rowOff>19050</xdr:rowOff>
    </xdr:from>
    <xdr:to>
      <xdr:col>2</xdr:col>
      <xdr:colOff>2540</xdr:colOff>
      <xdr:row>17</xdr:row>
      <xdr:rowOff>1266825</xdr:rowOff>
    </xdr:to>
    <xdr:pic>
      <xdr:nvPicPr>
        <xdr:cNvPr id="415" name="ID_E3FE7EC8CE0C4C3790F23FA23F20FDCF" descr="YSH-021">
          <a:extLst>
            <a:ext uri="{FF2B5EF4-FFF2-40B4-BE49-F238E27FC236}">
              <a16:creationId xmlns:a16="http://schemas.microsoft.com/office/drawing/2014/main" id="{7245eeee-019f-41ad-bd26-c497bbad1088}"/>
            </a:ext>
          </a:extLst>
        </xdr:cNvPr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876300" y="15944850"/>
          <a:ext cx="1171575" cy="1247775"/>
        </a:xfrm>
        <a:prstGeom prst="rect"/>
      </xdr:spPr>
    </xdr:pic>
    <xdr:clientData/>
  </xdr:twoCellAnchor>
  <xdr:twoCellAnchor editAs="oneCell">
    <xdr:from>
      <xdr:col>6</xdr:col>
      <xdr:colOff>14605</xdr:colOff>
      <xdr:row>17</xdr:row>
      <xdr:rowOff>19050</xdr:rowOff>
    </xdr:from>
    <xdr:to>
      <xdr:col>7</xdr:col>
      <xdr:colOff>2540</xdr:colOff>
      <xdr:row>17</xdr:row>
      <xdr:rowOff>1266825</xdr:rowOff>
    </xdr:to>
    <xdr:pic>
      <xdr:nvPicPr>
        <xdr:cNvPr id="420" name="ID_F109A3642D5E4B248267BEED4F8043E5" descr="YSH-030">
          <a:extLst>
            <a:ext uri="{FF2B5EF4-FFF2-40B4-BE49-F238E27FC236}">
              <a16:creationId xmlns:a16="http://schemas.microsoft.com/office/drawing/2014/main" id="{58a8a47c-c22c-419b-83c2-8ddb52e3aec4}"/>
            </a:ext>
          </a:extLst>
        </xdr:cNvPr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5362575" y="15944850"/>
          <a:ext cx="1171575" cy="1247775"/>
        </a:xfrm>
        <a:prstGeom prst="rect"/>
      </xdr:spPr>
    </xdr:pic>
    <xdr:clientData/>
  </xdr:twoCellAnchor>
  <xdr:twoCellAnchor editAs="oneCell">
    <xdr:from>
      <xdr:col>1</xdr:col>
      <xdr:colOff>15240</xdr:colOff>
      <xdr:row>18</xdr:row>
      <xdr:rowOff>19685</xdr:rowOff>
    </xdr:from>
    <xdr:to>
      <xdr:col>2</xdr:col>
      <xdr:colOff>2540</xdr:colOff>
      <xdr:row>18</xdr:row>
      <xdr:rowOff>1267460</xdr:rowOff>
    </xdr:to>
    <xdr:pic>
      <xdr:nvPicPr>
        <xdr:cNvPr id="414" name="ID_140906B972644BC1BBAFED2751FD2B0D" descr="YSH-022">
          <a:extLst>
            <a:ext uri="{FF2B5EF4-FFF2-40B4-BE49-F238E27FC236}">
              <a16:creationId xmlns:a16="http://schemas.microsoft.com/office/drawing/2014/main" id="{f4b0d0e5-bc5f-488c-bb8e-e367bea8c2be}"/>
            </a:ext>
          </a:extLst>
        </xdr:cNvPr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876300" y="17221200"/>
          <a:ext cx="1171575" cy="1247775"/>
        </a:xfrm>
        <a:prstGeom prst="rect"/>
      </xdr:spPr>
    </xdr:pic>
    <xdr:clientData/>
  </xdr:twoCellAnchor>
  <xdr:twoCellAnchor editAs="oneCell">
    <xdr:from>
      <xdr:col>6</xdr:col>
      <xdr:colOff>13970</xdr:colOff>
      <xdr:row>18</xdr:row>
      <xdr:rowOff>19685</xdr:rowOff>
    </xdr:from>
    <xdr:to>
      <xdr:col>7</xdr:col>
      <xdr:colOff>0</xdr:colOff>
      <xdr:row>18</xdr:row>
      <xdr:rowOff>1267460</xdr:rowOff>
    </xdr:to>
    <xdr:pic>
      <xdr:nvPicPr>
        <xdr:cNvPr id="419" name="ID_D6A50842CA754879A22A4375450D2A7E" descr="YSH-031">
          <a:extLst>
            <a:ext uri="{FF2B5EF4-FFF2-40B4-BE49-F238E27FC236}">
              <a16:creationId xmlns:a16="http://schemas.microsoft.com/office/drawing/2014/main" id="{0037d78a-7293-4982-8790-54b65485e31f}"/>
            </a:ext>
          </a:extLst>
        </xdr:cNvPr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5353050" y="17221200"/>
          <a:ext cx="1171575" cy="1247775"/>
        </a:xfrm>
        <a:prstGeom prst="rect"/>
      </xdr:spPr>
    </xdr:pic>
    <xdr:clientData/>
  </xdr:twoCellAnchor>
  <xdr:twoCellAnchor editAs="oneCell">
    <xdr:from>
      <xdr:col>1</xdr:col>
      <xdr:colOff>15240</xdr:colOff>
      <xdr:row>19</xdr:row>
      <xdr:rowOff>19050</xdr:rowOff>
    </xdr:from>
    <xdr:to>
      <xdr:col>2</xdr:col>
      <xdr:colOff>2540</xdr:colOff>
      <xdr:row>19</xdr:row>
      <xdr:rowOff>1266825</xdr:rowOff>
    </xdr:to>
    <xdr:pic>
      <xdr:nvPicPr>
        <xdr:cNvPr id="422" name="ID_424FC2AF868841D79035CECD3F53D79A" descr="YSH-023">
          <a:extLst>
            <a:ext uri="{FF2B5EF4-FFF2-40B4-BE49-F238E27FC236}">
              <a16:creationId xmlns:a16="http://schemas.microsoft.com/office/drawing/2014/main" id="{294c9a5d-6201-4461-8453-8658329da450}"/>
            </a:ext>
          </a:extLst>
        </xdr:cNvPr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876300" y="18497550"/>
          <a:ext cx="1171575" cy="1247775"/>
        </a:xfrm>
        <a:prstGeom prst="rect"/>
      </xdr:spPr>
    </xdr:pic>
    <xdr:clientData/>
  </xdr:twoCellAnchor>
  <xdr:twoCellAnchor editAs="oneCell">
    <xdr:from>
      <xdr:col>6</xdr:col>
      <xdr:colOff>13335</xdr:colOff>
      <xdr:row>19</xdr:row>
      <xdr:rowOff>19050</xdr:rowOff>
    </xdr:from>
    <xdr:to>
      <xdr:col>7</xdr:col>
      <xdr:colOff>0</xdr:colOff>
      <xdr:row>19</xdr:row>
      <xdr:rowOff>1266825</xdr:rowOff>
    </xdr:to>
    <xdr:pic>
      <xdr:nvPicPr>
        <xdr:cNvPr id="418" name="ID_AF639D90BC344A07AA056ECCF17CEEA8" descr="YSH-032">
          <a:extLst>
            <a:ext uri="{FF2B5EF4-FFF2-40B4-BE49-F238E27FC236}">
              <a16:creationId xmlns:a16="http://schemas.microsoft.com/office/drawing/2014/main" id="{45fefc05-72ec-47de-902b-ab6750c25afa}"/>
            </a:ext>
          </a:extLst>
        </xdr:cNvPr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5353050" y="18497550"/>
          <a:ext cx="1171575" cy="1247775"/>
        </a:xfrm>
        <a:prstGeom prst="rect"/>
      </xdr:spPr>
    </xdr:pic>
    <xdr:clientData/>
  </xdr:twoCellAnchor>
  <xdr:twoCellAnchor editAs="oneCell">
    <xdr:from>
      <xdr:col>1</xdr:col>
      <xdr:colOff>15240</xdr:colOff>
      <xdr:row>20</xdr:row>
      <xdr:rowOff>19685</xdr:rowOff>
    </xdr:from>
    <xdr:to>
      <xdr:col>2</xdr:col>
      <xdr:colOff>2540</xdr:colOff>
      <xdr:row>20</xdr:row>
      <xdr:rowOff>1267460</xdr:rowOff>
    </xdr:to>
    <xdr:pic>
      <xdr:nvPicPr>
        <xdr:cNvPr id="421" name="ID_C50EF9B6EF4441B2AC2C833FEE514D3D" descr="YSH-024">
          <a:extLst>
            <a:ext uri="{FF2B5EF4-FFF2-40B4-BE49-F238E27FC236}">
              <a16:creationId xmlns:a16="http://schemas.microsoft.com/office/drawing/2014/main" id="{ca116de1-1748-4f05-8f08-8316a467f305}"/>
            </a:ext>
          </a:extLst>
        </xdr:cNvPr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876300" y="19773900"/>
          <a:ext cx="1171575" cy="1247775"/>
        </a:xfrm>
        <a:prstGeom prst="rect"/>
      </xdr:spPr>
    </xdr:pic>
    <xdr:clientData/>
  </xdr:twoCellAnchor>
  <xdr:twoCellAnchor editAs="oneCell">
    <xdr:from>
      <xdr:col>6</xdr:col>
      <xdr:colOff>13335</xdr:colOff>
      <xdr:row>20</xdr:row>
      <xdr:rowOff>19685</xdr:rowOff>
    </xdr:from>
    <xdr:to>
      <xdr:col>7</xdr:col>
      <xdr:colOff>1270</xdr:colOff>
      <xdr:row>20</xdr:row>
      <xdr:rowOff>1267460</xdr:rowOff>
    </xdr:to>
    <xdr:pic>
      <xdr:nvPicPr>
        <xdr:cNvPr id="417" name="ID_2713743AE45E40EC9FA3D15933B1CD4C" descr="YSH-033">
          <a:extLst>
            <a:ext uri="{FF2B5EF4-FFF2-40B4-BE49-F238E27FC236}">
              <a16:creationId xmlns:a16="http://schemas.microsoft.com/office/drawing/2014/main" id="{e258223b-1726-4303-8c51-73720f26dc94}"/>
            </a:ext>
          </a:extLst>
        </xdr:cNvPr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5353050" y="19773900"/>
          <a:ext cx="1171575" cy="1247775"/>
        </a:xfrm>
        <a:prstGeom prst="rect"/>
      </xdr:spPr>
    </xdr:pic>
    <xdr:clientData/>
  </xdr:twoCellAnchor>
  <xdr:twoCellAnchor editAs="oneCell">
    <xdr:from>
      <xdr:col>1</xdr:col>
      <xdr:colOff>12065</xdr:colOff>
      <xdr:row>21</xdr:row>
      <xdr:rowOff>19050</xdr:rowOff>
    </xdr:from>
    <xdr:to>
      <xdr:col>2</xdr:col>
      <xdr:colOff>1905</xdr:colOff>
      <xdr:row>21</xdr:row>
      <xdr:rowOff>1266825</xdr:rowOff>
    </xdr:to>
    <xdr:pic>
      <xdr:nvPicPr>
        <xdr:cNvPr id="425" name="ID_12101C4193194F87AFB661E69D2B3229">
          <a:extLst>
            <a:ext uri="{FF2B5EF4-FFF2-40B4-BE49-F238E27FC236}">
              <a16:creationId xmlns:a16="http://schemas.microsoft.com/office/drawing/2014/main" id="{1ae8379a-d6c1-4e3a-af16-3f71973d3bb2}"/>
            </a:ext>
          </a:extLst>
        </xdr:cNvPr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866775" y="21050250"/>
          <a:ext cx="1171575" cy="1247775"/>
        </a:xfrm>
        <a:prstGeom prst="rect"/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21</xdr:row>
      <xdr:rowOff>16510</xdr:rowOff>
    </xdr:from>
    <xdr:to>
      <xdr:col>7</xdr:col>
      <xdr:colOff>1905</xdr:colOff>
      <xdr:row>21</xdr:row>
      <xdr:rowOff>1268730</xdr:rowOff>
    </xdr:to>
    <xdr:pic>
      <xdr:nvPicPr>
        <xdr:cNvPr id="416" name="ID_2AFA60A25F234346B4C8AEB3DDA397CB" descr="YSH-034">
          <a:extLst>
            <a:ext uri="{FF2B5EF4-FFF2-40B4-BE49-F238E27FC236}">
              <a16:creationId xmlns:a16="http://schemas.microsoft.com/office/drawing/2014/main" id="{edf4d461-4361-4186-a612-62ac7394567d}"/>
            </a:ext>
          </a:extLst>
        </xdr:cNvPr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5353050" y="21050250"/>
          <a:ext cx="1171575" cy="1247775"/>
        </a:xfrm>
        <a:prstGeom prst="rect"/>
      </xdr:spPr>
    </xdr:pic>
    <xdr:clientData/>
  </xdr:twoCellAnchor>
  <xdr:twoCellAnchor editAs="oneCell">
    <xdr:from>
      <xdr:col>1</xdr:col>
      <xdr:colOff>15240</xdr:colOff>
      <xdr:row>22</xdr:row>
      <xdr:rowOff>19685</xdr:rowOff>
    </xdr:from>
    <xdr:to>
      <xdr:col>2</xdr:col>
      <xdr:colOff>2540</xdr:colOff>
      <xdr:row>22</xdr:row>
      <xdr:rowOff>1267460</xdr:rowOff>
    </xdr:to>
    <xdr:pic>
      <xdr:nvPicPr>
        <xdr:cNvPr id="424" name="ID_2A55984B354B4579AD36330662A6AC72" descr="YSH-026">
          <a:extLst>
            <a:ext uri="{FF2B5EF4-FFF2-40B4-BE49-F238E27FC236}">
              <a16:creationId xmlns:a16="http://schemas.microsoft.com/office/drawing/2014/main" id="{ab54e944-cc1d-493c-9bfa-bdd15005a87b}"/>
            </a:ext>
          </a:extLst>
        </xdr:cNvPr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876300" y="22326600"/>
          <a:ext cx="1171575" cy="1247775"/>
        </a:xfrm>
        <a:prstGeom prst="rect"/>
      </xdr:spPr>
    </xdr:pic>
    <xdr:clientData/>
  </xdr:twoCellAnchor>
  <xdr:twoCellAnchor editAs="oneCell">
    <xdr:from>
      <xdr:col>6</xdr:col>
      <xdr:colOff>9525</xdr:colOff>
      <xdr:row>22</xdr:row>
      <xdr:rowOff>17145</xdr:rowOff>
    </xdr:from>
    <xdr:to>
      <xdr:col>7</xdr:col>
      <xdr:colOff>1905</xdr:colOff>
      <xdr:row>22</xdr:row>
      <xdr:rowOff>1269365</xdr:rowOff>
    </xdr:to>
    <xdr:pic>
      <xdr:nvPicPr>
        <xdr:cNvPr id="427" name="ID_70AD6F3F5D4D48CE929DADE4118C0790" descr="YSH-035">
          <a:extLst>
            <a:ext uri="{FF2B5EF4-FFF2-40B4-BE49-F238E27FC236}">
              <a16:creationId xmlns:a16="http://schemas.microsoft.com/office/drawing/2014/main" id="{a99e29cd-4c22-4a5e-86bd-68c27e88517d}"/>
            </a:ext>
          </a:extLst>
        </xdr:cNvPr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5353050" y="22326600"/>
          <a:ext cx="1171575" cy="1247775"/>
        </a:xfrm>
        <a:prstGeom prst="rect"/>
      </xdr:spPr>
    </xdr:pic>
    <xdr:clientData/>
  </xdr:twoCellAnchor>
  <xdr:twoCellAnchor editAs="oneCell">
    <xdr:from>
      <xdr:col>1</xdr:col>
      <xdr:colOff>15240</xdr:colOff>
      <xdr:row>23</xdr:row>
      <xdr:rowOff>19050</xdr:rowOff>
    </xdr:from>
    <xdr:to>
      <xdr:col>2</xdr:col>
      <xdr:colOff>2540</xdr:colOff>
      <xdr:row>23</xdr:row>
      <xdr:rowOff>1266825</xdr:rowOff>
    </xdr:to>
    <xdr:pic>
      <xdr:nvPicPr>
        <xdr:cNvPr id="423" name="ID_D2FB15126BBD441D91EAFB72CDCDA451" descr="YSH-027">
          <a:extLst>
            <a:ext uri="{FF2B5EF4-FFF2-40B4-BE49-F238E27FC236}">
              <a16:creationId xmlns:a16="http://schemas.microsoft.com/office/drawing/2014/main" id="{76a392b1-3306-4c57-a812-37cb2285ed20}"/>
            </a:ext>
          </a:extLst>
        </xdr:cNvPr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876300" y="23602950"/>
          <a:ext cx="1171575" cy="1247775"/>
        </a:xfrm>
        <a:prstGeom prst="rect"/>
      </xdr:spPr>
    </xdr:pic>
    <xdr:clientData/>
  </xdr:twoCellAnchor>
  <xdr:twoCellAnchor editAs="oneCell">
    <xdr:from>
      <xdr:col>6</xdr:col>
      <xdr:colOff>9525</xdr:colOff>
      <xdr:row>23</xdr:row>
      <xdr:rowOff>16510</xdr:rowOff>
    </xdr:from>
    <xdr:to>
      <xdr:col>7</xdr:col>
      <xdr:colOff>1905</xdr:colOff>
      <xdr:row>23</xdr:row>
      <xdr:rowOff>1268730</xdr:rowOff>
    </xdr:to>
    <xdr:pic>
      <xdr:nvPicPr>
        <xdr:cNvPr id="426" name="ID_E1162D40404B4583B5BFD8AE7CA6F8A3" descr="YSH-036">
          <a:extLst>
            <a:ext uri="{FF2B5EF4-FFF2-40B4-BE49-F238E27FC236}">
              <a16:creationId xmlns:a16="http://schemas.microsoft.com/office/drawing/2014/main" id="{d639e896-f139-42e2-b060-c94f8970d57f}"/>
            </a:ext>
          </a:extLst>
        </xdr:cNvPr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5353050" y="23602950"/>
          <a:ext cx="1171575" cy="1247775"/>
        </a:xfrm>
        <a:prstGeom prst="rect"/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 /><Relationship Id="rId2" Type="http://schemas.openxmlformats.org/officeDocument/2006/relationships/printerSettings" Target="../printerSettings/printerSettings10.bin" 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.xml" /><Relationship Id="rId2" Type="http://schemas.openxmlformats.org/officeDocument/2006/relationships/printerSettings" Target="../printerSettings/printerSettings11.bin" 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 /><Relationship Id="rId2" Type="http://schemas.openxmlformats.org/officeDocument/2006/relationships/printerSettings" Target="../printerSettings/printerSettings12.bin" 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3.xml" /><Relationship Id="rId2" Type="http://schemas.openxmlformats.org/officeDocument/2006/relationships/printerSettings" Target="../printerSettings/printerSettings13.bin" 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4.xml" /><Relationship Id="rId2" Type="http://schemas.openxmlformats.org/officeDocument/2006/relationships/printerSettings" Target="../printerSettings/printerSettings14.bin" 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5.xml" /><Relationship Id="rId2" Type="http://schemas.openxmlformats.org/officeDocument/2006/relationships/printerSettings" Target="../printerSettings/printerSettings15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 /><Relationship Id="rId2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 /><Relationship Id="rId2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 /><Relationship Id="rId2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 /><Relationship Id="rId2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 /><Relationship Id="rId2" Type="http://schemas.openxmlformats.org/officeDocument/2006/relationships/printerSettings" Target="../printerSettings/printerSettings6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 /><Relationship Id="rId2" Type="http://schemas.openxmlformats.org/officeDocument/2006/relationships/printerSettings" Target="../printerSettings/printerSettings7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 /><Relationship Id="rId2" Type="http://schemas.openxmlformats.org/officeDocument/2006/relationships/printerSettings" Target="../printerSettings/printerSettings8.bin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 /><Relationship Id="rId2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4"/>
  <sheetViews>
    <sheetView zoomScale="50" zoomScaleNormal="50" workbookViewId="0" topLeftCell="A1">
      <selection pane="topLeft" activeCell="N2" sqref="N2"/>
    </sheetView>
  </sheetViews>
  <sheetFormatPr defaultColWidth="9.00428571428571" defaultRowHeight="20.65" customHeight="1"/>
  <cols>
    <col min="1" max="1" width="16.2857142857143" customWidth="1"/>
    <col min="2" max="2" width="27.2857142857143" customWidth="1"/>
    <col min="3" max="3" width="19.4285714285714" customWidth="1"/>
    <col min="4" max="4" width="16.8571428571429" customWidth="1"/>
    <col min="5" max="5" width="18.2857142857143" customWidth="1"/>
    <col min="6" max="6" width="14.2857142857143" customWidth="1"/>
    <col min="9" max="9" width="10.8571428571429" customWidth="1"/>
    <col min="10" max="10" width="11.7142857142857" customWidth="1"/>
  </cols>
  <sheetData>
    <row r="1" spans="1:10" ht="100.15" customHeight="1">
      <c r="A1" s="401" t="s">
        <v>0</v>
      </c>
      <c r="B1" s="371"/>
      <c r="C1" s="371"/>
      <c r="D1" s="371"/>
      <c r="E1" s="371"/>
      <c r="F1" s="371"/>
      <c r="G1" s="371"/>
      <c r="H1" s="371"/>
      <c r="I1" s="371"/>
      <c r="J1" s="372"/>
    </row>
    <row r="2" spans="1:10" ht="210" customHeight="1">
      <c r="A2" s="402"/>
      <c r="B2" s="403"/>
      <c r="C2" s="403"/>
      <c r="D2" s="403"/>
      <c r="E2" s="403"/>
      <c r="F2" s="403"/>
      <c r="G2" s="403"/>
      <c r="H2" s="403"/>
      <c r="I2" s="403"/>
      <c r="J2" s="404"/>
    </row>
    <row r="3" spans="1:10" ht="50.1" customHeight="1">
      <c r="A3" s="342" t="s">
        <v>1</v>
      </c>
      <c r="B3" s="342"/>
      <c r="C3" s="342"/>
      <c r="D3" s="342"/>
      <c r="E3" s="342"/>
      <c r="F3" s="342"/>
      <c r="G3" s="342"/>
      <c r="H3" s="342"/>
      <c r="I3" s="342"/>
      <c r="J3" s="343"/>
    </row>
    <row r="4" spans="1:10" ht="50.1" customHeight="1">
      <c r="A4" s="344"/>
      <c r="B4" s="344"/>
      <c r="C4" s="344"/>
      <c r="D4" s="344"/>
      <c r="E4" s="344"/>
      <c r="F4" s="344"/>
      <c r="G4" s="344"/>
      <c r="H4" s="344"/>
      <c r="I4" s="344"/>
      <c r="J4" s="345"/>
    </row>
    <row r="5" spans="1:10" ht="50.1" customHeight="1">
      <c r="A5" s="233" t="s">
        <v>2</v>
      </c>
      <c r="B5" s="233" t="s">
        <v>3</v>
      </c>
      <c r="C5" s="233" t="s">
        <v>4</v>
      </c>
      <c r="D5" s="233" t="s">
        <v>5</v>
      </c>
      <c r="E5" s="233" t="s">
        <v>6</v>
      </c>
      <c r="F5" s="233" t="s">
        <v>7</v>
      </c>
      <c r="G5" s="358" t="s">
        <v>8</v>
      </c>
      <c r="H5" s="359"/>
      <c r="I5" s="360"/>
      <c r="J5" s="234" t="s">
        <v>9</v>
      </c>
    </row>
    <row r="6" spans="1:10" ht="20.25" customHeight="1">
      <c r="A6" s="335" t="s">
        <v>10</v>
      </c>
      <c r="B6" s="235" t="s">
        <v>11</v>
      </c>
      <c r="C6" s="235" t="s">
        <v>12</v>
      </c>
      <c r="D6" s="235">
        <v>500</v>
      </c>
      <c r="E6" s="235">
        <v>14.70</v>
      </c>
      <c r="F6" s="235">
        <f t="shared" si="0" ref="F6:F13">E6-1.5</f>
        <v>13.20</v>
      </c>
      <c r="G6" s="235">
        <v>53</v>
      </c>
      <c r="H6" s="235">
        <v>53</v>
      </c>
      <c r="I6" s="235">
        <v>31</v>
      </c>
      <c r="J6" s="236">
        <f>G6*H6*I6/1000000</f>
        <v>0.087079000000000004</v>
      </c>
    </row>
    <row r="7" spans="1:10" ht="20.25" customHeight="1">
      <c r="A7" s="336"/>
      <c r="B7" s="235" t="s">
        <v>13</v>
      </c>
      <c r="C7" s="235" t="s">
        <v>14</v>
      </c>
      <c r="D7" s="235">
        <v>400</v>
      </c>
      <c r="E7" s="235">
        <v>16.30</v>
      </c>
      <c r="F7" s="235">
        <f t="shared" si="0"/>
        <v>14.80</v>
      </c>
      <c r="G7" s="235">
        <v>53</v>
      </c>
      <c r="H7" s="235">
        <v>53</v>
      </c>
      <c r="I7" s="235">
        <v>31</v>
      </c>
      <c r="J7" s="236">
        <v>0.087079000000000004</v>
      </c>
    </row>
    <row r="8" spans="1:10" ht="20.25" customHeight="1">
      <c r="A8" s="336"/>
      <c r="B8" s="237" t="s">
        <v>15</v>
      </c>
      <c r="C8" s="235" t="s">
        <v>16</v>
      </c>
      <c r="D8" s="235">
        <v>280</v>
      </c>
      <c r="E8" s="235">
        <v>17.30</v>
      </c>
      <c r="F8" s="235">
        <f t="shared" si="0"/>
        <v>15.80</v>
      </c>
      <c r="G8" s="235">
        <v>53</v>
      </c>
      <c r="H8" s="235">
        <v>53</v>
      </c>
      <c r="I8" s="235">
        <v>31</v>
      </c>
      <c r="J8" s="236">
        <v>0.087079000000000004</v>
      </c>
    </row>
    <row r="9" spans="1:10" ht="20.25" customHeight="1">
      <c r="A9" s="336"/>
      <c r="B9" s="237" t="s">
        <v>17</v>
      </c>
      <c r="C9" s="235" t="s">
        <v>18</v>
      </c>
      <c r="D9" s="235">
        <v>240</v>
      </c>
      <c r="E9" s="235">
        <v>20.80</v>
      </c>
      <c r="F9" s="235">
        <f t="shared" si="0"/>
        <v>19.30</v>
      </c>
      <c r="G9" s="235">
        <v>53</v>
      </c>
      <c r="H9" s="235">
        <v>53</v>
      </c>
      <c r="I9" s="235">
        <v>31</v>
      </c>
      <c r="J9" s="236">
        <v>0.087079000000000004</v>
      </c>
    </row>
    <row r="10" spans="1:10" ht="20.25" customHeight="1">
      <c r="A10" s="336"/>
      <c r="B10" s="237" t="s">
        <v>19</v>
      </c>
      <c r="C10" s="235" t="s">
        <v>20</v>
      </c>
      <c r="D10" s="235">
        <v>200</v>
      </c>
      <c r="E10" s="235">
        <v>21.80</v>
      </c>
      <c r="F10" s="235">
        <f t="shared" si="0"/>
        <v>20.30</v>
      </c>
      <c r="G10" s="235">
        <v>53</v>
      </c>
      <c r="H10" s="235">
        <v>53</v>
      </c>
      <c r="I10" s="235">
        <v>31</v>
      </c>
      <c r="J10" s="236">
        <v>0.087079000000000004</v>
      </c>
    </row>
    <row r="11" spans="1:10" ht="20.25" customHeight="1">
      <c r="A11" s="336"/>
      <c r="B11" s="237" t="s">
        <v>21</v>
      </c>
      <c r="C11" s="235" t="s">
        <v>22</v>
      </c>
      <c r="D11" s="235">
        <v>180</v>
      </c>
      <c r="E11" s="235">
        <v>23.80</v>
      </c>
      <c r="F11" s="235">
        <f t="shared" si="0"/>
        <v>22.30</v>
      </c>
      <c r="G11" s="235">
        <v>53</v>
      </c>
      <c r="H11" s="235">
        <v>53</v>
      </c>
      <c r="I11" s="235">
        <v>31</v>
      </c>
      <c r="J11" s="236">
        <v>0.087079000000000004</v>
      </c>
    </row>
    <row r="12" spans="1:10" ht="20.25" customHeight="1">
      <c r="A12" s="336"/>
      <c r="B12" s="237" t="s">
        <v>23</v>
      </c>
      <c r="C12" s="235" t="s">
        <v>24</v>
      </c>
      <c r="D12" s="235">
        <v>160</v>
      </c>
      <c r="E12" s="235">
        <v>25.40</v>
      </c>
      <c r="F12" s="235">
        <f t="shared" si="0"/>
        <v>23.90</v>
      </c>
      <c r="G12" s="235">
        <v>53</v>
      </c>
      <c r="H12" s="235">
        <v>53</v>
      </c>
      <c r="I12" s="235">
        <v>31</v>
      </c>
      <c r="J12" s="236">
        <v>0.087079000000000004</v>
      </c>
    </row>
    <row r="13" spans="1:10" ht="20.25" customHeight="1">
      <c r="A13" s="336"/>
      <c r="B13" s="237" t="s">
        <v>25</v>
      </c>
      <c r="C13" s="235" t="s">
        <v>26</v>
      </c>
      <c r="D13" s="235">
        <v>140</v>
      </c>
      <c r="E13" s="235">
        <v>25.20</v>
      </c>
      <c r="F13" s="235">
        <f t="shared" si="0"/>
        <v>23.70</v>
      </c>
      <c r="G13" s="235">
        <v>53</v>
      </c>
      <c r="H13" s="235">
        <v>53</v>
      </c>
      <c r="I13" s="235">
        <v>31</v>
      </c>
      <c r="J13" s="236">
        <v>0.087079000000000004</v>
      </c>
    </row>
    <row r="14" spans="1:10" ht="20.25" customHeight="1">
      <c r="A14" s="337"/>
      <c r="B14" s="237" t="s">
        <v>27</v>
      </c>
      <c r="C14" s="235" t="s">
        <v>28</v>
      </c>
      <c r="D14" s="235">
        <v>120</v>
      </c>
      <c r="E14" s="235">
        <f>F14+1.5</f>
        <v>27.50</v>
      </c>
      <c r="F14" s="235">
        <v>26</v>
      </c>
      <c r="G14" s="235">
        <v>53</v>
      </c>
      <c r="H14" s="235">
        <v>53</v>
      </c>
      <c r="I14" s="235">
        <v>31</v>
      </c>
      <c r="J14" s="236">
        <v>0.087079000000000004</v>
      </c>
    </row>
    <row r="15" spans="1:10" ht="20.25" customHeight="1">
      <c r="A15" s="338" t="s">
        <v>29</v>
      </c>
      <c r="B15" s="238" t="s">
        <v>30</v>
      </c>
      <c r="C15" s="238" t="s">
        <v>12</v>
      </c>
      <c r="D15" s="238">
        <v>100</v>
      </c>
      <c r="E15" s="239">
        <f>F15+1.1</f>
        <v>4.95</v>
      </c>
      <c r="F15" s="239">
        <f>(1.6*15+14.5)*0.1</f>
        <v>3.85</v>
      </c>
      <c r="G15" s="238">
        <v>53</v>
      </c>
      <c r="H15" s="238">
        <v>38</v>
      </c>
      <c r="I15" s="238">
        <v>30</v>
      </c>
      <c r="J15" s="240">
        <f t="shared" si="1" ref="J15:J35">I15*H15*G15*0.000001</f>
        <v>0.060419999999999995</v>
      </c>
    </row>
    <row r="16" spans="1:10" ht="20.25" customHeight="1">
      <c r="A16" s="339"/>
      <c r="B16" s="238" t="s">
        <v>31</v>
      </c>
      <c r="C16" s="238" t="s">
        <v>14</v>
      </c>
      <c r="D16" s="238">
        <v>100</v>
      </c>
      <c r="E16" s="239">
        <f>F16+1.1</f>
        <v>6</v>
      </c>
      <c r="F16" s="239">
        <f>(2.3*15+14.5)*0.1</f>
        <v>4.9000000000000004</v>
      </c>
      <c r="G16" s="238">
        <v>53</v>
      </c>
      <c r="H16" s="238">
        <v>38</v>
      </c>
      <c r="I16" s="238">
        <v>30</v>
      </c>
      <c r="J16" s="240">
        <f t="shared" si="1"/>
        <v>0.060419999999999995</v>
      </c>
    </row>
    <row r="17" spans="1:10" ht="20.25" customHeight="1">
      <c r="A17" s="339"/>
      <c r="B17" s="238" t="s">
        <v>32</v>
      </c>
      <c r="C17" s="238" t="s">
        <v>16</v>
      </c>
      <c r="D17" s="238">
        <v>100</v>
      </c>
      <c r="E17" s="239">
        <f>F17+1.1</f>
        <v>7.9500000000000011</v>
      </c>
      <c r="F17" s="239">
        <f>(3.6*15+14.5)*0.1</f>
        <v>6.85</v>
      </c>
      <c r="G17" s="238">
        <v>53</v>
      </c>
      <c r="H17" s="238">
        <v>38</v>
      </c>
      <c r="I17" s="238">
        <v>30</v>
      </c>
      <c r="J17" s="240">
        <f t="shared" si="1"/>
        <v>0.060419999999999995</v>
      </c>
    </row>
    <row r="18" spans="1:10" ht="20.25" customHeight="1">
      <c r="A18" s="339"/>
      <c r="B18" s="238" t="s">
        <v>33</v>
      </c>
      <c r="C18" s="238" t="s">
        <v>18</v>
      </c>
      <c r="D18" s="238">
        <v>100</v>
      </c>
      <c r="E18" s="239">
        <f>F18+1.1</f>
        <v>10.35</v>
      </c>
      <c r="F18" s="239">
        <f>(5.2*15+14.5)*0.1</f>
        <v>9.25</v>
      </c>
      <c r="G18" s="238">
        <v>53</v>
      </c>
      <c r="H18" s="238">
        <v>38</v>
      </c>
      <c r="I18" s="238">
        <v>30</v>
      </c>
      <c r="J18" s="240">
        <f t="shared" si="1"/>
        <v>0.060419999999999995</v>
      </c>
    </row>
    <row r="19" spans="1:10" ht="20.25" customHeight="1">
      <c r="A19" s="339"/>
      <c r="B19" s="238" t="s">
        <v>34</v>
      </c>
      <c r="C19" s="238" t="s">
        <v>20</v>
      </c>
      <c r="D19" s="238">
        <v>100</v>
      </c>
      <c r="E19" s="239">
        <f>F19+1.1</f>
        <v>12.45</v>
      </c>
      <c r="F19" s="239">
        <f>(6.6*15+14.5)*0.1</f>
        <v>11.35</v>
      </c>
      <c r="G19" s="238">
        <v>53</v>
      </c>
      <c r="H19" s="238">
        <v>38</v>
      </c>
      <c r="I19" s="238">
        <v>30</v>
      </c>
      <c r="J19" s="240">
        <f t="shared" si="1"/>
        <v>0.060419999999999995</v>
      </c>
    </row>
    <row r="20" spans="1:10" ht="20.25" customHeight="1">
      <c r="A20" s="339"/>
      <c r="B20" s="238" t="s">
        <v>35</v>
      </c>
      <c r="C20" s="238" t="s">
        <v>22</v>
      </c>
      <c r="D20" s="238">
        <v>100</v>
      </c>
      <c r="E20" s="239">
        <f>F20+1.3</f>
        <v>15.500000000000002</v>
      </c>
      <c r="F20" s="239">
        <f>(8.1*15+20.5)*0.1</f>
        <v>14.20</v>
      </c>
      <c r="G20" s="238">
        <v>61</v>
      </c>
      <c r="H20" s="238">
        <v>46</v>
      </c>
      <c r="I20" s="238">
        <v>32</v>
      </c>
      <c r="J20" s="240">
        <f t="shared" si="1"/>
        <v>0.089791999999999997</v>
      </c>
    </row>
    <row r="21" spans="1:10" ht="20.25" customHeight="1">
      <c r="A21" s="339"/>
      <c r="B21" s="238" t="s">
        <v>36</v>
      </c>
      <c r="C21" s="238" t="s">
        <v>24</v>
      </c>
      <c r="D21" s="238">
        <v>100</v>
      </c>
      <c r="E21" s="239">
        <f>F21+1.3</f>
        <v>18.05</v>
      </c>
      <c r="F21" s="239">
        <f>(9.8*15+20.5)*0.1</f>
        <v>16.75</v>
      </c>
      <c r="G21" s="238">
        <v>61</v>
      </c>
      <c r="H21" s="238">
        <v>46</v>
      </c>
      <c r="I21" s="238">
        <v>32</v>
      </c>
      <c r="J21" s="240">
        <f t="shared" si="1"/>
        <v>0.089791999999999997</v>
      </c>
    </row>
    <row r="22" spans="1:10" ht="20.25" customHeight="1">
      <c r="A22" s="339"/>
      <c r="B22" s="238" t="s">
        <v>37</v>
      </c>
      <c r="C22" s="238" t="s">
        <v>26</v>
      </c>
      <c r="D22" s="238">
        <v>100</v>
      </c>
      <c r="E22" s="239">
        <f>F22+1.3</f>
        <v>20</v>
      </c>
      <c r="F22" s="239">
        <f>(11.1*15+20.5)*0.1</f>
        <v>18.70</v>
      </c>
      <c r="G22" s="238">
        <v>61</v>
      </c>
      <c r="H22" s="238">
        <v>46</v>
      </c>
      <c r="I22" s="238">
        <v>32</v>
      </c>
      <c r="J22" s="240">
        <f t="shared" si="1"/>
        <v>0.089791999999999997</v>
      </c>
    </row>
    <row r="23" spans="1:10" ht="20.25" customHeight="1">
      <c r="A23" s="339"/>
      <c r="B23" s="238" t="s">
        <v>38</v>
      </c>
      <c r="C23" s="238" t="s">
        <v>28</v>
      </c>
      <c r="D23" s="238">
        <v>100</v>
      </c>
      <c r="E23" s="239">
        <f>F23+1.3</f>
        <v>24.80</v>
      </c>
      <c r="F23" s="239">
        <f>(14.3*15+20.5)*0.1</f>
        <v>23.50</v>
      </c>
      <c r="G23" s="238">
        <v>61</v>
      </c>
      <c r="H23" s="238">
        <v>46</v>
      </c>
      <c r="I23" s="238">
        <v>32</v>
      </c>
      <c r="J23" s="240">
        <f t="shared" si="1"/>
        <v>0.089791999999999997</v>
      </c>
    </row>
    <row r="24" spans="1:10" ht="20.25" customHeight="1">
      <c r="A24" s="340" t="s">
        <v>39</v>
      </c>
      <c r="B24" s="241" t="s">
        <v>40</v>
      </c>
      <c r="C24" s="241" t="s">
        <v>41</v>
      </c>
      <c r="D24" s="242">
        <v>12</v>
      </c>
      <c r="E24" s="242">
        <f t="shared" si="2" ref="E24:E35">F24+1.2</f>
        <v>20.400000000000002</v>
      </c>
      <c r="F24" s="242">
        <f t="shared" si="3" ref="F24:F29">(0.45*3+0.25)*12</f>
        <v>19.200000000000003</v>
      </c>
      <c r="G24" s="242">
        <v>55</v>
      </c>
      <c r="H24" s="242">
        <v>38</v>
      </c>
      <c r="I24" s="242">
        <v>26</v>
      </c>
      <c r="J24" s="243">
        <f t="shared" si="1"/>
        <v>0.054339999999999999</v>
      </c>
    </row>
    <row r="25" spans="1:10" ht="20.25" customHeight="1">
      <c r="A25" s="341"/>
      <c r="B25" s="241" t="s">
        <v>42</v>
      </c>
      <c r="C25" s="241" t="s">
        <v>43</v>
      </c>
      <c r="D25" s="242">
        <v>12</v>
      </c>
      <c r="E25" s="242">
        <f t="shared" si="2"/>
        <v>20.400000000000002</v>
      </c>
      <c r="F25" s="242">
        <f t="shared" si="3"/>
        <v>19.200000000000003</v>
      </c>
      <c r="G25" s="242">
        <v>55</v>
      </c>
      <c r="H25" s="242">
        <v>38</v>
      </c>
      <c r="I25" s="242">
        <v>26</v>
      </c>
      <c r="J25" s="243">
        <f t="shared" si="1"/>
        <v>0.054339999999999999</v>
      </c>
    </row>
    <row r="26" spans="1:10" ht="20.25" customHeight="1">
      <c r="A26" s="341"/>
      <c r="B26" s="241" t="s">
        <v>44</v>
      </c>
      <c r="C26" s="241" t="s">
        <v>45</v>
      </c>
      <c r="D26" s="242">
        <v>12</v>
      </c>
      <c r="E26" s="242">
        <f t="shared" si="2"/>
        <v>20.400000000000002</v>
      </c>
      <c r="F26" s="242">
        <f t="shared" si="3"/>
        <v>19.200000000000003</v>
      </c>
      <c r="G26" s="242">
        <v>55</v>
      </c>
      <c r="H26" s="242">
        <v>38</v>
      </c>
      <c r="I26" s="242">
        <v>26</v>
      </c>
      <c r="J26" s="243">
        <f t="shared" si="1"/>
        <v>0.054339999999999999</v>
      </c>
    </row>
    <row r="27" spans="1:10" ht="20.25" customHeight="1">
      <c r="A27" s="341"/>
      <c r="B27" s="241" t="s">
        <v>46</v>
      </c>
      <c r="C27" s="241" t="s">
        <v>47</v>
      </c>
      <c r="D27" s="242">
        <v>12</v>
      </c>
      <c r="E27" s="242">
        <f t="shared" si="2"/>
        <v>20.400000000000002</v>
      </c>
      <c r="F27" s="242">
        <f t="shared" si="3"/>
        <v>19.200000000000003</v>
      </c>
      <c r="G27" s="242">
        <v>55</v>
      </c>
      <c r="H27" s="242">
        <v>38</v>
      </c>
      <c r="I27" s="242">
        <v>26</v>
      </c>
      <c r="J27" s="243">
        <f t="shared" si="1"/>
        <v>0.054339999999999999</v>
      </c>
    </row>
    <row r="28" spans="1:10" ht="20.25" customHeight="1">
      <c r="A28" s="341"/>
      <c r="B28" s="241" t="s">
        <v>48</v>
      </c>
      <c r="C28" s="241" t="s">
        <v>49</v>
      </c>
      <c r="D28" s="242">
        <v>12</v>
      </c>
      <c r="E28" s="242">
        <f t="shared" si="2"/>
        <v>20.400000000000002</v>
      </c>
      <c r="F28" s="242">
        <f t="shared" si="3"/>
        <v>19.200000000000003</v>
      </c>
      <c r="G28" s="242">
        <v>55</v>
      </c>
      <c r="H28" s="242">
        <v>38</v>
      </c>
      <c r="I28" s="242">
        <v>26</v>
      </c>
      <c r="J28" s="243">
        <f t="shared" si="1"/>
        <v>0.054339999999999999</v>
      </c>
    </row>
    <row r="29" spans="1:10" ht="20.25" customHeight="1">
      <c r="A29" s="341"/>
      <c r="B29" s="241" t="s">
        <v>50</v>
      </c>
      <c r="C29" s="241" t="s">
        <v>51</v>
      </c>
      <c r="D29" s="242">
        <v>12</v>
      </c>
      <c r="E29" s="242">
        <f t="shared" si="2"/>
        <v>20.400000000000002</v>
      </c>
      <c r="F29" s="242">
        <f t="shared" si="3"/>
        <v>19.200000000000003</v>
      </c>
      <c r="G29" s="242">
        <v>55</v>
      </c>
      <c r="H29" s="242">
        <v>38</v>
      </c>
      <c r="I29" s="242">
        <v>26</v>
      </c>
      <c r="J29" s="243">
        <f t="shared" si="1"/>
        <v>0.054339999999999999</v>
      </c>
    </row>
    <row r="30" spans="1:10" ht="20.25" customHeight="1">
      <c r="A30" s="341"/>
      <c r="B30" s="241" t="s">
        <v>52</v>
      </c>
      <c r="C30" s="241" t="s">
        <v>53</v>
      </c>
      <c r="D30" s="242">
        <v>8</v>
      </c>
      <c r="E30" s="242">
        <f t="shared" si="2"/>
        <v>21.60</v>
      </c>
      <c r="F30" s="242">
        <f t="shared" si="4" ref="F30:F35">(0.45*5+0.3)*8</f>
        <v>20.40</v>
      </c>
      <c r="G30" s="242">
        <v>38</v>
      </c>
      <c r="H30" s="242">
        <v>38</v>
      </c>
      <c r="I30" s="242">
        <v>36</v>
      </c>
      <c r="J30" s="243">
        <f t="shared" si="1"/>
        <v>0.051983999999999995</v>
      </c>
    </row>
    <row r="31" spans="1:10" ht="20.25" customHeight="1">
      <c r="A31" s="341"/>
      <c r="B31" s="241" t="s">
        <v>54</v>
      </c>
      <c r="C31" s="241" t="s">
        <v>55</v>
      </c>
      <c r="D31" s="242">
        <v>8</v>
      </c>
      <c r="E31" s="242">
        <f t="shared" si="2"/>
        <v>21.60</v>
      </c>
      <c r="F31" s="242">
        <f t="shared" si="4"/>
        <v>20.40</v>
      </c>
      <c r="G31" s="242">
        <v>38</v>
      </c>
      <c r="H31" s="242">
        <v>38</v>
      </c>
      <c r="I31" s="242">
        <v>36</v>
      </c>
      <c r="J31" s="243">
        <f t="shared" si="1"/>
        <v>0.051983999999999995</v>
      </c>
    </row>
    <row r="32" spans="1:10" ht="20.25" customHeight="1">
      <c r="A32" s="341"/>
      <c r="B32" s="241" t="s">
        <v>56</v>
      </c>
      <c r="C32" s="241" t="s">
        <v>57</v>
      </c>
      <c r="D32" s="242">
        <v>8</v>
      </c>
      <c r="E32" s="242">
        <f t="shared" si="2"/>
        <v>21.60</v>
      </c>
      <c r="F32" s="242">
        <f t="shared" si="4"/>
        <v>20.40</v>
      </c>
      <c r="G32" s="242">
        <v>38</v>
      </c>
      <c r="H32" s="242">
        <v>38</v>
      </c>
      <c r="I32" s="242">
        <v>36</v>
      </c>
      <c r="J32" s="243">
        <f t="shared" si="1"/>
        <v>0.051983999999999995</v>
      </c>
    </row>
    <row r="33" spans="1:10" ht="20.25" customHeight="1">
      <c r="A33" s="341"/>
      <c r="B33" s="241" t="s">
        <v>58</v>
      </c>
      <c r="C33" s="241" t="s">
        <v>59</v>
      </c>
      <c r="D33" s="242">
        <v>8</v>
      </c>
      <c r="E33" s="242">
        <f t="shared" si="2"/>
        <v>21.60</v>
      </c>
      <c r="F33" s="242">
        <f t="shared" si="4"/>
        <v>20.40</v>
      </c>
      <c r="G33" s="242">
        <v>38</v>
      </c>
      <c r="H33" s="242">
        <v>38</v>
      </c>
      <c r="I33" s="242">
        <v>36</v>
      </c>
      <c r="J33" s="243">
        <f t="shared" si="1"/>
        <v>0.051983999999999995</v>
      </c>
    </row>
    <row r="34" spans="1:10" ht="20.25" customHeight="1">
      <c r="A34" s="341"/>
      <c r="B34" s="241" t="s">
        <v>60</v>
      </c>
      <c r="C34" s="241" t="s">
        <v>61</v>
      </c>
      <c r="D34" s="242">
        <v>8</v>
      </c>
      <c r="E34" s="242">
        <f t="shared" si="2"/>
        <v>21.60</v>
      </c>
      <c r="F34" s="242">
        <f t="shared" si="4"/>
        <v>20.40</v>
      </c>
      <c r="G34" s="242">
        <v>38</v>
      </c>
      <c r="H34" s="242">
        <v>38</v>
      </c>
      <c r="I34" s="242">
        <v>36</v>
      </c>
      <c r="J34" s="243">
        <f t="shared" si="1"/>
        <v>0.051983999999999995</v>
      </c>
    </row>
    <row r="35" spans="1:10" ht="20.25" customHeight="1">
      <c r="A35" s="361"/>
      <c r="B35" s="244" t="s">
        <v>62</v>
      </c>
      <c r="C35" s="244" t="s">
        <v>63</v>
      </c>
      <c r="D35" s="245">
        <v>8</v>
      </c>
      <c r="E35" s="245">
        <f t="shared" si="2"/>
        <v>21.60</v>
      </c>
      <c r="F35" s="245">
        <f t="shared" si="4"/>
        <v>20.40</v>
      </c>
      <c r="G35" s="245">
        <v>38</v>
      </c>
      <c r="H35" s="245">
        <v>38</v>
      </c>
      <c r="I35" s="245">
        <v>36</v>
      </c>
      <c r="J35" s="246">
        <f t="shared" si="1"/>
        <v>0.051983999999999995</v>
      </c>
    </row>
    <row r="36" spans="1:10" ht="50.1" customHeight="1">
      <c r="A36" s="247"/>
      <c r="B36" s="248"/>
      <c r="C36" s="248"/>
      <c r="D36" s="248"/>
      <c r="E36" s="248"/>
      <c r="F36" s="248"/>
      <c r="G36" s="248"/>
      <c r="H36" s="248"/>
      <c r="I36" s="248"/>
      <c r="J36" s="249"/>
    </row>
    <row r="37" spans="1:10" ht="100.15" customHeight="1">
      <c r="A37" s="405" t="s">
        <v>64</v>
      </c>
      <c r="B37" s="406"/>
      <c r="C37" s="406"/>
      <c r="D37" s="406"/>
      <c r="E37" s="406"/>
      <c r="F37" s="406"/>
      <c r="G37" s="406"/>
      <c r="H37" s="406"/>
      <c r="I37" s="406"/>
      <c r="J37" s="407"/>
    </row>
    <row r="38" spans="1:10" ht="210" customHeight="1">
      <c r="A38" s="408"/>
      <c r="B38" s="409"/>
      <c r="C38" s="409"/>
      <c r="D38" s="409"/>
      <c r="E38" s="409"/>
      <c r="F38" s="409"/>
      <c r="G38" s="409"/>
      <c r="H38" s="409"/>
      <c r="I38" s="409"/>
      <c r="J38" s="410"/>
    </row>
    <row r="39" spans="1:10" ht="50.1" customHeight="1">
      <c r="A39" s="342" t="s">
        <v>65</v>
      </c>
      <c r="B39" s="342"/>
      <c r="C39" s="342"/>
      <c r="D39" s="342"/>
      <c r="E39" s="342"/>
      <c r="F39" s="342"/>
      <c r="G39" s="342"/>
      <c r="H39" s="342"/>
      <c r="I39" s="342"/>
      <c r="J39" s="343"/>
    </row>
    <row r="40" spans="1:10" ht="50.1" customHeight="1">
      <c r="A40" s="344"/>
      <c r="B40" s="344"/>
      <c r="C40" s="344"/>
      <c r="D40" s="344"/>
      <c r="E40" s="344"/>
      <c r="F40" s="344"/>
      <c r="G40" s="344"/>
      <c r="H40" s="344"/>
      <c r="I40" s="344"/>
      <c r="J40" s="345"/>
    </row>
    <row r="41" spans="1:10" ht="50.1" customHeight="1">
      <c r="A41" s="233" t="s">
        <v>2</v>
      </c>
      <c r="B41" s="233" t="s">
        <v>3</v>
      </c>
      <c r="C41" s="233" t="s">
        <v>4</v>
      </c>
      <c r="D41" s="233" t="s">
        <v>5</v>
      </c>
      <c r="E41" s="233" t="s">
        <v>6</v>
      </c>
      <c r="F41" s="233" t="s">
        <v>7</v>
      </c>
      <c r="G41" s="358" t="s">
        <v>8</v>
      </c>
      <c r="H41" s="359"/>
      <c r="I41" s="360"/>
      <c r="J41" s="234" t="s">
        <v>9</v>
      </c>
    </row>
    <row r="42" spans="1:10" ht="20.65" customHeight="1">
      <c r="A42" s="335" t="s">
        <v>10</v>
      </c>
      <c r="B42" s="235" t="s">
        <v>66</v>
      </c>
      <c r="C42" s="235" t="s">
        <v>12</v>
      </c>
      <c r="D42" s="235">
        <v>400</v>
      </c>
      <c r="E42" s="235">
        <f t="shared" si="5" ref="E42:E50">F42+1.5</f>
        <v>13.50</v>
      </c>
      <c r="F42" s="235">
        <v>12</v>
      </c>
      <c r="G42" s="235">
        <v>53</v>
      </c>
      <c r="H42" s="235">
        <v>53</v>
      </c>
      <c r="I42" s="235">
        <v>31</v>
      </c>
      <c r="J42" s="236">
        <v>0.087079000000000004</v>
      </c>
    </row>
    <row r="43" spans="1:10" ht="20.65" customHeight="1">
      <c r="A43" s="336"/>
      <c r="B43" s="235" t="s">
        <v>67</v>
      </c>
      <c r="C43" s="235" t="s">
        <v>14</v>
      </c>
      <c r="D43" s="235">
        <v>300</v>
      </c>
      <c r="E43" s="235">
        <f t="shared" si="5"/>
        <v>14.50</v>
      </c>
      <c r="F43" s="235">
        <v>13</v>
      </c>
      <c r="G43" s="235">
        <v>53</v>
      </c>
      <c r="H43" s="235">
        <v>53</v>
      </c>
      <c r="I43" s="235">
        <v>31</v>
      </c>
      <c r="J43" s="236">
        <v>0.087079000000000004</v>
      </c>
    </row>
    <row r="44" spans="1:10" ht="20.65" customHeight="1">
      <c r="A44" s="336"/>
      <c r="B44" s="237" t="s">
        <v>68</v>
      </c>
      <c r="C44" s="235" t="s">
        <v>16</v>
      </c>
      <c r="D44" s="235">
        <v>240</v>
      </c>
      <c r="E44" s="235">
        <f t="shared" si="5"/>
        <v>17</v>
      </c>
      <c r="F44" s="235">
        <v>15.50</v>
      </c>
      <c r="G44" s="235">
        <v>53</v>
      </c>
      <c r="H44" s="235">
        <v>53</v>
      </c>
      <c r="I44" s="235">
        <v>31</v>
      </c>
      <c r="J44" s="236">
        <v>0.087079000000000004</v>
      </c>
    </row>
    <row r="45" spans="1:10" ht="20.65" customHeight="1">
      <c r="A45" s="336"/>
      <c r="B45" s="237" t="s">
        <v>69</v>
      </c>
      <c r="C45" s="235" t="s">
        <v>18</v>
      </c>
      <c r="D45" s="235">
        <v>200</v>
      </c>
      <c r="E45" s="235">
        <f t="shared" si="5"/>
        <v>20</v>
      </c>
      <c r="F45" s="235">
        <v>18.50</v>
      </c>
      <c r="G45" s="235">
        <v>53</v>
      </c>
      <c r="H45" s="235">
        <v>53</v>
      </c>
      <c r="I45" s="235">
        <v>31</v>
      </c>
      <c r="J45" s="236">
        <v>0.087079000000000004</v>
      </c>
    </row>
    <row r="46" spans="1:10" ht="20.65" customHeight="1">
      <c r="A46" s="336"/>
      <c r="B46" s="237" t="s">
        <v>70</v>
      </c>
      <c r="C46" s="235" t="s">
        <v>20</v>
      </c>
      <c r="D46" s="235">
        <v>180</v>
      </c>
      <c r="E46" s="235">
        <f t="shared" si="5"/>
        <v>21.50</v>
      </c>
      <c r="F46" s="235">
        <v>20</v>
      </c>
      <c r="G46" s="235">
        <v>53</v>
      </c>
      <c r="H46" s="235">
        <v>53</v>
      </c>
      <c r="I46" s="235">
        <v>31</v>
      </c>
      <c r="J46" s="236">
        <v>0.087079000000000004</v>
      </c>
    </row>
    <row r="47" spans="1:10" ht="20.65" customHeight="1">
      <c r="A47" s="336"/>
      <c r="B47" s="237" t="s">
        <v>71</v>
      </c>
      <c r="C47" s="235" t="s">
        <v>22</v>
      </c>
      <c r="D47" s="235">
        <v>160</v>
      </c>
      <c r="E47" s="235">
        <f t="shared" si="5"/>
        <v>24</v>
      </c>
      <c r="F47" s="235">
        <v>22.50</v>
      </c>
      <c r="G47" s="235">
        <v>53</v>
      </c>
      <c r="H47" s="235">
        <v>53</v>
      </c>
      <c r="I47" s="235">
        <v>31</v>
      </c>
      <c r="J47" s="236">
        <v>0.087079000000000004</v>
      </c>
    </row>
    <row r="48" spans="1:10" ht="20.65" customHeight="1">
      <c r="A48" s="336"/>
      <c r="B48" s="237" t="s">
        <v>72</v>
      </c>
      <c r="C48" s="235" t="s">
        <v>24</v>
      </c>
      <c r="D48" s="235">
        <v>140</v>
      </c>
      <c r="E48" s="235">
        <f t="shared" si="5"/>
        <v>25</v>
      </c>
      <c r="F48" s="235">
        <v>23.50</v>
      </c>
      <c r="G48" s="235">
        <v>53</v>
      </c>
      <c r="H48" s="235">
        <v>53</v>
      </c>
      <c r="I48" s="235">
        <v>31</v>
      </c>
      <c r="J48" s="236">
        <v>0.087079000000000004</v>
      </c>
    </row>
    <row r="49" spans="1:10" ht="20.65" customHeight="1">
      <c r="A49" s="336"/>
      <c r="B49" s="237" t="s">
        <v>73</v>
      </c>
      <c r="C49" s="235" t="s">
        <v>26</v>
      </c>
      <c r="D49" s="235">
        <v>120</v>
      </c>
      <c r="E49" s="235">
        <f t="shared" si="5"/>
        <v>24</v>
      </c>
      <c r="F49" s="235">
        <v>22.50</v>
      </c>
      <c r="G49" s="235">
        <v>53</v>
      </c>
      <c r="H49" s="235">
        <v>53</v>
      </c>
      <c r="I49" s="235">
        <v>31</v>
      </c>
      <c r="J49" s="236">
        <v>0.087079000000000004</v>
      </c>
    </row>
    <row r="50" spans="1:10" ht="20.65" customHeight="1">
      <c r="A50" s="337"/>
      <c r="B50" s="237" t="s">
        <v>74</v>
      </c>
      <c r="C50" s="235" t="s">
        <v>28</v>
      </c>
      <c r="D50" s="250">
        <v>100</v>
      </c>
      <c r="E50" s="235">
        <f t="shared" si="5"/>
        <v>25.50</v>
      </c>
      <c r="F50" s="235">
        <v>24</v>
      </c>
      <c r="G50" s="235">
        <v>53</v>
      </c>
      <c r="H50" s="235">
        <v>53</v>
      </c>
      <c r="I50" s="235">
        <v>31</v>
      </c>
      <c r="J50" s="236">
        <v>0.087079000000000004</v>
      </c>
    </row>
    <row r="51" spans="1:10" ht="20.65" customHeight="1">
      <c r="A51" s="368" t="s">
        <v>29</v>
      </c>
      <c r="B51" s="238" t="s">
        <v>75</v>
      </c>
      <c r="C51" s="238" t="s">
        <v>12</v>
      </c>
      <c r="D51" s="238">
        <v>100</v>
      </c>
      <c r="E51" s="239">
        <f>F51+1.1</f>
        <v>5.0999999999999996</v>
      </c>
      <c r="F51" s="239">
        <f>(1.7*15+14.5)*0.1</f>
        <v>4</v>
      </c>
      <c r="G51" s="238">
        <v>53</v>
      </c>
      <c r="H51" s="238">
        <v>38</v>
      </c>
      <c r="I51" s="238">
        <v>30</v>
      </c>
      <c r="J51" s="240">
        <f t="shared" si="6" ref="J51:J58">G51*H51*I51*0.000001</f>
        <v>0.060419999999999995</v>
      </c>
    </row>
    <row r="52" spans="1:10" ht="20.65" customHeight="1">
      <c r="A52" s="369"/>
      <c r="B52" s="238" t="s">
        <v>76</v>
      </c>
      <c r="C52" s="238" t="s">
        <v>14</v>
      </c>
      <c r="D52" s="238">
        <v>100</v>
      </c>
      <c r="E52" s="239">
        <f>F52+1.1</f>
        <v>6.4500000000000011</v>
      </c>
      <c r="F52" s="239">
        <f>(2.6*15+14.5)*0.1</f>
        <v>5.35</v>
      </c>
      <c r="G52" s="238">
        <v>53</v>
      </c>
      <c r="H52" s="238">
        <v>38</v>
      </c>
      <c r="I52" s="238">
        <v>30</v>
      </c>
      <c r="J52" s="240">
        <f t="shared" si="6"/>
        <v>0.060419999999999995</v>
      </c>
    </row>
    <row r="53" spans="1:10" ht="20.65" customHeight="1">
      <c r="A53" s="369"/>
      <c r="B53" s="238" t="s">
        <v>77</v>
      </c>
      <c r="C53" s="238" t="s">
        <v>16</v>
      </c>
      <c r="D53" s="238">
        <v>100</v>
      </c>
      <c r="E53" s="239">
        <f>F53+1.1</f>
        <v>8.5500000000000007</v>
      </c>
      <c r="F53" s="239">
        <f>(4*15+14.5)*0.1</f>
        <v>7.45</v>
      </c>
      <c r="G53" s="238">
        <v>53</v>
      </c>
      <c r="H53" s="238">
        <v>38</v>
      </c>
      <c r="I53" s="238">
        <v>30</v>
      </c>
      <c r="J53" s="240">
        <f t="shared" si="6"/>
        <v>0.060419999999999995</v>
      </c>
    </row>
    <row r="54" spans="1:10" ht="20.65" customHeight="1">
      <c r="A54" s="369"/>
      <c r="B54" s="238" t="s">
        <v>78</v>
      </c>
      <c r="C54" s="238" t="s">
        <v>18</v>
      </c>
      <c r="D54" s="238">
        <v>100</v>
      </c>
      <c r="E54" s="239">
        <f>F54+1.1</f>
        <v>11.25</v>
      </c>
      <c r="F54" s="239">
        <f>(5.8*15+14.5)*0.1</f>
        <v>10.15</v>
      </c>
      <c r="G54" s="238">
        <v>53</v>
      </c>
      <c r="H54" s="238">
        <v>38</v>
      </c>
      <c r="I54" s="238">
        <v>30</v>
      </c>
      <c r="J54" s="240">
        <f t="shared" si="6"/>
        <v>0.060419999999999995</v>
      </c>
    </row>
    <row r="55" spans="1:10" ht="20.65" customHeight="1">
      <c r="A55" s="369"/>
      <c r="B55" s="238" t="s">
        <v>79</v>
      </c>
      <c r="C55" s="238" t="s">
        <v>20</v>
      </c>
      <c r="D55" s="238">
        <v>100</v>
      </c>
      <c r="E55" s="239">
        <f>F55+1.3</f>
        <v>14.150000000000002</v>
      </c>
      <c r="F55" s="239">
        <f>(7.2*15+20.5)*0.1</f>
        <v>12.85</v>
      </c>
      <c r="G55" s="238">
        <v>61</v>
      </c>
      <c r="H55" s="238">
        <v>46</v>
      </c>
      <c r="I55" s="238">
        <v>32</v>
      </c>
      <c r="J55" s="240">
        <f t="shared" si="6"/>
        <v>0.089791999999999997</v>
      </c>
    </row>
    <row r="56" spans="1:10" ht="20.65" customHeight="1">
      <c r="A56" s="369"/>
      <c r="B56" s="238" t="s">
        <v>80</v>
      </c>
      <c r="C56" s="238" t="s">
        <v>22</v>
      </c>
      <c r="D56" s="238">
        <v>100</v>
      </c>
      <c r="E56" s="239">
        <f>F56+1.3</f>
        <v>16.85</v>
      </c>
      <c r="F56" s="239">
        <f>(9*15+20.5)*0.1</f>
        <v>15.55</v>
      </c>
      <c r="G56" s="238">
        <v>61</v>
      </c>
      <c r="H56" s="238">
        <v>46</v>
      </c>
      <c r="I56" s="238">
        <v>32</v>
      </c>
      <c r="J56" s="240">
        <f t="shared" si="6"/>
        <v>0.089791999999999997</v>
      </c>
    </row>
    <row r="57" spans="1:10" ht="20.65" customHeight="1">
      <c r="A57" s="369"/>
      <c r="B57" s="238" t="s">
        <v>81</v>
      </c>
      <c r="C57" s="238" t="s">
        <v>24</v>
      </c>
      <c r="D57" s="238">
        <v>100</v>
      </c>
      <c r="E57" s="239">
        <f>F57+1.3</f>
        <v>19.55</v>
      </c>
      <c r="F57" s="239">
        <f>(10.8*15+20.5)*0.1</f>
        <v>18.25</v>
      </c>
      <c r="G57" s="238">
        <v>61</v>
      </c>
      <c r="H57" s="238">
        <v>46</v>
      </c>
      <c r="I57" s="238">
        <v>32</v>
      </c>
      <c r="J57" s="240">
        <f t="shared" si="6"/>
        <v>0.089791999999999997</v>
      </c>
    </row>
    <row r="58" spans="1:10" ht="20.65" customHeight="1">
      <c r="A58" s="369"/>
      <c r="B58" s="238" t="s">
        <v>82</v>
      </c>
      <c r="C58" s="238" t="s">
        <v>26</v>
      </c>
      <c r="D58" s="238">
        <v>100</v>
      </c>
      <c r="E58" s="239">
        <f>F58+1.3</f>
        <v>21.65</v>
      </c>
      <c r="F58" s="239">
        <f>(12.2*15+20.5)*0.1</f>
        <v>20.35</v>
      </c>
      <c r="G58" s="238">
        <v>61</v>
      </c>
      <c r="H58" s="238">
        <v>46</v>
      </c>
      <c r="I58" s="238">
        <v>32</v>
      </c>
      <c r="J58" s="240">
        <f t="shared" si="6"/>
        <v>0.089791999999999997</v>
      </c>
    </row>
    <row r="59" spans="1:10" ht="20.65" customHeight="1">
      <c r="A59" s="362" t="s">
        <v>39</v>
      </c>
      <c r="B59" s="241" t="s">
        <v>83</v>
      </c>
      <c r="C59" s="241" t="s">
        <v>84</v>
      </c>
      <c r="D59" s="242">
        <v>12</v>
      </c>
      <c r="E59" s="242">
        <f t="shared" si="7" ref="E59:E70">F59+1.2</f>
        <v>20.400000000000002</v>
      </c>
      <c r="F59" s="242">
        <f t="shared" si="8" ref="F59:F64">(0.45*3+0.25)*12</f>
        <v>19.200000000000003</v>
      </c>
      <c r="G59" s="242">
        <v>55</v>
      </c>
      <c r="H59" s="242">
        <v>35</v>
      </c>
      <c r="I59" s="242">
        <v>26</v>
      </c>
      <c r="J59" s="243">
        <f t="shared" si="9" ref="J59:J70">I59*H59*G59*0.000001</f>
        <v>0.050049999999999997</v>
      </c>
    </row>
    <row r="60" spans="1:10" ht="20.65" customHeight="1">
      <c r="A60" s="363"/>
      <c r="B60" s="241" t="s">
        <v>85</v>
      </c>
      <c r="C60" s="241" t="s">
        <v>86</v>
      </c>
      <c r="D60" s="242">
        <v>12</v>
      </c>
      <c r="E60" s="242">
        <f t="shared" si="7"/>
        <v>20.400000000000002</v>
      </c>
      <c r="F60" s="242">
        <f t="shared" si="8"/>
        <v>19.200000000000003</v>
      </c>
      <c r="G60" s="242">
        <v>55</v>
      </c>
      <c r="H60" s="242">
        <v>35</v>
      </c>
      <c r="I60" s="242">
        <v>26</v>
      </c>
      <c r="J60" s="243">
        <f t="shared" si="9"/>
        <v>0.050049999999999997</v>
      </c>
    </row>
    <row r="61" spans="1:10" ht="20.65" customHeight="1">
      <c r="A61" s="363"/>
      <c r="B61" s="241" t="s">
        <v>87</v>
      </c>
      <c r="C61" s="241" t="s">
        <v>88</v>
      </c>
      <c r="D61" s="242">
        <v>12</v>
      </c>
      <c r="E61" s="242">
        <f t="shared" si="7"/>
        <v>20.400000000000002</v>
      </c>
      <c r="F61" s="242">
        <f t="shared" si="8"/>
        <v>19.200000000000003</v>
      </c>
      <c r="G61" s="242">
        <v>55</v>
      </c>
      <c r="H61" s="242">
        <v>35</v>
      </c>
      <c r="I61" s="242">
        <v>26</v>
      </c>
      <c r="J61" s="243">
        <f t="shared" si="9"/>
        <v>0.050049999999999997</v>
      </c>
    </row>
    <row r="62" spans="1:10" ht="20.65" customHeight="1">
      <c r="A62" s="363"/>
      <c r="B62" s="241" t="s">
        <v>89</v>
      </c>
      <c r="C62" s="241" t="s">
        <v>90</v>
      </c>
      <c r="D62" s="242">
        <v>12</v>
      </c>
      <c r="E62" s="242">
        <f t="shared" si="7"/>
        <v>20.400000000000002</v>
      </c>
      <c r="F62" s="242">
        <f t="shared" si="8"/>
        <v>19.200000000000003</v>
      </c>
      <c r="G62" s="242">
        <v>55</v>
      </c>
      <c r="H62" s="242">
        <v>35</v>
      </c>
      <c r="I62" s="242">
        <v>26</v>
      </c>
      <c r="J62" s="243">
        <f t="shared" si="9"/>
        <v>0.050049999999999997</v>
      </c>
    </row>
    <row r="63" spans="1:10" ht="20.65" customHeight="1">
      <c r="A63" s="363"/>
      <c r="B63" s="241" t="s">
        <v>91</v>
      </c>
      <c r="C63" s="241" t="s">
        <v>92</v>
      </c>
      <c r="D63" s="242">
        <v>12</v>
      </c>
      <c r="E63" s="242">
        <f t="shared" si="7"/>
        <v>20.400000000000002</v>
      </c>
      <c r="F63" s="242">
        <f t="shared" si="8"/>
        <v>19.200000000000003</v>
      </c>
      <c r="G63" s="242">
        <v>55</v>
      </c>
      <c r="H63" s="242">
        <v>35</v>
      </c>
      <c r="I63" s="242">
        <v>26</v>
      </c>
      <c r="J63" s="243">
        <f t="shared" si="9"/>
        <v>0.050049999999999997</v>
      </c>
    </row>
    <row r="64" spans="1:10" ht="20.65" customHeight="1">
      <c r="A64" s="363"/>
      <c r="B64" s="241" t="s">
        <v>93</v>
      </c>
      <c r="C64" s="241" t="s">
        <v>94</v>
      </c>
      <c r="D64" s="242">
        <v>12</v>
      </c>
      <c r="E64" s="242">
        <f t="shared" si="7"/>
        <v>20.400000000000002</v>
      </c>
      <c r="F64" s="242">
        <f t="shared" si="8"/>
        <v>19.200000000000003</v>
      </c>
      <c r="G64" s="242">
        <v>55</v>
      </c>
      <c r="H64" s="242">
        <v>35</v>
      </c>
      <c r="I64" s="242">
        <v>26</v>
      </c>
      <c r="J64" s="243">
        <f t="shared" si="9"/>
        <v>0.050049999999999997</v>
      </c>
    </row>
    <row r="65" spans="1:10" ht="20.65" customHeight="1">
      <c r="A65" s="363"/>
      <c r="B65" s="241" t="s">
        <v>95</v>
      </c>
      <c r="C65" s="241" t="s">
        <v>96</v>
      </c>
      <c r="D65" s="242">
        <v>8</v>
      </c>
      <c r="E65" s="242">
        <f t="shared" si="7"/>
        <v>21.60</v>
      </c>
      <c r="F65" s="242">
        <f t="shared" si="10" ref="F65:F70">(0.45*5+0.3)*8</f>
        <v>20.40</v>
      </c>
      <c r="G65" s="242">
        <v>38</v>
      </c>
      <c r="H65" s="242">
        <v>38</v>
      </c>
      <c r="I65" s="242">
        <v>36</v>
      </c>
      <c r="J65" s="243">
        <f t="shared" si="9"/>
        <v>0.051983999999999995</v>
      </c>
    </row>
    <row r="66" spans="1:10" ht="20.65" customHeight="1">
      <c r="A66" s="363"/>
      <c r="B66" s="241" t="s">
        <v>97</v>
      </c>
      <c r="C66" s="241" t="s">
        <v>98</v>
      </c>
      <c r="D66" s="242">
        <v>8</v>
      </c>
      <c r="E66" s="242">
        <f t="shared" si="7"/>
        <v>21.60</v>
      </c>
      <c r="F66" s="242">
        <f t="shared" si="10"/>
        <v>20.40</v>
      </c>
      <c r="G66" s="242">
        <v>38</v>
      </c>
      <c r="H66" s="242">
        <v>38</v>
      </c>
      <c r="I66" s="242">
        <v>36</v>
      </c>
      <c r="J66" s="243">
        <f t="shared" si="9"/>
        <v>0.051983999999999995</v>
      </c>
    </row>
    <row r="67" spans="1:10" ht="20.65" customHeight="1">
      <c r="A67" s="363"/>
      <c r="B67" s="241" t="s">
        <v>99</v>
      </c>
      <c r="C67" s="241" t="s">
        <v>100</v>
      </c>
      <c r="D67" s="242">
        <v>8</v>
      </c>
      <c r="E67" s="242">
        <f t="shared" si="7"/>
        <v>21.60</v>
      </c>
      <c r="F67" s="242">
        <f t="shared" si="10"/>
        <v>20.40</v>
      </c>
      <c r="G67" s="242">
        <v>38</v>
      </c>
      <c r="H67" s="242">
        <v>38</v>
      </c>
      <c r="I67" s="242">
        <v>36</v>
      </c>
      <c r="J67" s="243">
        <f t="shared" si="9"/>
        <v>0.051983999999999995</v>
      </c>
    </row>
    <row r="68" spans="1:10" ht="20.65" customHeight="1">
      <c r="A68" s="363"/>
      <c r="B68" s="241" t="s">
        <v>101</v>
      </c>
      <c r="C68" s="241" t="s">
        <v>102</v>
      </c>
      <c r="D68" s="242">
        <v>8</v>
      </c>
      <c r="E68" s="242">
        <f t="shared" si="7"/>
        <v>21.60</v>
      </c>
      <c r="F68" s="242">
        <f t="shared" si="10"/>
        <v>20.40</v>
      </c>
      <c r="G68" s="242">
        <v>38</v>
      </c>
      <c r="H68" s="242">
        <v>38</v>
      </c>
      <c r="I68" s="242">
        <v>36</v>
      </c>
      <c r="J68" s="243">
        <f t="shared" si="9"/>
        <v>0.051983999999999995</v>
      </c>
    </row>
    <row r="69" spans="1:10" ht="20.65" customHeight="1">
      <c r="A69" s="363"/>
      <c r="B69" s="241" t="s">
        <v>103</v>
      </c>
      <c r="C69" s="241" t="s">
        <v>104</v>
      </c>
      <c r="D69" s="242">
        <v>8</v>
      </c>
      <c r="E69" s="242">
        <f t="shared" si="7"/>
        <v>21.60</v>
      </c>
      <c r="F69" s="242">
        <f t="shared" si="10"/>
        <v>20.40</v>
      </c>
      <c r="G69" s="242">
        <v>38</v>
      </c>
      <c r="H69" s="242">
        <v>38</v>
      </c>
      <c r="I69" s="242">
        <v>36</v>
      </c>
      <c r="J69" s="243">
        <f t="shared" si="9"/>
        <v>0.051983999999999995</v>
      </c>
    </row>
    <row r="70" spans="1:10" ht="20.65" customHeight="1">
      <c r="A70" s="364"/>
      <c r="B70" s="244" t="s">
        <v>105</v>
      </c>
      <c r="C70" s="244" t="s">
        <v>106</v>
      </c>
      <c r="D70" s="245">
        <v>8</v>
      </c>
      <c r="E70" s="245">
        <f t="shared" si="7"/>
        <v>21.60</v>
      </c>
      <c r="F70" s="245">
        <f t="shared" si="10"/>
        <v>20.40</v>
      </c>
      <c r="G70" s="245">
        <v>38</v>
      </c>
      <c r="H70" s="245">
        <v>38</v>
      </c>
      <c r="I70" s="245">
        <v>36</v>
      </c>
      <c r="J70" s="246">
        <f t="shared" si="9"/>
        <v>0.051983999999999995</v>
      </c>
    </row>
    <row r="71" spans="1:10" ht="50.1" customHeight="1">
      <c r="A71" s="247"/>
      <c r="B71" s="248"/>
      <c r="C71" s="248"/>
      <c r="D71" s="248"/>
      <c r="E71" s="248"/>
      <c r="F71" s="248"/>
      <c r="G71" s="248"/>
      <c r="H71" s="248"/>
      <c r="I71" s="248"/>
      <c r="J71" s="249"/>
    </row>
    <row r="72" spans="1:10" ht="100.15" customHeight="1">
      <c r="A72" s="370" t="s">
        <v>107</v>
      </c>
      <c r="B72" s="371"/>
      <c r="C72" s="371"/>
      <c r="D72" s="371"/>
      <c r="E72" s="371"/>
      <c r="F72" s="371"/>
      <c r="G72" s="371"/>
      <c r="H72" s="371"/>
      <c r="I72" s="371"/>
      <c r="J72" s="372"/>
    </row>
    <row r="73" spans="1:10" ht="210" customHeight="1">
      <c r="A73" s="390"/>
      <c r="B73" s="391"/>
      <c r="C73" s="391"/>
      <c r="D73" s="391"/>
      <c r="E73" s="391"/>
      <c r="F73" s="391"/>
      <c r="G73" s="391"/>
      <c r="H73" s="391"/>
      <c r="I73" s="391"/>
      <c r="J73" s="392"/>
    </row>
    <row r="74" spans="1:10" ht="100.15" customHeight="1">
      <c r="A74" s="393" t="s">
        <v>108</v>
      </c>
      <c r="B74" s="394"/>
      <c r="C74" s="394"/>
      <c r="D74" s="394"/>
      <c r="E74" s="394"/>
      <c r="F74" s="394"/>
      <c r="G74" s="394"/>
      <c r="H74" s="394"/>
      <c r="I74" s="394"/>
      <c r="J74" s="395"/>
    </row>
    <row r="75" spans="1:10" ht="50.1" customHeight="1">
      <c r="A75" s="233" t="s">
        <v>2</v>
      </c>
      <c r="B75" s="233" t="s">
        <v>3</v>
      </c>
      <c r="C75" s="251" t="s">
        <v>4</v>
      </c>
      <c r="D75" s="233" t="s">
        <v>5</v>
      </c>
      <c r="E75" s="251" t="s">
        <v>6</v>
      </c>
      <c r="F75" s="251" t="s">
        <v>7</v>
      </c>
      <c r="G75" s="358" t="s">
        <v>8</v>
      </c>
      <c r="H75" s="359"/>
      <c r="I75" s="360"/>
      <c r="J75" s="252" t="s">
        <v>9</v>
      </c>
    </row>
    <row r="76" spans="1:10" ht="20.65" customHeight="1">
      <c r="A76" s="335" t="s">
        <v>10</v>
      </c>
      <c r="B76" s="235" t="s">
        <v>109</v>
      </c>
      <c r="C76" s="235" t="s">
        <v>12</v>
      </c>
      <c r="D76" s="235">
        <v>500</v>
      </c>
      <c r="E76" s="235">
        <f t="shared" si="11" ref="E76:E84">F76+1.5</f>
        <v>11.80</v>
      </c>
      <c r="F76" s="235">
        <v>10.30</v>
      </c>
      <c r="G76" s="235">
        <v>53</v>
      </c>
      <c r="H76" s="235">
        <v>53</v>
      </c>
      <c r="I76" s="235">
        <v>31</v>
      </c>
      <c r="J76" s="236">
        <v>0.087079000000000004</v>
      </c>
    </row>
    <row r="77" spans="1:10" ht="20.65" customHeight="1">
      <c r="A77" s="336"/>
      <c r="B77" s="235" t="s">
        <v>110</v>
      </c>
      <c r="C77" s="235" t="s">
        <v>14</v>
      </c>
      <c r="D77" s="235">
        <v>400</v>
      </c>
      <c r="E77" s="235">
        <f t="shared" si="11"/>
        <v>12.70</v>
      </c>
      <c r="F77" s="235">
        <v>11.20</v>
      </c>
      <c r="G77" s="235">
        <v>53</v>
      </c>
      <c r="H77" s="235">
        <v>53</v>
      </c>
      <c r="I77" s="235">
        <v>31</v>
      </c>
      <c r="J77" s="236">
        <v>0.087079000000000004</v>
      </c>
    </row>
    <row r="78" spans="1:10" ht="20.65" customHeight="1">
      <c r="A78" s="336"/>
      <c r="B78" s="237" t="s">
        <v>111</v>
      </c>
      <c r="C78" s="235" t="s">
        <v>16</v>
      </c>
      <c r="D78" s="235">
        <v>280</v>
      </c>
      <c r="E78" s="235">
        <f t="shared" si="11"/>
        <v>13.50</v>
      </c>
      <c r="F78" s="235">
        <v>12</v>
      </c>
      <c r="G78" s="235">
        <v>53</v>
      </c>
      <c r="H78" s="235">
        <v>53</v>
      </c>
      <c r="I78" s="235">
        <v>31</v>
      </c>
      <c r="J78" s="236">
        <v>0.087079000000000004</v>
      </c>
    </row>
    <row r="79" spans="1:10" ht="20.65" customHeight="1">
      <c r="A79" s="336"/>
      <c r="B79" s="237" t="s">
        <v>112</v>
      </c>
      <c r="C79" s="235" t="s">
        <v>18</v>
      </c>
      <c r="D79" s="235">
        <v>240</v>
      </c>
      <c r="E79" s="235">
        <f t="shared" si="11"/>
        <v>16.50</v>
      </c>
      <c r="F79" s="235">
        <v>15</v>
      </c>
      <c r="G79" s="235">
        <v>53</v>
      </c>
      <c r="H79" s="235">
        <v>53</v>
      </c>
      <c r="I79" s="235">
        <v>31</v>
      </c>
      <c r="J79" s="236">
        <v>0.087079000000000004</v>
      </c>
    </row>
    <row r="80" spans="1:10" ht="20.65" customHeight="1">
      <c r="A80" s="336"/>
      <c r="B80" s="237" t="s">
        <v>113</v>
      </c>
      <c r="C80" s="235" t="s">
        <v>20</v>
      </c>
      <c r="D80" s="235">
        <v>200</v>
      </c>
      <c r="E80" s="235">
        <f t="shared" si="11"/>
        <v>17</v>
      </c>
      <c r="F80" s="235">
        <v>15.50</v>
      </c>
      <c r="G80" s="235">
        <v>53</v>
      </c>
      <c r="H80" s="235">
        <v>53</v>
      </c>
      <c r="I80" s="235">
        <v>31</v>
      </c>
      <c r="J80" s="236">
        <v>0.087079000000000004</v>
      </c>
    </row>
    <row r="81" spans="1:10" ht="20.65" customHeight="1">
      <c r="A81" s="336"/>
      <c r="B81" s="237" t="s">
        <v>114</v>
      </c>
      <c r="C81" s="235" t="s">
        <v>22</v>
      </c>
      <c r="D81" s="235">
        <v>180</v>
      </c>
      <c r="E81" s="235">
        <f t="shared" si="11"/>
        <v>18.50</v>
      </c>
      <c r="F81" s="235">
        <v>17</v>
      </c>
      <c r="G81" s="235">
        <v>53</v>
      </c>
      <c r="H81" s="235">
        <v>53</v>
      </c>
      <c r="I81" s="235">
        <v>31</v>
      </c>
      <c r="J81" s="236">
        <v>0.087079000000000004</v>
      </c>
    </row>
    <row r="82" spans="1:10" ht="20.65" customHeight="1">
      <c r="A82" s="336"/>
      <c r="B82" s="237" t="s">
        <v>115</v>
      </c>
      <c r="C82" s="235" t="s">
        <v>24</v>
      </c>
      <c r="D82" s="235">
        <v>160</v>
      </c>
      <c r="E82" s="235">
        <f t="shared" si="11"/>
        <v>19</v>
      </c>
      <c r="F82" s="235">
        <v>17.50</v>
      </c>
      <c r="G82" s="235">
        <v>53</v>
      </c>
      <c r="H82" s="235">
        <v>53</v>
      </c>
      <c r="I82" s="235">
        <v>31</v>
      </c>
      <c r="J82" s="236">
        <v>0.087079000000000004</v>
      </c>
    </row>
    <row r="83" spans="1:10" ht="20.65" customHeight="1">
      <c r="A83" s="336"/>
      <c r="B83" s="237" t="s">
        <v>116</v>
      </c>
      <c r="C83" s="235" t="s">
        <v>26</v>
      </c>
      <c r="D83" s="235">
        <v>140</v>
      </c>
      <c r="E83" s="235">
        <f t="shared" si="11"/>
        <v>19.30</v>
      </c>
      <c r="F83" s="235">
        <v>17.80</v>
      </c>
      <c r="G83" s="235">
        <v>53</v>
      </c>
      <c r="H83" s="235">
        <v>53</v>
      </c>
      <c r="I83" s="235">
        <v>31</v>
      </c>
      <c r="J83" s="236">
        <v>0.087079000000000004</v>
      </c>
    </row>
    <row r="84" spans="1:10" ht="20.65" customHeight="1">
      <c r="A84" s="337"/>
      <c r="B84" s="237" t="s">
        <v>117</v>
      </c>
      <c r="C84" s="235" t="s">
        <v>28</v>
      </c>
      <c r="D84" s="235">
        <v>120</v>
      </c>
      <c r="E84" s="235">
        <f t="shared" si="11"/>
        <v>21.20</v>
      </c>
      <c r="F84" s="235">
        <v>19.70</v>
      </c>
      <c r="G84" s="235">
        <v>53</v>
      </c>
      <c r="H84" s="235">
        <v>53</v>
      </c>
      <c r="I84" s="235">
        <v>31</v>
      </c>
      <c r="J84" s="236">
        <v>0.087079000000000004</v>
      </c>
    </row>
    <row r="85" spans="1:10" ht="20.65" customHeight="1">
      <c r="A85" s="338" t="s">
        <v>29</v>
      </c>
      <c r="B85" s="238" t="s">
        <v>118</v>
      </c>
      <c r="C85" s="238" t="s">
        <v>12</v>
      </c>
      <c r="D85" s="238">
        <v>100</v>
      </c>
      <c r="E85" s="239">
        <f>F85+1.1</f>
        <v>4.3499999999999996</v>
      </c>
      <c r="F85" s="239">
        <f>(1.2*15+14.5)*0.1</f>
        <v>3.25</v>
      </c>
      <c r="G85" s="238">
        <v>53</v>
      </c>
      <c r="H85" s="238">
        <v>38</v>
      </c>
      <c r="I85" s="238">
        <v>30</v>
      </c>
      <c r="J85" s="240">
        <f t="shared" si="12" ref="J85:J105">I85*H85*G85*0.000001</f>
        <v>0.060419999999999995</v>
      </c>
    </row>
    <row r="86" spans="1:10" ht="20.65" customHeight="1">
      <c r="A86" s="339"/>
      <c r="B86" s="238" t="s">
        <v>119</v>
      </c>
      <c r="C86" s="238" t="s">
        <v>14</v>
      </c>
      <c r="D86" s="238">
        <v>100</v>
      </c>
      <c r="E86" s="239">
        <f>F86+1.1</f>
        <v>5.0999999999999996</v>
      </c>
      <c r="F86" s="239">
        <f>(1.7*15+14.5)*0.1</f>
        <v>4</v>
      </c>
      <c r="G86" s="238">
        <v>53</v>
      </c>
      <c r="H86" s="238">
        <v>38</v>
      </c>
      <c r="I86" s="238">
        <v>30</v>
      </c>
      <c r="J86" s="240">
        <f t="shared" si="12"/>
        <v>0.060419999999999995</v>
      </c>
    </row>
    <row r="87" spans="1:10" ht="20.65" customHeight="1">
      <c r="A87" s="339"/>
      <c r="B87" s="238" t="s">
        <v>120</v>
      </c>
      <c r="C87" s="238" t="s">
        <v>16</v>
      </c>
      <c r="D87" s="238">
        <v>100</v>
      </c>
      <c r="E87" s="239">
        <f>F87+1.1</f>
        <v>6.60</v>
      </c>
      <c r="F87" s="239">
        <f>(2.7*15+14.5)*0.1</f>
        <v>5.50</v>
      </c>
      <c r="G87" s="238">
        <v>53</v>
      </c>
      <c r="H87" s="238">
        <v>38</v>
      </c>
      <c r="I87" s="238">
        <v>30</v>
      </c>
      <c r="J87" s="240">
        <f t="shared" si="12"/>
        <v>0.060419999999999995</v>
      </c>
    </row>
    <row r="88" spans="1:10" ht="20.65" customHeight="1">
      <c r="A88" s="339"/>
      <c r="B88" s="238" t="s">
        <v>121</v>
      </c>
      <c r="C88" s="238" t="s">
        <v>18</v>
      </c>
      <c r="D88" s="238">
        <v>100</v>
      </c>
      <c r="E88" s="239">
        <f>F88+1.1</f>
        <v>8.5500000000000007</v>
      </c>
      <c r="F88" s="239">
        <f>(4*15+14.5)*0.1</f>
        <v>7.45</v>
      </c>
      <c r="G88" s="238">
        <v>53</v>
      </c>
      <c r="H88" s="238">
        <v>38</v>
      </c>
      <c r="I88" s="238">
        <v>30</v>
      </c>
      <c r="J88" s="240">
        <f t="shared" si="12"/>
        <v>0.060419999999999995</v>
      </c>
    </row>
    <row r="89" spans="1:10" ht="20.65" customHeight="1">
      <c r="A89" s="339"/>
      <c r="B89" s="238" t="s">
        <v>122</v>
      </c>
      <c r="C89" s="238" t="s">
        <v>20</v>
      </c>
      <c r="D89" s="238">
        <v>100</v>
      </c>
      <c r="E89" s="239">
        <f>F89+1.1</f>
        <v>10.050000000000001</v>
      </c>
      <c r="F89" s="239">
        <f>(5*15+14.5)*0.1</f>
        <v>8.9500000000000011</v>
      </c>
      <c r="G89" s="238">
        <v>53</v>
      </c>
      <c r="H89" s="238">
        <v>38</v>
      </c>
      <c r="I89" s="238">
        <v>30</v>
      </c>
      <c r="J89" s="240">
        <f t="shared" si="12"/>
        <v>0.060419999999999995</v>
      </c>
    </row>
    <row r="90" spans="1:10" ht="20.65" customHeight="1">
      <c r="A90" s="339"/>
      <c r="B90" s="238" t="s">
        <v>123</v>
      </c>
      <c r="C90" s="238" t="s">
        <v>22</v>
      </c>
      <c r="D90" s="238">
        <v>100</v>
      </c>
      <c r="E90" s="239">
        <f>F90+1.3</f>
        <v>12.500000000000002</v>
      </c>
      <c r="F90" s="239">
        <f>(6.1*15+20.5)*0.1</f>
        <v>11.20</v>
      </c>
      <c r="G90" s="238">
        <v>61</v>
      </c>
      <c r="H90" s="238">
        <v>46</v>
      </c>
      <c r="I90" s="238">
        <v>32</v>
      </c>
      <c r="J90" s="240">
        <f t="shared" si="12"/>
        <v>0.089791999999999997</v>
      </c>
    </row>
    <row r="91" spans="1:10" ht="20.65" customHeight="1">
      <c r="A91" s="339"/>
      <c r="B91" s="238" t="s">
        <v>124</v>
      </c>
      <c r="C91" s="238" t="s">
        <v>24</v>
      </c>
      <c r="D91" s="238">
        <v>100</v>
      </c>
      <c r="E91" s="239">
        <f>F91+1.3</f>
        <v>14.000000000000002</v>
      </c>
      <c r="F91" s="239">
        <f>(7.1*15+20.5)*0.1</f>
        <v>12.70</v>
      </c>
      <c r="G91" s="238">
        <v>61</v>
      </c>
      <c r="H91" s="238">
        <v>46</v>
      </c>
      <c r="I91" s="238">
        <v>32</v>
      </c>
      <c r="J91" s="240">
        <f t="shared" si="12"/>
        <v>0.089791999999999997</v>
      </c>
    </row>
    <row r="92" spans="1:10" ht="20.65" customHeight="1">
      <c r="A92" s="339"/>
      <c r="B92" s="238" t="s">
        <v>125</v>
      </c>
      <c r="C92" s="238" t="s">
        <v>26</v>
      </c>
      <c r="D92" s="238">
        <v>100</v>
      </c>
      <c r="E92" s="239">
        <f>F92+1.3</f>
        <v>15.80</v>
      </c>
      <c r="F92" s="239">
        <f>(8.3*15+20.5)*0.1</f>
        <v>14.50</v>
      </c>
      <c r="G92" s="238">
        <v>61</v>
      </c>
      <c r="H92" s="238">
        <v>46</v>
      </c>
      <c r="I92" s="238">
        <v>32</v>
      </c>
      <c r="J92" s="240">
        <f t="shared" si="12"/>
        <v>0.089791999999999997</v>
      </c>
    </row>
    <row r="93" spans="1:10" ht="20.65" customHeight="1">
      <c r="A93" s="339"/>
      <c r="B93" s="238" t="s">
        <v>126</v>
      </c>
      <c r="C93" s="238" t="s">
        <v>28</v>
      </c>
      <c r="D93" s="238">
        <v>100</v>
      </c>
      <c r="E93" s="239">
        <f>F93+1.3</f>
        <v>19.55</v>
      </c>
      <c r="F93" s="239">
        <f>(10.8*15+20.5)*0.1</f>
        <v>18.25</v>
      </c>
      <c r="G93" s="238">
        <v>61</v>
      </c>
      <c r="H93" s="238">
        <v>46</v>
      </c>
      <c r="I93" s="238">
        <v>32</v>
      </c>
      <c r="J93" s="240">
        <f t="shared" si="12"/>
        <v>0.089791999999999997</v>
      </c>
    </row>
    <row r="94" spans="1:10" ht="20.65" customHeight="1">
      <c r="A94" s="340" t="s">
        <v>39</v>
      </c>
      <c r="B94" s="241" t="s">
        <v>127</v>
      </c>
      <c r="C94" s="241" t="s">
        <v>128</v>
      </c>
      <c r="D94" s="242">
        <v>12</v>
      </c>
      <c r="E94" s="242">
        <f t="shared" si="13" ref="E94:E105">F94+1.2</f>
        <v>20.400000000000002</v>
      </c>
      <c r="F94" s="242">
        <f t="shared" si="14" ref="F94:F99">(0.45*3+0.25)*12</f>
        <v>19.200000000000003</v>
      </c>
      <c r="G94" s="242">
        <v>55</v>
      </c>
      <c r="H94" s="242">
        <v>35</v>
      </c>
      <c r="I94" s="242">
        <v>26</v>
      </c>
      <c r="J94" s="243">
        <f t="shared" si="12"/>
        <v>0.050049999999999997</v>
      </c>
    </row>
    <row r="95" spans="1:10" ht="20.65" customHeight="1">
      <c r="A95" s="341"/>
      <c r="B95" s="241" t="s">
        <v>129</v>
      </c>
      <c r="C95" s="241" t="s">
        <v>130</v>
      </c>
      <c r="D95" s="242">
        <v>12</v>
      </c>
      <c r="E95" s="242">
        <f t="shared" si="13"/>
        <v>20.400000000000002</v>
      </c>
      <c r="F95" s="242">
        <f t="shared" si="14"/>
        <v>19.200000000000003</v>
      </c>
      <c r="G95" s="242">
        <v>55</v>
      </c>
      <c r="H95" s="242">
        <v>35</v>
      </c>
      <c r="I95" s="242">
        <v>26</v>
      </c>
      <c r="J95" s="243">
        <f t="shared" si="12"/>
        <v>0.050049999999999997</v>
      </c>
    </row>
    <row r="96" spans="1:10" ht="20.65" customHeight="1">
      <c r="A96" s="341"/>
      <c r="B96" s="241" t="s">
        <v>131</v>
      </c>
      <c r="C96" s="241" t="s">
        <v>132</v>
      </c>
      <c r="D96" s="242">
        <v>12</v>
      </c>
      <c r="E96" s="242">
        <f t="shared" si="13"/>
        <v>20.400000000000002</v>
      </c>
      <c r="F96" s="242">
        <f t="shared" si="14"/>
        <v>19.200000000000003</v>
      </c>
      <c r="G96" s="242">
        <v>55</v>
      </c>
      <c r="H96" s="242">
        <v>35</v>
      </c>
      <c r="I96" s="242">
        <v>26</v>
      </c>
      <c r="J96" s="243">
        <f t="shared" si="12"/>
        <v>0.050049999999999997</v>
      </c>
    </row>
    <row r="97" spans="1:10" ht="20.65" customHeight="1">
      <c r="A97" s="341"/>
      <c r="B97" s="241" t="s">
        <v>133</v>
      </c>
      <c r="C97" s="241" t="s">
        <v>134</v>
      </c>
      <c r="D97" s="242">
        <v>12</v>
      </c>
      <c r="E97" s="242">
        <f t="shared" si="13"/>
        <v>20.400000000000002</v>
      </c>
      <c r="F97" s="242">
        <f t="shared" si="14"/>
        <v>19.200000000000003</v>
      </c>
      <c r="G97" s="242">
        <v>55</v>
      </c>
      <c r="H97" s="242">
        <v>35</v>
      </c>
      <c r="I97" s="242">
        <v>26</v>
      </c>
      <c r="J97" s="243">
        <f t="shared" si="12"/>
        <v>0.050049999999999997</v>
      </c>
    </row>
    <row r="98" spans="1:10" ht="20.65" customHeight="1">
      <c r="A98" s="341"/>
      <c r="B98" s="241" t="s">
        <v>135</v>
      </c>
      <c r="C98" s="241" t="s">
        <v>136</v>
      </c>
      <c r="D98" s="242">
        <v>12</v>
      </c>
      <c r="E98" s="242">
        <f t="shared" si="13"/>
        <v>20.400000000000002</v>
      </c>
      <c r="F98" s="242">
        <f t="shared" si="14"/>
        <v>19.200000000000003</v>
      </c>
      <c r="G98" s="242">
        <v>55</v>
      </c>
      <c r="H98" s="242">
        <v>35</v>
      </c>
      <c r="I98" s="242">
        <v>26</v>
      </c>
      <c r="J98" s="243">
        <f t="shared" si="12"/>
        <v>0.050049999999999997</v>
      </c>
    </row>
    <row r="99" spans="1:10" ht="20.65" customHeight="1">
      <c r="A99" s="341"/>
      <c r="B99" s="241" t="s">
        <v>137</v>
      </c>
      <c r="C99" s="241" t="s">
        <v>138</v>
      </c>
      <c r="D99" s="242">
        <v>12</v>
      </c>
      <c r="E99" s="242">
        <f t="shared" si="13"/>
        <v>20.400000000000002</v>
      </c>
      <c r="F99" s="242">
        <f t="shared" si="14"/>
        <v>19.200000000000003</v>
      </c>
      <c r="G99" s="242">
        <v>55</v>
      </c>
      <c r="H99" s="242">
        <v>35</v>
      </c>
      <c r="I99" s="242">
        <v>26</v>
      </c>
      <c r="J99" s="243">
        <f t="shared" si="12"/>
        <v>0.050049999999999997</v>
      </c>
    </row>
    <row r="100" spans="1:10" ht="20.65" customHeight="1">
      <c r="A100" s="341"/>
      <c r="B100" s="241" t="s">
        <v>139</v>
      </c>
      <c r="C100" s="241" t="s">
        <v>140</v>
      </c>
      <c r="D100" s="242">
        <v>8</v>
      </c>
      <c r="E100" s="242">
        <f t="shared" si="13"/>
        <v>21.60</v>
      </c>
      <c r="F100" s="242">
        <f t="shared" si="15" ref="F100:F105">(0.45*5+0.3)*8</f>
        <v>20.40</v>
      </c>
      <c r="G100" s="242">
        <v>38</v>
      </c>
      <c r="H100" s="242">
        <v>38</v>
      </c>
      <c r="I100" s="242">
        <v>36</v>
      </c>
      <c r="J100" s="243">
        <f t="shared" si="12"/>
        <v>0.051983999999999995</v>
      </c>
    </row>
    <row r="101" spans="1:10" ht="20.65" customHeight="1">
      <c r="A101" s="341"/>
      <c r="B101" s="241" t="s">
        <v>141</v>
      </c>
      <c r="C101" s="241" t="s">
        <v>142</v>
      </c>
      <c r="D101" s="242">
        <v>8</v>
      </c>
      <c r="E101" s="242">
        <f t="shared" si="13"/>
        <v>21.60</v>
      </c>
      <c r="F101" s="242">
        <f t="shared" si="15"/>
        <v>20.40</v>
      </c>
      <c r="G101" s="242">
        <v>38</v>
      </c>
      <c r="H101" s="242">
        <v>38</v>
      </c>
      <c r="I101" s="242">
        <v>36</v>
      </c>
      <c r="J101" s="243">
        <f t="shared" si="12"/>
        <v>0.051983999999999995</v>
      </c>
    </row>
    <row r="102" spans="1:10" ht="20.65" customHeight="1">
      <c r="A102" s="341"/>
      <c r="B102" s="241" t="s">
        <v>143</v>
      </c>
      <c r="C102" s="241" t="s">
        <v>144</v>
      </c>
      <c r="D102" s="242">
        <v>8</v>
      </c>
      <c r="E102" s="242">
        <f t="shared" si="13"/>
        <v>21.60</v>
      </c>
      <c r="F102" s="242">
        <f t="shared" si="15"/>
        <v>20.40</v>
      </c>
      <c r="G102" s="242">
        <v>38</v>
      </c>
      <c r="H102" s="242">
        <v>38</v>
      </c>
      <c r="I102" s="242">
        <v>36</v>
      </c>
      <c r="J102" s="243">
        <f t="shared" si="12"/>
        <v>0.051983999999999995</v>
      </c>
    </row>
    <row r="103" spans="1:10" ht="20.65" customHeight="1">
      <c r="A103" s="341"/>
      <c r="B103" s="241" t="s">
        <v>145</v>
      </c>
      <c r="C103" s="241" t="s">
        <v>146</v>
      </c>
      <c r="D103" s="242">
        <v>8</v>
      </c>
      <c r="E103" s="242">
        <f t="shared" si="13"/>
        <v>21.60</v>
      </c>
      <c r="F103" s="242">
        <f t="shared" si="15"/>
        <v>20.40</v>
      </c>
      <c r="G103" s="242">
        <v>38</v>
      </c>
      <c r="H103" s="242">
        <v>38</v>
      </c>
      <c r="I103" s="242">
        <v>36</v>
      </c>
      <c r="J103" s="243">
        <f t="shared" si="12"/>
        <v>0.051983999999999995</v>
      </c>
    </row>
    <row r="104" spans="1:10" ht="20.65" customHeight="1">
      <c r="A104" s="341"/>
      <c r="B104" s="241" t="s">
        <v>147</v>
      </c>
      <c r="C104" s="241" t="s">
        <v>148</v>
      </c>
      <c r="D104" s="242">
        <v>8</v>
      </c>
      <c r="E104" s="242">
        <f t="shared" si="13"/>
        <v>21.60</v>
      </c>
      <c r="F104" s="242">
        <f t="shared" si="15"/>
        <v>20.40</v>
      </c>
      <c r="G104" s="242">
        <v>38</v>
      </c>
      <c r="H104" s="242">
        <v>38</v>
      </c>
      <c r="I104" s="242">
        <v>36</v>
      </c>
      <c r="J104" s="243">
        <f t="shared" si="12"/>
        <v>0.051983999999999995</v>
      </c>
    </row>
    <row r="105" spans="1:10" ht="20.65" customHeight="1">
      <c r="A105" s="361"/>
      <c r="B105" s="244" t="s">
        <v>149</v>
      </c>
      <c r="C105" s="244" t="s">
        <v>150</v>
      </c>
      <c r="D105" s="245">
        <v>8</v>
      </c>
      <c r="E105" s="245">
        <f t="shared" si="13"/>
        <v>21.60</v>
      </c>
      <c r="F105" s="245">
        <f t="shared" si="15"/>
        <v>20.40</v>
      </c>
      <c r="G105" s="245">
        <v>38</v>
      </c>
      <c r="H105" s="245">
        <v>38</v>
      </c>
      <c r="I105" s="245">
        <v>36</v>
      </c>
      <c r="J105" s="246">
        <f t="shared" si="12"/>
        <v>0.051983999999999995</v>
      </c>
    </row>
    <row r="106" spans="1:10" ht="50.1" customHeight="1">
      <c r="A106" s="247"/>
      <c r="B106" s="253"/>
      <c r="C106" s="253"/>
      <c r="D106" s="253"/>
      <c r="E106" s="253"/>
      <c r="F106" s="253"/>
      <c r="G106" s="253"/>
      <c r="H106" s="253"/>
      <c r="I106" s="254"/>
      <c r="J106" s="249"/>
    </row>
    <row r="107" spans="1:10" ht="100.15" customHeight="1">
      <c r="A107" s="370" t="s">
        <v>151</v>
      </c>
      <c r="B107" s="371"/>
      <c r="C107" s="371"/>
      <c r="D107" s="371"/>
      <c r="E107" s="371"/>
      <c r="F107" s="371"/>
      <c r="G107" s="371"/>
      <c r="H107" s="371"/>
      <c r="I107" s="371"/>
      <c r="J107" s="372"/>
    </row>
    <row r="108" spans="1:10" ht="210" customHeight="1">
      <c r="A108" s="390"/>
      <c r="B108" s="391"/>
      <c r="C108" s="391"/>
      <c r="D108" s="391"/>
      <c r="E108" s="391"/>
      <c r="F108" s="391"/>
      <c r="G108" s="391"/>
      <c r="H108" s="391"/>
      <c r="I108" s="391"/>
      <c r="J108" s="392"/>
    </row>
    <row r="109" spans="1:10" ht="100.15" customHeight="1">
      <c r="A109" s="393" t="s">
        <v>108</v>
      </c>
      <c r="B109" s="394"/>
      <c r="C109" s="394"/>
      <c r="D109" s="394"/>
      <c r="E109" s="394"/>
      <c r="F109" s="394"/>
      <c r="G109" s="394"/>
      <c r="H109" s="394"/>
      <c r="I109" s="394"/>
      <c r="J109" s="395"/>
    </row>
    <row r="110" spans="1:10" ht="50.1" customHeight="1">
      <c r="A110" s="233" t="s">
        <v>2</v>
      </c>
      <c r="B110" s="233" t="s">
        <v>3</v>
      </c>
      <c r="C110" s="251" t="s">
        <v>4</v>
      </c>
      <c r="D110" s="233" t="s">
        <v>5</v>
      </c>
      <c r="E110" s="251" t="s">
        <v>6</v>
      </c>
      <c r="F110" s="251" t="s">
        <v>7</v>
      </c>
      <c r="G110" s="358" t="s">
        <v>8</v>
      </c>
      <c r="H110" s="359"/>
      <c r="I110" s="360"/>
      <c r="J110" s="252" t="s">
        <v>9</v>
      </c>
    </row>
    <row r="111" spans="1:10" ht="20.65" customHeight="1">
      <c r="A111" s="335" t="s">
        <v>10</v>
      </c>
      <c r="B111" s="235" t="s">
        <v>152</v>
      </c>
      <c r="C111" s="235" t="s">
        <v>12</v>
      </c>
      <c r="D111" s="235">
        <v>500</v>
      </c>
      <c r="E111" s="235">
        <f t="shared" si="16" ref="E111:E119">F111+1.5</f>
        <v>11.80</v>
      </c>
      <c r="F111" s="235">
        <v>10.30</v>
      </c>
      <c r="G111" s="235">
        <v>53</v>
      </c>
      <c r="H111" s="235">
        <v>53</v>
      </c>
      <c r="I111" s="235">
        <v>31</v>
      </c>
      <c r="J111" s="236">
        <v>0.087079000000000004</v>
      </c>
    </row>
    <row r="112" spans="1:10" ht="20.65" customHeight="1">
      <c r="A112" s="336"/>
      <c r="B112" s="235" t="s">
        <v>153</v>
      </c>
      <c r="C112" s="235" t="s">
        <v>14</v>
      </c>
      <c r="D112" s="235">
        <v>400</v>
      </c>
      <c r="E112" s="235">
        <f t="shared" si="16"/>
        <v>12.70</v>
      </c>
      <c r="F112" s="235">
        <v>11.20</v>
      </c>
      <c r="G112" s="235">
        <v>53</v>
      </c>
      <c r="H112" s="235">
        <v>53</v>
      </c>
      <c r="I112" s="235">
        <v>31</v>
      </c>
      <c r="J112" s="236">
        <v>0.087079000000000004</v>
      </c>
    </row>
    <row r="113" spans="1:10" ht="20.65" customHeight="1">
      <c r="A113" s="336"/>
      <c r="B113" s="237" t="s">
        <v>154</v>
      </c>
      <c r="C113" s="235" t="s">
        <v>16</v>
      </c>
      <c r="D113" s="235">
        <v>280</v>
      </c>
      <c r="E113" s="235">
        <f t="shared" si="16"/>
        <v>13.50</v>
      </c>
      <c r="F113" s="235">
        <v>12</v>
      </c>
      <c r="G113" s="235">
        <v>53</v>
      </c>
      <c r="H113" s="235">
        <v>53</v>
      </c>
      <c r="I113" s="235">
        <v>31</v>
      </c>
      <c r="J113" s="236">
        <v>0.087079000000000004</v>
      </c>
    </row>
    <row r="114" spans="1:10" ht="20.65" customHeight="1">
      <c r="A114" s="336"/>
      <c r="B114" s="237" t="s">
        <v>155</v>
      </c>
      <c r="C114" s="235" t="s">
        <v>18</v>
      </c>
      <c r="D114" s="235">
        <v>240</v>
      </c>
      <c r="E114" s="235">
        <f t="shared" si="16"/>
        <v>16.50</v>
      </c>
      <c r="F114" s="235">
        <v>15</v>
      </c>
      <c r="G114" s="235">
        <v>53</v>
      </c>
      <c r="H114" s="235">
        <v>53</v>
      </c>
      <c r="I114" s="235">
        <v>31</v>
      </c>
      <c r="J114" s="236">
        <v>0.087079000000000004</v>
      </c>
    </row>
    <row r="115" spans="1:10" ht="20.65" customHeight="1">
      <c r="A115" s="336"/>
      <c r="B115" s="237" t="s">
        <v>156</v>
      </c>
      <c r="C115" s="235" t="s">
        <v>20</v>
      </c>
      <c r="D115" s="235">
        <v>200</v>
      </c>
      <c r="E115" s="235">
        <f t="shared" si="16"/>
        <v>17</v>
      </c>
      <c r="F115" s="235">
        <v>15.50</v>
      </c>
      <c r="G115" s="235">
        <v>53</v>
      </c>
      <c r="H115" s="235">
        <v>53</v>
      </c>
      <c r="I115" s="235">
        <v>31</v>
      </c>
      <c r="J115" s="236">
        <v>0.087079000000000004</v>
      </c>
    </row>
    <row r="116" spans="1:10" ht="20.65" customHeight="1">
      <c r="A116" s="336"/>
      <c r="B116" s="237" t="s">
        <v>157</v>
      </c>
      <c r="C116" s="235" t="s">
        <v>22</v>
      </c>
      <c r="D116" s="235">
        <v>180</v>
      </c>
      <c r="E116" s="235">
        <f t="shared" si="16"/>
        <v>18.50</v>
      </c>
      <c r="F116" s="235">
        <v>17</v>
      </c>
      <c r="G116" s="235">
        <v>53</v>
      </c>
      <c r="H116" s="235">
        <v>53</v>
      </c>
      <c r="I116" s="235">
        <v>31</v>
      </c>
      <c r="J116" s="236">
        <v>0.087079000000000004</v>
      </c>
    </row>
    <row r="117" spans="1:10" ht="20.65" customHeight="1">
      <c r="A117" s="336"/>
      <c r="B117" s="237" t="s">
        <v>158</v>
      </c>
      <c r="C117" s="235" t="s">
        <v>24</v>
      </c>
      <c r="D117" s="235">
        <v>160</v>
      </c>
      <c r="E117" s="235">
        <f t="shared" si="16"/>
        <v>19</v>
      </c>
      <c r="F117" s="235">
        <v>17.50</v>
      </c>
      <c r="G117" s="235">
        <v>53</v>
      </c>
      <c r="H117" s="235">
        <v>53</v>
      </c>
      <c r="I117" s="235">
        <v>31</v>
      </c>
      <c r="J117" s="236">
        <v>0.087079000000000004</v>
      </c>
    </row>
    <row r="118" spans="1:10" ht="20.65" customHeight="1">
      <c r="A118" s="336"/>
      <c r="B118" s="237" t="s">
        <v>159</v>
      </c>
      <c r="C118" s="235" t="s">
        <v>26</v>
      </c>
      <c r="D118" s="235">
        <v>140</v>
      </c>
      <c r="E118" s="235">
        <f t="shared" si="16"/>
        <v>19.30</v>
      </c>
      <c r="F118" s="235">
        <v>17.80</v>
      </c>
      <c r="G118" s="235">
        <v>53</v>
      </c>
      <c r="H118" s="235">
        <v>53</v>
      </c>
      <c r="I118" s="235">
        <v>31</v>
      </c>
      <c r="J118" s="236">
        <v>0.087079000000000004</v>
      </c>
    </row>
    <row r="119" spans="1:10" ht="20.65" customHeight="1">
      <c r="A119" s="337"/>
      <c r="B119" s="237" t="s">
        <v>160</v>
      </c>
      <c r="C119" s="235" t="s">
        <v>28</v>
      </c>
      <c r="D119" s="235">
        <v>120</v>
      </c>
      <c r="E119" s="235">
        <f t="shared" si="16"/>
        <v>21.20</v>
      </c>
      <c r="F119" s="235">
        <v>19.70</v>
      </c>
      <c r="G119" s="235">
        <v>53</v>
      </c>
      <c r="H119" s="235">
        <v>53</v>
      </c>
      <c r="I119" s="235">
        <v>31</v>
      </c>
      <c r="J119" s="236">
        <v>0.087079000000000004</v>
      </c>
    </row>
    <row r="120" spans="1:10" ht="20.65" customHeight="1">
      <c r="A120" s="338" t="s">
        <v>29</v>
      </c>
      <c r="B120" s="238" t="s">
        <v>161</v>
      </c>
      <c r="C120" s="238" t="s">
        <v>12</v>
      </c>
      <c r="D120" s="238">
        <v>100</v>
      </c>
      <c r="E120" s="239">
        <f>F120+1.1</f>
        <v>4.3499999999999996</v>
      </c>
      <c r="F120" s="239">
        <f>(1.2*15+14.5)*0.1</f>
        <v>3.25</v>
      </c>
      <c r="G120" s="238">
        <v>53</v>
      </c>
      <c r="H120" s="238">
        <v>38</v>
      </c>
      <c r="I120" s="238">
        <v>30</v>
      </c>
      <c r="J120" s="240">
        <f t="shared" si="17" ref="J120:J140">I120*H120*G120*0.000001</f>
        <v>0.060419999999999995</v>
      </c>
    </row>
    <row r="121" spans="1:10" ht="20.65" customHeight="1">
      <c r="A121" s="339"/>
      <c r="B121" s="238" t="s">
        <v>162</v>
      </c>
      <c r="C121" s="238" t="s">
        <v>14</v>
      </c>
      <c r="D121" s="238">
        <v>100</v>
      </c>
      <c r="E121" s="239">
        <f>F121+1.1</f>
        <v>5.0999999999999996</v>
      </c>
      <c r="F121" s="239">
        <f>(1.7*15+14.5)*0.1</f>
        <v>4</v>
      </c>
      <c r="G121" s="238">
        <v>53</v>
      </c>
      <c r="H121" s="238">
        <v>38</v>
      </c>
      <c r="I121" s="238">
        <v>30</v>
      </c>
      <c r="J121" s="240">
        <f t="shared" si="17"/>
        <v>0.060419999999999995</v>
      </c>
    </row>
    <row r="122" spans="1:10" ht="20.65" customHeight="1">
      <c r="A122" s="339"/>
      <c r="B122" s="238" t="s">
        <v>163</v>
      </c>
      <c r="C122" s="238" t="s">
        <v>16</v>
      </c>
      <c r="D122" s="238">
        <v>100</v>
      </c>
      <c r="E122" s="239">
        <f>F122+1.1</f>
        <v>6.60</v>
      </c>
      <c r="F122" s="239">
        <f>(2.7*15+14.5)*0.1</f>
        <v>5.50</v>
      </c>
      <c r="G122" s="238">
        <v>53</v>
      </c>
      <c r="H122" s="238">
        <v>38</v>
      </c>
      <c r="I122" s="238">
        <v>30</v>
      </c>
      <c r="J122" s="240">
        <f t="shared" si="17"/>
        <v>0.060419999999999995</v>
      </c>
    </row>
    <row r="123" spans="1:10" ht="20.65" customHeight="1">
      <c r="A123" s="339"/>
      <c r="B123" s="238" t="s">
        <v>164</v>
      </c>
      <c r="C123" s="238" t="s">
        <v>18</v>
      </c>
      <c r="D123" s="238">
        <v>100</v>
      </c>
      <c r="E123" s="239">
        <f>F123+1.1</f>
        <v>8.5500000000000007</v>
      </c>
      <c r="F123" s="239">
        <f>(4*15+14.5)*0.1</f>
        <v>7.45</v>
      </c>
      <c r="G123" s="238">
        <v>53</v>
      </c>
      <c r="H123" s="238">
        <v>38</v>
      </c>
      <c r="I123" s="238">
        <v>30</v>
      </c>
      <c r="J123" s="240">
        <f t="shared" si="17"/>
        <v>0.060419999999999995</v>
      </c>
    </row>
    <row r="124" spans="1:10" ht="20.65" customHeight="1">
      <c r="A124" s="339"/>
      <c r="B124" s="238" t="s">
        <v>165</v>
      </c>
      <c r="C124" s="238" t="s">
        <v>20</v>
      </c>
      <c r="D124" s="238">
        <v>100</v>
      </c>
      <c r="E124" s="239">
        <f>F124+1.1</f>
        <v>10.050000000000001</v>
      </c>
      <c r="F124" s="239">
        <f>(5*15+14.5)*0.1</f>
        <v>8.9500000000000011</v>
      </c>
      <c r="G124" s="238">
        <v>53</v>
      </c>
      <c r="H124" s="238">
        <v>38</v>
      </c>
      <c r="I124" s="238">
        <v>30</v>
      </c>
      <c r="J124" s="240">
        <f t="shared" si="17"/>
        <v>0.060419999999999995</v>
      </c>
    </row>
    <row r="125" spans="1:10" ht="20.65" customHeight="1">
      <c r="A125" s="339"/>
      <c r="B125" s="238" t="s">
        <v>166</v>
      </c>
      <c r="C125" s="238" t="s">
        <v>22</v>
      </c>
      <c r="D125" s="238">
        <v>100</v>
      </c>
      <c r="E125" s="239">
        <f>F125+1.3</f>
        <v>12.500000000000002</v>
      </c>
      <c r="F125" s="239">
        <f>(6.1*15+20.5)*0.1</f>
        <v>11.20</v>
      </c>
      <c r="G125" s="238">
        <v>61</v>
      </c>
      <c r="H125" s="238">
        <v>46</v>
      </c>
      <c r="I125" s="238">
        <v>32</v>
      </c>
      <c r="J125" s="240">
        <f t="shared" si="17"/>
        <v>0.089791999999999997</v>
      </c>
    </row>
    <row r="126" spans="1:10" ht="20.65" customHeight="1">
      <c r="A126" s="339"/>
      <c r="B126" s="238" t="s">
        <v>167</v>
      </c>
      <c r="C126" s="238" t="s">
        <v>24</v>
      </c>
      <c r="D126" s="238">
        <v>100</v>
      </c>
      <c r="E126" s="239">
        <f>F126+1.3</f>
        <v>14.000000000000002</v>
      </c>
      <c r="F126" s="239">
        <f>(7.1*15+20.5)*0.1</f>
        <v>12.70</v>
      </c>
      <c r="G126" s="238">
        <v>61</v>
      </c>
      <c r="H126" s="238">
        <v>46</v>
      </c>
      <c r="I126" s="238">
        <v>32</v>
      </c>
      <c r="J126" s="240">
        <f t="shared" si="17"/>
        <v>0.089791999999999997</v>
      </c>
    </row>
    <row r="127" spans="1:10" ht="20.65" customHeight="1">
      <c r="A127" s="339"/>
      <c r="B127" s="238" t="s">
        <v>168</v>
      </c>
      <c r="C127" s="238" t="s">
        <v>26</v>
      </c>
      <c r="D127" s="238">
        <v>100</v>
      </c>
      <c r="E127" s="239">
        <f>F127+1.3</f>
        <v>15.80</v>
      </c>
      <c r="F127" s="239">
        <f>(8.3*15+20.5)*0.1</f>
        <v>14.50</v>
      </c>
      <c r="G127" s="238">
        <v>61</v>
      </c>
      <c r="H127" s="238">
        <v>46</v>
      </c>
      <c r="I127" s="238">
        <v>32</v>
      </c>
      <c r="J127" s="240">
        <f t="shared" si="17"/>
        <v>0.089791999999999997</v>
      </c>
    </row>
    <row r="128" spans="1:10" ht="20.65" customHeight="1">
      <c r="A128" s="339"/>
      <c r="B128" s="238" t="s">
        <v>169</v>
      </c>
      <c r="C128" s="238" t="s">
        <v>28</v>
      </c>
      <c r="D128" s="238">
        <v>100</v>
      </c>
      <c r="E128" s="239">
        <f>F128+1.3</f>
        <v>19.55</v>
      </c>
      <c r="F128" s="239">
        <f>(10.8*15+20.5)*0.1</f>
        <v>18.25</v>
      </c>
      <c r="G128" s="238">
        <v>61</v>
      </c>
      <c r="H128" s="238">
        <v>46</v>
      </c>
      <c r="I128" s="238">
        <v>32</v>
      </c>
      <c r="J128" s="240">
        <f t="shared" si="17"/>
        <v>0.089791999999999997</v>
      </c>
    </row>
    <row r="129" spans="1:10" ht="20.65" customHeight="1">
      <c r="A129" s="340" t="s">
        <v>39</v>
      </c>
      <c r="B129" s="241" t="s">
        <v>170</v>
      </c>
      <c r="C129" s="241" t="s">
        <v>128</v>
      </c>
      <c r="D129" s="242">
        <v>12</v>
      </c>
      <c r="E129" s="242">
        <f t="shared" si="18" ref="E129:E140">F129+1.2</f>
        <v>20.400000000000002</v>
      </c>
      <c r="F129" s="242">
        <f t="shared" si="19" ref="F129:F134">(0.45*3+0.25)*12</f>
        <v>19.200000000000003</v>
      </c>
      <c r="G129" s="242">
        <v>55</v>
      </c>
      <c r="H129" s="242">
        <v>35</v>
      </c>
      <c r="I129" s="242">
        <v>26</v>
      </c>
      <c r="J129" s="243">
        <f t="shared" si="17"/>
        <v>0.050049999999999997</v>
      </c>
    </row>
    <row r="130" spans="1:10" ht="20.65" customHeight="1">
      <c r="A130" s="341"/>
      <c r="B130" s="241" t="s">
        <v>171</v>
      </c>
      <c r="C130" s="241" t="s">
        <v>130</v>
      </c>
      <c r="D130" s="242">
        <v>12</v>
      </c>
      <c r="E130" s="242">
        <f t="shared" si="18"/>
        <v>20.400000000000002</v>
      </c>
      <c r="F130" s="242">
        <f t="shared" si="19"/>
        <v>19.200000000000003</v>
      </c>
      <c r="G130" s="242">
        <v>55</v>
      </c>
      <c r="H130" s="242">
        <v>35</v>
      </c>
      <c r="I130" s="242">
        <v>26</v>
      </c>
      <c r="J130" s="243">
        <f t="shared" si="17"/>
        <v>0.050049999999999997</v>
      </c>
    </row>
    <row r="131" spans="1:10" ht="20.65" customHeight="1">
      <c r="A131" s="341"/>
      <c r="B131" s="241" t="s">
        <v>172</v>
      </c>
      <c r="C131" s="241" t="s">
        <v>132</v>
      </c>
      <c r="D131" s="242">
        <v>12</v>
      </c>
      <c r="E131" s="242">
        <f t="shared" si="18"/>
        <v>20.400000000000002</v>
      </c>
      <c r="F131" s="242">
        <f t="shared" si="19"/>
        <v>19.200000000000003</v>
      </c>
      <c r="G131" s="242">
        <v>55</v>
      </c>
      <c r="H131" s="242">
        <v>35</v>
      </c>
      <c r="I131" s="242">
        <v>26</v>
      </c>
      <c r="J131" s="243">
        <f t="shared" si="17"/>
        <v>0.050049999999999997</v>
      </c>
    </row>
    <row r="132" spans="1:10" ht="20.65" customHeight="1">
      <c r="A132" s="341"/>
      <c r="B132" s="241" t="s">
        <v>173</v>
      </c>
      <c r="C132" s="241" t="s">
        <v>134</v>
      </c>
      <c r="D132" s="242">
        <v>12</v>
      </c>
      <c r="E132" s="242">
        <f t="shared" si="18"/>
        <v>20.400000000000002</v>
      </c>
      <c r="F132" s="242">
        <f t="shared" si="19"/>
        <v>19.200000000000003</v>
      </c>
      <c r="G132" s="242">
        <v>55</v>
      </c>
      <c r="H132" s="242">
        <v>35</v>
      </c>
      <c r="I132" s="242">
        <v>26</v>
      </c>
      <c r="J132" s="243">
        <f t="shared" si="17"/>
        <v>0.050049999999999997</v>
      </c>
    </row>
    <row r="133" spans="1:10" ht="20.65" customHeight="1">
      <c r="A133" s="341"/>
      <c r="B133" s="241" t="s">
        <v>174</v>
      </c>
      <c r="C133" s="241" t="s">
        <v>136</v>
      </c>
      <c r="D133" s="242">
        <v>12</v>
      </c>
      <c r="E133" s="242">
        <f t="shared" si="18"/>
        <v>20.400000000000002</v>
      </c>
      <c r="F133" s="242">
        <f t="shared" si="19"/>
        <v>19.200000000000003</v>
      </c>
      <c r="G133" s="242">
        <v>55</v>
      </c>
      <c r="H133" s="242">
        <v>35</v>
      </c>
      <c r="I133" s="242">
        <v>26</v>
      </c>
      <c r="J133" s="243">
        <f t="shared" si="17"/>
        <v>0.050049999999999997</v>
      </c>
    </row>
    <row r="134" spans="1:10" ht="20.65" customHeight="1">
      <c r="A134" s="341"/>
      <c r="B134" s="241" t="s">
        <v>175</v>
      </c>
      <c r="C134" s="241" t="s">
        <v>138</v>
      </c>
      <c r="D134" s="242">
        <v>12</v>
      </c>
      <c r="E134" s="242">
        <f t="shared" si="18"/>
        <v>20.400000000000002</v>
      </c>
      <c r="F134" s="242">
        <f t="shared" si="19"/>
        <v>19.200000000000003</v>
      </c>
      <c r="G134" s="242">
        <v>55</v>
      </c>
      <c r="H134" s="242">
        <v>35</v>
      </c>
      <c r="I134" s="242">
        <v>26</v>
      </c>
      <c r="J134" s="243">
        <f t="shared" si="17"/>
        <v>0.050049999999999997</v>
      </c>
    </row>
    <row r="135" spans="1:10" ht="20.65" customHeight="1">
      <c r="A135" s="341"/>
      <c r="B135" s="241" t="s">
        <v>176</v>
      </c>
      <c r="C135" s="241" t="s">
        <v>140</v>
      </c>
      <c r="D135" s="242">
        <v>8</v>
      </c>
      <c r="E135" s="242">
        <f t="shared" si="18"/>
        <v>21.60</v>
      </c>
      <c r="F135" s="242">
        <f t="shared" si="20" ref="F135:F140">(0.45*5+0.3)*8</f>
        <v>20.40</v>
      </c>
      <c r="G135" s="242">
        <v>38</v>
      </c>
      <c r="H135" s="242">
        <v>38</v>
      </c>
      <c r="I135" s="242">
        <v>36</v>
      </c>
      <c r="J135" s="243">
        <f t="shared" si="17"/>
        <v>0.051983999999999995</v>
      </c>
    </row>
    <row r="136" spans="1:10" ht="20.65" customHeight="1">
      <c r="A136" s="341"/>
      <c r="B136" s="241" t="s">
        <v>177</v>
      </c>
      <c r="C136" s="241" t="s">
        <v>142</v>
      </c>
      <c r="D136" s="242">
        <v>8</v>
      </c>
      <c r="E136" s="242">
        <f t="shared" si="18"/>
        <v>21.60</v>
      </c>
      <c r="F136" s="242">
        <f t="shared" si="20"/>
        <v>20.40</v>
      </c>
      <c r="G136" s="242">
        <v>38</v>
      </c>
      <c r="H136" s="242">
        <v>38</v>
      </c>
      <c r="I136" s="242">
        <v>36</v>
      </c>
      <c r="J136" s="243">
        <f t="shared" si="17"/>
        <v>0.051983999999999995</v>
      </c>
    </row>
    <row r="137" spans="1:10" ht="20.65" customHeight="1">
      <c r="A137" s="341"/>
      <c r="B137" s="241" t="s">
        <v>178</v>
      </c>
      <c r="C137" s="241" t="s">
        <v>144</v>
      </c>
      <c r="D137" s="242">
        <v>8</v>
      </c>
      <c r="E137" s="242">
        <f t="shared" si="18"/>
        <v>21.60</v>
      </c>
      <c r="F137" s="242">
        <f t="shared" si="20"/>
        <v>20.40</v>
      </c>
      <c r="G137" s="242">
        <v>38</v>
      </c>
      <c r="H137" s="242">
        <v>38</v>
      </c>
      <c r="I137" s="242">
        <v>36</v>
      </c>
      <c r="J137" s="243">
        <f t="shared" si="17"/>
        <v>0.051983999999999995</v>
      </c>
    </row>
    <row r="138" spans="1:10" ht="20.65" customHeight="1">
      <c r="A138" s="341"/>
      <c r="B138" s="241" t="s">
        <v>179</v>
      </c>
      <c r="C138" s="241" t="s">
        <v>146</v>
      </c>
      <c r="D138" s="242">
        <v>8</v>
      </c>
      <c r="E138" s="242">
        <f t="shared" si="18"/>
        <v>21.60</v>
      </c>
      <c r="F138" s="242">
        <f t="shared" si="20"/>
        <v>20.40</v>
      </c>
      <c r="G138" s="242">
        <v>38</v>
      </c>
      <c r="H138" s="242">
        <v>38</v>
      </c>
      <c r="I138" s="242">
        <v>36</v>
      </c>
      <c r="J138" s="243">
        <f t="shared" si="17"/>
        <v>0.051983999999999995</v>
      </c>
    </row>
    <row r="139" spans="1:10" ht="20.65" customHeight="1">
      <c r="A139" s="341"/>
      <c r="B139" s="241" t="s">
        <v>180</v>
      </c>
      <c r="C139" s="241" t="s">
        <v>148</v>
      </c>
      <c r="D139" s="242">
        <v>8</v>
      </c>
      <c r="E139" s="242">
        <f t="shared" si="18"/>
        <v>21.60</v>
      </c>
      <c r="F139" s="242">
        <f t="shared" si="20"/>
        <v>20.40</v>
      </c>
      <c r="G139" s="242">
        <v>38</v>
      </c>
      <c r="H139" s="242">
        <v>38</v>
      </c>
      <c r="I139" s="242">
        <v>36</v>
      </c>
      <c r="J139" s="243">
        <f t="shared" si="17"/>
        <v>0.051983999999999995</v>
      </c>
    </row>
    <row r="140" spans="1:10" ht="20.65" customHeight="1">
      <c r="A140" s="361"/>
      <c r="B140" s="244" t="s">
        <v>181</v>
      </c>
      <c r="C140" s="244" t="s">
        <v>150</v>
      </c>
      <c r="D140" s="245">
        <v>8</v>
      </c>
      <c r="E140" s="245">
        <f t="shared" si="18"/>
        <v>21.60</v>
      </c>
      <c r="F140" s="245">
        <f t="shared" si="20"/>
        <v>20.40</v>
      </c>
      <c r="G140" s="245">
        <v>38</v>
      </c>
      <c r="H140" s="245">
        <v>38</v>
      </c>
      <c r="I140" s="245">
        <v>36</v>
      </c>
      <c r="J140" s="246">
        <f t="shared" si="17"/>
        <v>0.051983999999999995</v>
      </c>
    </row>
    <row r="141" spans="1:10" ht="50.1" customHeight="1">
      <c r="A141" s="255"/>
      <c r="B141" s="255"/>
      <c r="C141" s="255"/>
      <c r="D141" s="255"/>
      <c r="E141" s="255"/>
      <c r="F141" s="255"/>
      <c r="G141" s="255"/>
      <c r="H141" s="255"/>
      <c r="I141" s="255"/>
      <c r="J141" s="256"/>
    </row>
    <row r="142" spans="1:10" ht="100.15" customHeight="1">
      <c r="A142" s="370" t="s">
        <v>182</v>
      </c>
      <c r="B142" s="396"/>
      <c r="C142" s="396"/>
      <c r="D142" s="396"/>
      <c r="E142" s="396"/>
      <c r="F142" s="396"/>
      <c r="G142" s="396"/>
      <c r="H142" s="396"/>
      <c r="I142" s="396"/>
      <c r="J142" s="397"/>
    </row>
    <row r="143" spans="1:10" ht="210" customHeight="1">
      <c r="A143" s="398"/>
      <c r="B143" s="399"/>
      <c r="C143" s="399"/>
      <c r="D143" s="399"/>
      <c r="E143" s="399"/>
      <c r="F143" s="399"/>
      <c r="G143" s="399"/>
      <c r="H143" s="399"/>
      <c r="I143" s="399"/>
      <c r="J143" s="400"/>
    </row>
    <row r="144" spans="1:10" ht="50.1" customHeight="1">
      <c r="A144" s="346" t="s">
        <v>183</v>
      </c>
      <c r="B144" s="347"/>
      <c r="C144" s="347"/>
      <c r="D144" s="347"/>
      <c r="E144" s="347"/>
      <c r="F144" s="347"/>
      <c r="G144" s="347"/>
      <c r="H144" s="347"/>
      <c r="I144" s="347"/>
      <c r="J144" s="348"/>
    </row>
    <row r="145" spans="1:10" ht="50.1" customHeight="1">
      <c r="A145" s="349"/>
      <c r="B145" s="350"/>
      <c r="C145" s="350"/>
      <c r="D145" s="350"/>
      <c r="E145" s="350"/>
      <c r="F145" s="350"/>
      <c r="G145" s="350"/>
      <c r="H145" s="350"/>
      <c r="I145" s="350"/>
      <c r="J145" s="351"/>
    </row>
    <row r="146" spans="1:10" ht="50.1" customHeight="1">
      <c r="A146" s="233" t="s">
        <v>2</v>
      </c>
      <c r="B146" s="233" t="s">
        <v>3</v>
      </c>
      <c r="C146" s="251" t="s">
        <v>4</v>
      </c>
      <c r="D146" s="233" t="s">
        <v>5</v>
      </c>
      <c r="E146" s="251" t="s">
        <v>6</v>
      </c>
      <c r="F146" s="251" t="s">
        <v>7</v>
      </c>
      <c r="G146" s="358" t="s">
        <v>8</v>
      </c>
      <c r="H146" s="359"/>
      <c r="I146" s="360"/>
      <c r="J146" s="252" t="s">
        <v>9</v>
      </c>
    </row>
    <row r="147" spans="1:10" ht="20.65" customHeight="1">
      <c r="A147" s="335" t="s">
        <v>10</v>
      </c>
      <c r="B147" s="235" t="s">
        <v>184</v>
      </c>
      <c r="C147" s="235" t="s">
        <v>12</v>
      </c>
      <c r="D147" s="235">
        <v>500</v>
      </c>
      <c r="E147" s="235">
        <f t="shared" si="21" ref="E147:E155">F147+1.5</f>
        <v>11.80</v>
      </c>
      <c r="F147" s="235">
        <v>10.30</v>
      </c>
      <c r="G147" s="235">
        <v>53</v>
      </c>
      <c r="H147" s="235">
        <v>53</v>
      </c>
      <c r="I147" s="235">
        <v>31</v>
      </c>
      <c r="J147" s="236">
        <v>0.087079000000000004</v>
      </c>
    </row>
    <row r="148" spans="1:10" ht="20.65" customHeight="1">
      <c r="A148" s="336"/>
      <c r="B148" s="235" t="s">
        <v>185</v>
      </c>
      <c r="C148" s="235" t="s">
        <v>14</v>
      </c>
      <c r="D148" s="235">
        <v>400</v>
      </c>
      <c r="E148" s="235">
        <f t="shared" si="21"/>
        <v>12.70</v>
      </c>
      <c r="F148" s="235">
        <v>11.20</v>
      </c>
      <c r="G148" s="235">
        <v>53</v>
      </c>
      <c r="H148" s="235">
        <v>53</v>
      </c>
      <c r="I148" s="235">
        <v>31</v>
      </c>
      <c r="J148" s="236">
        <v>0.087079000000000004</v>
      </c>
    </row>
    <row r="149" spans="1:10" ht="20.65" customHeight="1">
      <c r="A149" s="336"/>
      <c r="B149" s="237" t="s">
        <v>186</v>
      </c>
      <c r="C149" s="235" t="s">
        <v>16</v>
      </c>
      <c r="D149" s="235">
        <v>280</v>
      </c>
      <c r="E149" s="235">
        <f t="shared" si="21"/>
        <v>13.50</v>
      </c>
      <c r="F149" s="235">
        <v>12</v>
      </c>
      <c r="G149" s="235">
        <v>53</v>
      </c>
      <c r="H149" s="235">
        <v>53</v>
      </c>
      <c r="I149" s="235">
        <v>31</v>
      </c>
      <c r="J149" s="236">
        <v>0.087079000000000004</v>
      </c>
    </row>
    <row r="150" spans="1:10" ht="20.65" customHeight="1">
      <c r="A150" s="336"/>
      <c r="B150" s="237" t="s">
        <v>187</v>
      </c>
      <c r="C150" s="235" t="s">
        <v>18</v>
      </c>
      <c r="D150" s="235">
        <v>240</v>
      </c>
      <c r="E150" s="235">
        <f t="shared" si="21"/>
        <v>16.50</v>
      </c>
      <c r="F150" s="235">
        <v>15</v>
      </c>
      <c r="G150" s="235">
        <v>53</v>
      </c>
      <c r="H150" s="235">
        <v>53</v>
      </c>
      <c r="I150" s="235">
        <v>31</v>
      </c>
      <c r="J150" s="236">
        <v>0.087079000000000004</v>
      </c>
    </row>
    <row r="151" spans="1:10" ht="20.65" customHeight="1">
      <c r="A151" s="336"/>
      <c r="B151" s="237" t="s">
        <v>188</v>
      </c>
      <c r="C151" s="235" t="s">
        <v>20</v>
      </c>
      <c r="D151" s="235">
        <v>200</v>
      </c>
      <c r="E151" s="235">
        <f t="shared" si="21"/>
        <v>17</v>
      </c>
      <c r="F151" s="235">
        <v>15.50</v>
      </c>
      <c r="G151" s="235">
        <v>53</v>
      </c>
      <c r="H151" s="235">
        <v>53</v>
      </c>
      <c r="I151" s="235">
        <v>31</v>
      </c>
      <c r="J151" s="236">
        <v>0.087079000000000004</v>
      </c>
    </row>
    <row r="152" spans="1:10" ht="20.65" customHeight="1">
      <c r="A152" s="336"/>
      <c r="B152" s="237" t="s">
        <v>189</v>
      </c>
      <c r="C152" s="235" t="s">
        <v>22</v>
      </c>
      <c r="D152" s="235">
        <v>180</v>
      </c>
      <c r="E152" s="235">
        <f t="shared" si="21"/>
        <v>18.50</v>
      </c>
      <c r="F152" s="235">
        <v>17</v>
      </c>
      <c r="G152" s="235">
        <v>53</v>
      </c>
      <c r="H152" s="235">
        <v>53</v>
      </c>
      <c r="I152" s="235">
        <v>31</v>
      </c>
      <c r="J152" s="236">
        <v>0.087079000000000004</v>
      </c>
    </row>
    <row r="153" spans="1:10" ht="20.65" customHeight="1">
      <c r="A153" s="336"/>
      <c r="B153" s="237" t="s">
        <v>190</v>
      </c>
      <c r="C153" s="235" t="s">
        <v>24</v>
      </c>
      <c r="D153" s="235">
        <v>160</v>
      </c>
      <c r="E153" s="235">
        <f t="shared" si="21"/>
        <v>19</v>
      </c>
      <c r="F153" s="235">
        <v>17.50</v>
      </c>
      <c r="G153" s="235">
        <v>53</v>
      </c>
      <c r="H153" s="235">
        <v>53</v>
      </c>
      <c r="I153" s="235">
        <v>31</v>
      </c>
      <c r="J153" s="236">
        <v>0.087079000000000004</v>
      </c>
    </row>
    <row r="154" spans="1:10" ht="20.65" customHeight="1">
      <c r="A154" s="336"/>
      <c r="B154" s="237" t="s">
        <v>191</v>
      </c>
      <c r="C154" s="235" t="s">
        <v>26</v>
      </c>
      <c r="D154" s="235">
        <v>140</v>
      </c>
      <c r="E154" s="235">
        <f t="shared" si="21"/>
        <v>19.30</v>
      </c>
      <c r="F154" s="235">
        <v>17.80</v>
      </c>
      <c r="G154" s="235">
        <v>53</v>
      </c>
      <c r="H154" s="235">
        <v>53</v>
      </c>
      <c r="I154" s="235">
        <v>31</v>
      </c>
      <c r="J154" s="236">
        <v>0.087079000000000004</v>
      </c>
    </row>
    <row r="155" spans="1:10" ht="20.65" customHeight="1">
      <c r="A155" s="337"/>
      <c r="B155" s="237" t="s">
        <v>192</v>
      </c>
      <c r="C155" s="235" t="s">
        <v>28</v>
      </c>
      <c r="D155" s="235">
        <v>120</v>
      </c>
      <c r="E155" s="235">
        <f t="shared" si="21"/>
        <v>21.20</v>
      </c>
      <c r="F155" s="235">
        <v>19.70</v>
      </c>
      <c r="G155" s="235">
        <v>53</v>
      </c>
      <c r="H155" s="235">
        <v>53</v>
      </c>
      <c r="I155" s="235">
        <v>31</v>
      </c>
      <c r="J155" s="236">
        <v>0.087079000000000004</v>
      </c>
    </row>
    <row r="156" spans="1:10" ht="20.65" customHeight="1">
      <c r="A156" s="338" t="s">
        <v>29</v>
      </c>
      <c r="B156" s="238" t="s">
        <v>193</v>
      </c>
      <c r="C156" s="238" t="s">
        <v>12</v>
      </c>
      <c r="D156" s="238">
        <v>100</v>
      </c>
      <c r="E156" s="239">
        <f>F156+1.1</f>
        <v>4.3499999999999996</v>
      </c>
      <c r="F156" s="239">
        <f>(1.2*15+14.5)*0.1</f>
        <v>3.25</v>
      </c>
      <c r="G156" s="238">
        <v>53</v>
      </c>
      <c r="H156" s="238">
        <v>38</v>
      </c>
      <c r="I156" s="238">
        <v>30</v>
      </c>
      <c r="J156" s="240">
        <f t="shared" si="22" ref="J156:J176">I156*H156*G156*0.000001</f>
        <v>0.060419999999999995</v>
      </c>
    </row>
    <row r="157" spans="1:10" ht="20.65" customHeight="1">
      <c r="A157" s="339"/>
      <c r="B157" s="238" t="s">
        <v>194</v>
      </c>
      <c r="C157" s="238" t="s">
        <v>14</v>
      </c>
      <c r="D157" s="238">
        <v>100</v>
      </c>
      <c r="E157" s="239">
        <f>F157+1.1</f>
        <v>5.0999999999999996</v>
      </c>
      <c r="F157" s="239">
        <f>(1.7*15+14.5)*0.1</f>
        <v>4</v>
      </c>
      <c r="G157" s="238">
        <v>53</v>
      </c>
      <c r="H157" s="238">
        <v>38</v>
      </c>
      <c r="I157" s="238">
        <v>30</v>
      </c>
      <c r="J157" s="240">
        <f t="shared" si="22"/>
        <v>0.060419999999999995</v>
      </c>
    </row>
    <row r="158" spans="1:10" ht="20.65" customHeight="1">
      <c r="A158" s="339"/>
      <c r="B158" s="238" t="s">
        <v>195</v>
      </c>
      <c r="C158" s="238" t="s">
        <v>16</v>
      </c>
      <c r="D158" s="238">
        <v>100</v>
      </c>
      <c r="E158" s="239">
        <f>F158+1.1</f>
        <v>6.60</v>
      </c>
      <c r="F158" s="239">
        <f>(2.7*15+14.5)*0.1</f>
        <v>5.50</v>
      </c>
      <c r="G158" s="238">
        <v>53</v>
      </c>
      <c r="H158" s="238">
        <v>38</v>
      </c>
      <c r="I158" s="238">
        <v>30</v>
      </c>
      <c r="J158" s="240">
        <f t="shared" si="22"/>
        <v>0.060419999999999995</v>
      </c>
    </row>
    <row r="159" spans="1:10" ht="20.65" customHeight="1">
      <c r="A159" s="339"/>
      <c r="B159" s="238" t="s">
        <v>196</v>
      </c>
      <c r="C159" s="238" t="s">
        <v>18</v>
      </c>
      <c r="D159" s="238">
        <v>100</v>
      </c>
      <c r="E159" s="239">
        <f>F159+1.1</f>
        <v>8.5500000000000007</v>
      </c>
      <c r="F159" s="239">
        <f>(4*15+14.5)*0.1</f>
        <v>7.45</v>
      </c>
      <c r="G159" s="238">
        <v>53</v>
      </c>
      <c r="H159" s="238">
        <v>38</v>
      </c>
      <c r="I159" s="238">
        <v>30</v>
      </c>
      <c r="J159" s="240">
        <f t="shared" si="22"/>
        <v>0.060419999999999995</v>
      </c>
    </row>
    <row r="160" spans="1:10" ht="20.65" customHeight="1">
      <c r="A160" s="339"/>
      <c r="B160" s="238" t="s">
        <v>197</v>
      </c>
      <c r="C160" s="238" t="s">
        <v>20</v>
      </c>
      <c r="D160" s="238">
        <v>100</v>
      </c>
      <c r="E160" s="239">
        <f>F160+1.1</f>
        <v>10.050000000000001</v>
      </c>
      <c r="F160" s="239">
        <f>(5*15+14.5)*0.1</f>
        <v>8.9500000000000011</v>
      </c>
      <c r="G160" s="238">
        <v>53</v>
      </c>
      <c r="H160" s="238">
        <v>38</v>
      </c>
      <c r="I160" s="238">
        <v>30</v>
      </c>
      <c r="J160" s="240">
        <f t="shared" si="22"/>
        <v>0.060419999999999995</v>
      </c>
    </row>
    <row r="161" spans="1:10" ht="20.65" customHeight="1">
      <c r="A161" s="339"/>
      <c r="B161" s="238" t="s">
        <v>198</v>
      </c>
      <c r="C161" s="238" t="s">
        <v>22</v>
      </c>
      <c r="D161" s="238">
        <v>100</v>
      </c>
      <c r="E161" s="239">
        <f>F161+1.3</f>
        <v>12.500000000000002</v>
      </c>
      <c r="F161" s="239">
        <f>(6.1*15+20.5)*0.1</f>
        <v>11.20</v>
      </c>
      <c r="G161" s="238">
        <v>61</v>
      </c>
      <c r="H161" s="238">
        <v>46</v>
      </c>
      <c r="I161" s="238">
        <v>32</v>
      </c>
      <c r="J161" s="240">
        <f t="shared" si="22"/>
        <v>0.089791999999999997</v>
      </c>
    </row>
    <row r="162" spans="1:10" ht="20.65" customHeight="1">
      <c r="A162" s="339"/>
      <c r="B162" s="238" t="s">
        <v>199</v>
      </c>
      <c r="C162" s="238" t="s">
        <v>24</v>
      </c>
      <c r="D162" s="238">
        <v>100</v>
      </c>
      <c r="E162" s="239">
        <f>F162+1.3</f>
        <v>14.000000000000002</v>
      </c>
      <c r="F162" s="239">
        <f>(7.1*15+20.5)*0.1</f>
        <v>12.70</v>
      </c>
      <c r="G162" s="238">
        <v>61</v>
      </c>
      <c r="H162" s="238">
        <v>46</v>
      </c>
      <c r="I162" s="238">
        <v>32</v>
      </c>
      <c r="J162" s="240">
        <f t="shared" si="22"/>
        <v>0.089791999999999997</v>
      </c>
    </row>
    <row r="163" spans="1:10" ht="20.65" customHeight="1">
      <c r="A163" s="339"/>
      <c r="B163" s="238" t="s">
        <v>200</v>
      </c>
      <c r="C163" s="238" t="s">
        <v>26</v>
      </c>
      <c r="D163" s="238">
        <v>100</v>
      </c>
      <c r="E163" s="239">
        <f>F163+1.3</f>
        <v>15.80</v>
      </c>
      <c r="F163" s="239">
        <f>(8.3*15+20.5)*0.1</f>
        <v>14.50</v>
      </c>
      <c r="G163" s="238">
        <v>61</v>
      </c>
      <c r="H163" s="238">
        <v>46</v>
      </c>
      <c r="I163" s="238">
        <v>32</v>
      </c>
      <c r="J163" s="240">
        <f t="shared" si="22"/>
        <v>0.089791999999999997</v>
      </c>
    </row>
    <row r="164" spans="1:10" ht="20.65" customHeight="1">
      <c r="A164" s="339"/>
      <c r="B164" s="238" t="s">
        <v>201</v>
      </c>
      <c r="C164" s="238" t="s">
        <v>28</v>
      </c>
      <c r="D164" s="238">
        <v>100</v>
      </c>
      <c r="E164" s="239">
        <f>F164+1.3</f>
        <v>19.55</v>
      </c>
      <c r="F164" s="239">
        <f>(10.8*15+20.5)*0.1</f>
        <v>18.25</v>
      </c>
      <c r="G164" s="238">
        <v>61</v>
      </c>
      <c r="H164" s="238">
        <v>46</v>
      </c>
      <c r="I164" s="238">
        <v>32</v>
      </c>
      <c r="J164" s="240">
        <f t="shared" si="22"/>
        <v>0.089791999999999997</v>
      </c>
    </row>
    <row r="165" spans="1:10" ht="20.65" customHeight="1">
      <c r="A165" s="340" t="s">
        <v>39</v>
      </c>
      <c r="B165" s="241" t="s">
        <v>202</v>
      </c>
      <c r="C165" s="241" t="s">
        <v>128</v>
      </c>
      <c r="D165" s="242">
        <v>12</v>
      </c>
      <c r="E165" s="242">
        <f t="shared" si="23" ref="E165:E176">F165+1.2</f>
        <v>20.400000000000002</v>
      </c>
      <c r="F165" s="242">
        <f t="shared" si="24" ref="F165:F170">(0.45*3+0.25)*12</f>
        <v>19.200000000000003</v>
      </c>
      <c r="G165" s="242">
        <v>55</v>
      </c>
      <c r="H165" s="242">
        <v>35</v>
      </c>
      <c r="I165" s="242">
        <v>26</v>
      </c>
      <c r="J165" s="243">
        <f t="shared" si="22"/>
        <v>0.050049999999999997</v>
      </c>
    </row>
    <row r="166" spans="1:10" ht="20.65" customHeight="1">
      <c r="A166" s="341"/>
      <c r="B166" s="241" t="s">
        <v>203</v>
      </c>
      <c r="C166" s="241" t="s">
        <v>130</v>
      </c>
      <c r="D166" s="242">
        <v>12</v>
      </c>
      <c r="E166" s="242">
        <f t="shared" si="23"/>
        <v>20.400000000000002</v>
      </c>
      <c r="F166" s="242">
        <f t="shared" si="24"/>
        <v>19.200000000000003</v>
      </c>
      <c r="G166" s="242">
        <v>55</v>
      </c>
      <c r="H166" s="242">
        <v>35</v>
      </c>
      <c r="I166" s="242">
        <v>26</v>
      </c>
      <c r="J166" s="243">
        <f t="shared" si="22"/>
        <v>0.050049999999999997</v>
      </c>
    </row>
    <row r="167" spans="1:10" ht="20.65" customHeight="1">
      <c r="A167" s="341"/>
      <c r="B167" s="241" t="s">
        <v>204</v>
      </c>
      <c r="C167" s="241" t="s">
        <v>132</v>
      </c>
      <c r="D167" s="242">
        <v>12</v>
      </c>
      <c r="E167" s="242">
        <f t="shared" si="23"/>
        <v>20.400000000000002</v>
      </c>
      <c r="F167" s="242">
        <f t="shared" si="24"/>
        <v>19.200000000000003</v>
      </c>
      <c r="G167" s="242">
        <v>55</v>
      </c>
      <c r="H167" s="242">
        <v>35</v>
      </c>
      <c r="I167" s="242">
        <v>26</v>
      </c>
      <c r="J167" s="243">
        <f t="shared" si="22"/>
        <v>0.050049999999999997</v>
      </c>
    </row>
    <row r="168" spans="1:10" ht="20.65" customHeight="1">
      <c r="A168" s="341"/>
      <c r="B168" s="241" t="s">
        <v>205</v>
      </c>
      <c r="C168" s="241" t="s">
        <v>134</v>
      </c>
      <c r="D168" s="242">
        <v>12</v>
      </c>
      <c r="E168" s="242">
        <f t="shared" si="23"/>
        <v>20.400000000000002</v>
      </c>
      <c r="F168" s="242">
        <f t="shared" si="24"/>
        <v>19.200000000000003</v>
      </c>
      <c r="G168" s="242">
        <v>55</v>
      </c>
      <c r="H168" s="242">
        <v>35</v>
      </c>
      <c r="I168" s="242">
        <v>26</v>
      </c>
      <c r="J168" s="243">
        <f t="shared" si="22"/>
        <v>0.050049999999999997</v>
      </c>
    </row>
    <row r="169" spans="1:10" ht="20.65" customHeight="1">
      <c r="A169" s="341"/>
      <c r="B169" s="241" t="s">
        <v>206</v>
      </c>
      <c r="C169" s="241" t="s">
        <v>136</v>
      </c>
      <c r="D169" s="242">
        <v>12</v>
      </c>
      <c r="E169" s="242">
        <f t="shared" si="23"/>
        <v>20.400000000000002</v>
      </c>
      <c r="F169" s="242">
        <f t="shared" si="24"/>
        <v>19.200000000000003</v>
      </c>
      <c r="G169" s="242">
        <v>55</v>
      </c>
      <c r="H169" s="242">
        <v>35</v>
      </c>
      <c r="I169" s="242">
        <v>26</v>
      </c>
      <c r="J169" s="243">
        <f t="shared" si="22"/>
        <v>0.050049999999999997</v>
      </c>
    </row>
    <row r="170" spans="1:10" ht="20.65" customHeight="1">
      <c r="A170" s="341"/>
      <c r="B170" s="241" t="s">
        <v>207</v>
      </c>
      <c r="C170" s="241" t="s">
        <v>138</v>
      </c>
      <c r="D170" s="242">
        <v>12</v>
      </c>
      <c r="E170" s="242">
        <f t="shared" si="23"/>
        <v>20.400000000000002</v>
      </c>
      <c r="F170" s="242">
        <f t="shared" si="24"/>
        <v>19.200000000000003</v>
      </c>
      <c r="G170" s="242">
        <v>55</v>
      </c>
      <c r="H170" s="242">
        <v>35</v>
      </c>
      <c r="I170" s="242">
        <v>26</v>
      </c>
      <c r="J170" s="243">
        <f t="shared" si="22"/>
        <v>0.050049999999999997</v>
      </c>
    </row>
    <row r="171" spans="1:10" ht="20.65" customHeight="1">
      <c r="A171" s="341"/>
      <c r="B171" s="241" t="s">
        <v>208</v>
      </c>
      <c r="C171" s="241" t="s">
        <v>140</v>
      </c>
      <c r="D171" s="242">
        <v>8</v>
      </c>
      <c r="E171" s="242">
        <f t="shared" si="23"/>
        <v>21.60</v>
      </c>
      <c r="F171" s="242">
        <f t="shared" si="25" ref="F171:F176">(0.45*5+0.3)*8</f>
        <v>20.40</v>
      </c>
      <c r="G171" s="242">
        <v>38</v>
      </c>
      <c r="H171" s="242">
        <v>38</v>
      </c>
      <c r="I171" s="242">
        <v>36</v>
      </c>
      <c r="J171" s="243">
        <f t="shared" si="22"/>
        <v>0.051983999999999995</v>
      </c>
    </row>
    <row r="172" spans="1:10" ht="20.65" customHeight="1">
      <c r="A172" s="341"/>
      <c r="B172" s="241" t="s">
        <v>209</v>
      </c>
      <c r="C172" s="241" t="s">
        <v>142</v>
      </c>
      <c r="D172" s="242">
        <v>8</v>
      </c>
      <c r="E172" s="242">
        <f t="shared" si="23"/>
        <v>21.60</v>
      </c>
      <c r="F172" s="242">
        <f t="shared" si="25"/>
        <v>20.40</v>
      </c>
      <c r="G172" s="242">
        <v>38</v>
      </c>
      <c r="H172" s="242">
        <v>38</v>
      </c>
      <c r="I172" s="242">
        <v>36</v>
      </c>
      <c r="J172" s="243">
        <f t="shared" si="22"/>
        <v>0.051983999999999995</v>
      </c>
    </row>
    <row r="173" spans="1:10" ht="20.65" customHeight="1">
      <c r="A173" s="341"/>
      <c r="B173" s="241" t="s">
        <v>210</v>
      </c>
      <c r="C173" s="241" t="s">
        <v>144</v>
      </c>
      <c r="D173" s="242">
        <v>8</v>
      </c>
      <c r="E173" s="242">
        <f t="shared" si="23"/>
        <v>21.60</v>
      </c>
      <c r="F173" s="242">
        <f t="shared" si="25"/>
        <v>20.40</v>
      </c>
      <c r="G173" s="242">
        <v>38</v>
      </c>
      <c r="H173" s="242">
        <v>38</v>
      </c>
      <c r="I173" s="242">
        <v>36</v>
      </c>
      <c r="J173" s="243">
        <f t="shared" si="22"/>
        <v>0.051983999999999995</v>
      </c>
    </row>
    <row r="174" spans="1:10" ht="20.65" customHeight="1">
      <c r="A174" s="341"/>
      <c r="B174" s="241" t="s">
        <v>211</v>
      </c>
      <c r="C174" s="241" t="s">
        <v>146</v>
      </c>
      <c r="D174" s="242">
        <v>8</v>
      </c>
      <c r="E174" s="242">
        <f t="shared" si="23"/>
        <v>21.60</v>
      </c>
      <c r="F174" s="242">
        <f t="shared" si="25"/>
        <v>20.40</v>
      </c>
      <c r="G174" s="242">
        <v>38</v>
      </c>
      <c r="H174" s="242">
        <v>38</v>
      </c>
      <c r="I174" s="242">
        <v>36</v>
      </c>
      <c r="J174" s="243">
        <f t="shared" si="22"/>
        <v>0.051983999999999995</v>
      </c>
    </row>
    <row r="175" spans="1:10" ht="20.65" customHeight="1">
      <c r="A175" s="341"/>
      <c r="B175" s="241" t="s">
        <v>212</v>
      </c>
      <c r="C175" s="241" t="s">
        <v>148</v>
      </c>
      <c r="D175" s="242">
        <v>8</v>
      </c>
      <c r="E175" s="242">
        <f t="shared" si="23"/>
        <v>21.60</v>
      </c>
      <c r="F175" s="242">
        <f t="shared" si="25"/>
        <v>20.40</v>
      </c>
      <c r="G175" s="242">
        <v>38</v>
      </c>
      <c r="H175" s="242">
        <v>38</v>
      </c>
      <c r="I175" s="242">
        <v>36</v>
      </c>
      <c r="J175" s="243">
        <f t="shared" si="22"/>
        <v>0.051983999999999995</v>
      </c>
    </row>
    <row r="176" spans="1:10" ht="20.65" customHeight="1">
      <c r="A176" s="361"/>
      <c r="B176" s="244" t="s">
        <v>213</v>
      </c>
      <c r="C176" s="244" t="s">
        <v>150</v>
      </c>
      <c r="D176" s="245">
        <v>8</v>
      </c>
      <c r="E176" s="245">
        <f t="shared" si="23"/>
        <v>21.60</v>
      </c>
      <c r="F176" s="245">
        <f t="shared" si="25"/>
        <v>20.40</v>
      </c>
      <c r="G176" s="245">
        <v>38</v>
      </c>
      <c r="H176" s="245">
        <v>38</v>
      </c>
      <c r="I176" s="245">
        <v>36</v>
      </c>
      <c r="J176" s="246">
        <f t="shared" si="22"/>
        <v>0.051983999999999995</v>
      </c>
    </row>
    <row r="177" spans="1:10" ht="50.1" customHeight="1">
      <c r="A177" s="258"/>
      <c r="B177" s="259"/>
      <c r="C177" s="259"/>
      <c r="D177" s="259"/>
      <c r="E177" s="259"/>
      <c r="F177" s="259"/>
      <c r="G177" s="259"/>
      <c r="H177" s="259"/>
      <c r="I177" s="259"/>
      <c r="J177" s="260"/>
    </row>
    <row r="178" spans="1:10" ht="121.9" customHeight="1">
      <c r="A178" s="365" t="s">
        <v>214</v>
      </c>
      <c r="B178" s="366"/>
      <c r="C178" s="366"/>
      <c r="D178" s="366"/>
      <c r="E178" s="366"/>
      <c r="F178" s="366"/>
      <c r="G178" s="366"/>
      <c r="H178" s="366"/>
      <c r="I178" s="366"/>
      <c r="J178" s="367"/>
    </row>
    <row r="179" spans="1:10" ht="210" customHeight="1">
      <c r="A179" s="355"/>
      <c r="B179" s="356"/>
      <c r="C179" s="356"/>
      <c r="D179" s="356"/>
      <c r="E179" s="356"/>
      <c r="F179" s="356"/>
      <c r="G179" s="356"/>
      <c r="H179" s="356"/>
      <c r="I179" s="356"/>
      <c r="J179" s="357"/>
    </row>
    <row r="180" spans="1:10" ht="50.1" customHeight="1">
      <c r="A180" s="352" t="s">
        <v>215</v>
      </c>
      <c r="B180" s="353"/>
      <c r="C180" s="353"/>
      <c r="D180" s="353"/>
      <c r="E180" s="353"/>
      <c r="F180" s="353"/>
      <c r="G180" s="353"/>
      <c r="H180" s="353"/>
      <c r="I180" s="353"/>
      <c r="J180" s="354"/>
    </row>
    <row r="181" spans="1:10" ht="50.1" customHeight="1">
      <c r="A181" s="349"/>
      <c r="B181" s="350"/>
      <c r="C181" s="350"/>
      <c r="D181" s="350"/>
      <c r="E181" s="350"/>
      <c r="F181" s="350"/>
      <c r="G181" s="350"/>
      <c r="H181" s="350"/>
      <c r="I181" s="350"/>
      <c r="J181" s="351"/>
    </row>
    <row r="182" spans="1:10" ht="50.1" customHeight="1">
      <c r="A182" s="233" t="s">
        <v>2</v>
      </c>
      <c r="B182" s="233" t="s">
        <v>3</v>
      </c>
      <c r="C182" s="251" t="s">
        <v>4</v>
      </c>
      <c r="D182" s="233" t="s">
        <v>5</v>
      </c>
      <c r="E182" s="251" t="s">
        <v>6</v>
      </c>
      <c r="F182" s="251" t="s">
        <v>7</v>
      </c>
      <c r="G182" s="358" t="s">
        <v>8</v>
      </c>
      <c r="H182" s="359"/>
      <c r="I182" s="360"/>
      <c r="J182" s="252" t="s">
        <v>9</v>
      </c>
    </row>
    <row r="183" spans="1:10" ht="20.65" customHeight="1">
      <c r="A183" s="335" t="s">
        <v>10</v>
      </c>
      <c r="B183" s="235" t="s">
        <v>216</v>
      </c>
      <c r="C183" s="235" t="s">
        <v>12</v>
      </c>
      <c r="D183" s="235">
        <v>500</v>
      </c>
      <c r="E183" s="235">
        <f t="shared" si="26" ref="E183:E191">F183+1.5</f>
        <v>14.70</v>
      </c>
      <c r="F183" s="235">
        <v>13.20</v>
      </c>
      <c r="G183" s="235">
        <v>53</v>
      </c>
      <c r="H183" s="235">
        <v>53</v>
      </c>
      <c r="I183" s="235">
        <v>31</v>
      </c>
      <c r="J183" s="236">
        <f>G183*H183*I183/1000000</f>
        <v>0.087079000000000004</v>
      </c>
    </row>
    <row r="184" spans="1:10" ht="20.65" customHeight="1">
      <c r="A184" s="336"/>
      <c r="B184" s="235" t="s">
        <v>217</v>
      </c>
      <c r="C184" s="235" t="s">
        <v>14</v>
      </c>
      <c r="D184" s="235">
        <v>400</v>
      </c>
      <c r="E184" s="235">
        <f t="shared" si="26"/>
        <v>16.30</v>
      </c>
      <c r="F184" s="235">
        <v>14.80</v>
      </c>
      <c r="G184" s="235">
        <v>53</v>
      </c>
      <c r="H184" s="235">
        <v>53</v>
      </c>
      <c r="I184" s="235">
        <v>31</v>
      </c>
      <c r="J184" s="236">
        <v>0.087079000000000004</v>
      </c>
    </row>
    <row r="185" spans="1:10" ht="20.65" customHeight="1">
      <c r="A185" s="336"/>
      <c r="B185" s="237" t="s">
        <v>218</v>
      </c>
      <c r="C185" s="235" t="s">
        <v>16</v>
      </c>
      <c r="D185" s="235">
        <v>280</v>
      </c>
      <c r="E185" s="235">
        <f t="shared" si="26"/>
        <v>17.30</v>
      </c>
      <c r="F185" s="235">
        <v>15.80</v>
      </c>
      <c r="G185" s="235">
        <v>53</v>
      </c>
      <c r="H185" s="235">
        <v>53</v>
      </c>
      <c r="I185" s="235">
        <v>31</v>
      </c>
      <c r="J185" s="236">
        <v>0.087079000000000004</v>
      </c>
    </row>
    <row r="186" spans="1:10" ht="20.65" customHeight="1">
      <c r="A186" s="336"/>
      <c r="B186" s="237" t="s">
        <v>219</v>
      </c>
      <c r="C186" s="235" t="s">
        <v>18</v>
      </c>
      <c r="D186" s="235">
        <v>240</v>
      </c>
      <c r="E186" s="235">
        <f t="shared" si="26"/>
        <v>20.80</v>
      </c>
      <c r="F186" s="235">
        <v>19.30</v>
      </c>
      <c r="G186" s="235">
        <v>53</v>
      </c>
      <c r="H186" s="235">
        <v>53</v>
      </c>
      <c r="I186" s="235">
        <v>31</v>
      </c>
      <c r="J186" s="236">
        <v>0.087079000000000004</v>
      </c>
    </row>
    <row r="187" spans="1:10" ht="20.65" customHeight="1">
      <c r="A187" s="336"/>
      <c r="B187" s="237" t="s">
        <v>220</v>
      </c>
      <c r="C187" s="235" t="s">
        <v>20</v>
      </c>
      <c r="D187" s="235">
        <v>200</v>
      </c>
      <c r="E187" s="235">
        <f t="shared" si="26"/>
        <v>21.80</v>
      </c>
      <c r="F187" s="235">
        <v>20.30</v>
      </c>
      <c r="G187" s="235">
        <v>53</v>
      </c>
      <c r="H187" s="235">
        <v>53</v>
      </c>
      <c r="I187" s="235">
        <v>31</v>
      </c>
      <c r="J187" s="236">
        <v>0.087079000000000004</v>
      </c>
    </row>
    <row r="188" spans="1:10" ht="20.65" customHeight="1">
      <c r="A188" s="336"/>
      <c r="B188" s="237" t="s">
        <v>221</v>
      </c>
      <c r="C188" s="235" t="s">
        <v>22</v>
      </c>
      <c r="D188" s="235">
        <v>180</v>
      </c>
      <c r="E188" s="235">
        <f t="shared" si="26"/>
        <v>23.80</v>
      </c>
      <c r="F188" s="235">
        <v>22.30</v>
      </c>
      <c r="G188" s="235">
        <v>53</v>
      </c>
      <c r="H188" s="235">
        <v>53</v>
      </c>
      <c r="I188" s="235">
        <v>31</v>
      </c>
      <c r="J188" s="236">
        <v>0.087079000000000004</v>
      </c>
    </row>
    <row r="189" spans="1:10" ht="20.65" customHeight="1">
      <c r="A189" s="336"/>
      <c r="B189" s="237" t="s">
        <v>222</v>
      </c>
      <c r="C189" s="235" t="s">
        <v>24</v>
      </c>
      <c r="D189" s="235">
        <v>160</v>
      </c>
      <c r="E189" s="235">
        <f t="shared" si="26"/>
        <v>25.40</v>
      </c>
      <c r="F189" s="261">
        <v>23.90</v>
      </c>
      <c r="G189" s="235">
        <v>53</v>
      </c>
      <c r="H189" s="235">
        <v>53</v>
      </c>
      <c r="I189" s="235">
        <v>31</v>
      </c>
      <c r="J189" s="236">
        <v>0.087079000000000004</v>
      </c>
    </row>
    <row r="190" spans="1:10" ht="20.65" customHeight="1">
      <c r="A190" s="336"/>
      <c r="B190" s="237" t="s">
        <v>223</v>
      </c>
      <c r="C190" s="235" t="s">
        <v>26</v>
      </c>
      <c r="D190" s="235">
        <v>140</v>
      </c>
      <c r="E190" s="235">
        <f t="shared" si="26"/>
        <v>25.20</v>
      </c>
      <c r="F190" s="235">
        <v>23.70</v>
      </c>
      <c r="G190" s="235">
        <v>53</v>
      </c>
      <c r="H190" s="235">
        <v>53</v>
      </c>
      <c r="I190" s="235">
        <v>31</v>
      </c>
      <c r="J190" s="236">
        <v>0.087079000000000004</v>
      </c>
    </row>
    <row r="191" spans="1:10" ht="20.65" customHeight="1">
      <c r="A191" s="337"/>
      <c r="B191" s="237" t="s">
        <v>224</v>
      </c>
      <c r="C191" s="235" t="s">
        <v>28</v>
      </c>
      <c r="D191" s="235">
        <v>120</v>
      </c>
      <c r="E191" s="235">
        <f t="shared" si="26"/>
        <v>27.50</v>
      </c>
      <c r="F191" s="235">
        <v>26</v>
      </c>
      <c r="G191" s="235">
        <v>53</v>
      </c>
      <c r="H191" s="235">
        <v>53</v>
      </c>
      <c r="I191" s="235">
        <v>31</v>
      </c>
      <c r="J191" s="236">
        <v>0.087079000000000004</v>
      </c>
    </row>
    <row r="192" spans="1:10" ht="20.65" customHeight="1">
      <c r="A192" s="338" t="s">
        <v>29</v>
      </c>
      <c r="B192" s="238" t="s">
        <v>225</v>
      </c>
      <c r="C192" s="238" t="s">
        <v>12</v>
      </c>
      <c r="D192" s="238">
        <v>100</v>
      </c>
      <c r="E192" s="239">
        <f>F192+1.1</f>
        <v>4.95</v>
      </c>
      <c r="F192" s="239">
        <v>3.85</v>
      </c>
      <c r="G192" s="238">
        <v>53</v>
      </c>
      <c r="H192" s="238">
        <v>38</v>
      </c>
      <c r="I192" s="238">
        <v>30</v>
      </c>
      <c r="J192" s="240">
        <f t="shared" si="27" ref="J192:J212">I192*H192*G192*0.000001</f>
        <v>0.060419999999999995</v>
      </c>
    </row>
    <row r="193" spans="1:10" ht="20.65" customHeight="1">
      <c r="A193" s="339"/>
      <c r="B193" s="238" t="s">
        <v>226</v>
      </c>
      <c r="C193" s="238" t="s">
        <v>14</v>
      </c>
      <c r="D193" s="238">
        <v>100</v>
      </c>
      <c r="E193" s="239">
        <f>F193+1.1</f>
        <v>6</v>
      </c>
      <c r="F193" s="239">
        <v>4.9000000000000004</v>
      </c>
      <c r="G193" s="238">
        <v>53</v>
      </c>
      <c r="H193" s="238">
        <v>38</v>
      </c>
      <c r="I193" s="238">
        <v>30</v>
      </c>
      <c r="J193" s="240">
        <f t="shared" si="27"/>
        <v>0.060419999999999995</v>
      </c>
    </row>
    <row r="194" spans="1:10" ht="20.65" customHeight="1">
      <c r="A194" s="339"/>
      <c r="B194" s="238" t="s">
        <v>227</v>
      </c>
      <c r="C194" s="238" t="s">
        <v>16</v>
      </c>
      <c r="D194" s="238">
        <v>100</v>
      </c>
      <c r="E194" s="239">
        <f>F194+1.1</f>
        <v>7.9499999999999993</v>
      </c>
      <c r="F194" s="239">
        <v>6.85</v>
      </c>
      <c r="G194" s="238">
        <v>53</v>
      </c>
      <c r="H194" s="238">
        <v>38</v>
      </c>
      <c r="I194" s="238">
        <v>30</v>
      </c>
      <c r="J194" s="240">
        <f t="shared" si="27"/>
        <v>0.060419999999999995</v>
      </c>
    </row>
    <row r="195" spans="1:10" ht="20.65" customHeight="1">
      <c r="A195" s="339"/>
      <c r="B195" s="238" t="s">
        <v>228</v>
      </c>
      <c r="C195" s="238" t="s">
        <v>18</v>
      </c>
      <c r="D195" s="238">
        <v>100</v>
      </c>
      <c r="E195" s="239">
        <f>F195+1.1</f>
        <v>10.35</v>
      </c>
      <c r="F195" s="239">
        <v>9.25</v>
      </c>
      <c r="G195" s="238">
        <v>53</v>
      </c>
      <c r="H195" s="238">
        <v>38</v>
      </c>
      <c r="I195" s="238">
        <v>30</v>
      </c>
      <c r="J195" s="240">
        <f t="shared" si="27"/>
        <v>0.060419999999999995</v>
      </c>
    </row>
    <row r="196" spans="1:10" ht="20.65" customHeight="1">
      <c r="A196" s="339"/>
      <c r="B196" s="238" t="s">
        <v>229</v>
      </c>
      <c r="C196" s="238" t="s">
        <v>20</v>
      </c>
      <c r="D196" s="238">
        <v>100</v>
      </c>
      <c r="E196" s="239">
        <f>F196+1.1</f>
        <v>12.45</v>
      </c>
      <c r="F196" s="239">
        <v>11.35</v>
      </c>
      <c r="G196" s="238">
        <v>53</v>
      </c>
      <c r="H196" s="238">
        <v>38</v>
      </c>
      <c r="I196" s="238">
        <v>30</v>
      </c>
      <c r="J196" s="240">
        <f t="shared" si="27"/>
        <v>0.060419999999999995</v>
      </c>
    </row>
    <row r="197" spans="1:10" ht="20.65" customHeight="1">
      <c r="A197" s="339"/>
      <c r="B197" s="238" t="s">
        <v>230</v>
      </c>
      <c r="C197" s="238" t="s">
        <v>22</v>
      </c>
      <c r="D197" s="238">
        <v>50</v>
      </c>
      <c r="E197" s="239">
        <f>F197+1.3</f>
        <v>15.50</v>
      </c>
      <c r="F197" s="239">
        <v>14.20</v>
      </c>
      <c r="G197" s="238">
        <v>61</v>
      </c>
      <c r="H197" s="238">
        <v>46</v>
      </c>
      <c r="I197" s="238">
        <v>32</v>
      </c>
      <c r="J197" s="240">
        <f t="shared" si="27"/>
        <v>0.089791999999999997</v>
      </c>
    </row>
    <row r="198" spans="1:10" ht="20.65" customHeight="1">
      <c r="A198" s="339"/>
      <c r="B198" s="238" t="s">
        <v>231</v>
      </c>
      <c r="C198" s="238" t="s">
        <v>24</v>
      </c>
      <c r="D198" s="238">
        <v>50</v>
      </c>
      <c r="E198" s="239">
        <f>F198+1.3</f>
        <v>18.05</v>
      </c>
      <c r="F198" s="239">
        <v>16.75</v>
      </c>
      <c r="G198" s="238">
        <v>61</v>
      </c>
      <c r="H198" s="238">
        <v>46</v>
      </c>
      <c r="I198" s="238">
        <v>32</v>
      </c>
      <c r="J198" s="240">
        <f t="shared" si="27"/>
        <v>0.089791999999999997</v>
      </c>
    </row>
    <row r="199" spans="1:10" ht="20.65" customHeight="1">
      <c r="A199" s="339"/>
      <c r="B199" s="238" t="s">
        <v>232</v>
      </c>
      <c r="C199" s="238" t="s">
        <v>26</v>
      </c>
      <c r="D199" s="238">
        <v>50</v>
      </c>
      <c r="E199" s="239">
        <f>F199+1.3</f>
        <v>20</v>
      </c>
      <c r="F199" s="239">
        <v>18.70</v>
      </c>
      <c r="G199" s="238">
        <v>61</v>
      </c>
      <c r="H199" s="238">
        <v>46</v>
      </c>
      <c r="I199" s="238">
        <v>32</v>
      </c>
      <c r="J199" s="240">
        <f t="shared" si="27"/>
        <v>0.089791999999999997</v>
      </c>
    </row>
    <row r="200" spans="1:10" ht="20.65" customHeight="1">
      <c r="A200" s="339"/>
      <c r="B200" s="238" t="s">
        <v>233</v>
      </c>
      <c r="C200" s="238" t="s">
        <v>28</v>
      </c>
      <c r="D200" s="238">
        <v>50</v>
      </c>
      <c r="E200" s="239">
        <f>F200+1.3</f>
        <v>24.80</v>
      </c>
      <c r="F200" s="239">
        <v>23.50</v>
      </c>
      <c r="G200" s="238">
        <v>61</v>
      </c>
      <c r="H200" s="238">
        <v>46</v>
      </c>
      <c r="I200" s="238">
        <v>32</v>
      </c>
      <c r="J200" s="240">
        <f t="shared" si="27"/>
        <v>0.089791999999999997</v>
      </c>
    </row>
    <row r="201" spans="1:10" ht="20.65" customHeight="1">
      <c r="A201" s="340" t="s">
        <v>39</v>
      </c>
      <c r="B201" s="241" t="s">
        <v>234</v>
      </c>
      <c r="C201" s="241" t="s">
        <v>41</v>
      </c>
      <c r="D201" s="242">
        <v>12</v>
      </c>
      <c r="E201" s="242">
        <f t="shared" si="28" ref="E201:E212">F201+1.2</f>
        <v>20.400000000000002</v>
      </c>
      <c r="F201" s="242">
        <f t="shared" si="29" ref="F201:F206">(0.45*3+0.25)*12</f>
        <v>19.200000000000003</v>
      </c>
      <c r="G201" s="242">
        <v>55</v>
      </c>
      <c r="H201" s="242">
        <v>35</v>
      </c>
      <c r="I201" s="242">
        <v>26</v>
      </c>
      <c r="J201" s="243">
        <f t="shared" si="27"/>
        <v>0.050049999999999997</v>
      </c>
    </row>
    <row r="202" spans="1:10" ht="20.65" customHeight="1">
      <c r="A202" s="341"/>
      <c r="B202" s="241" t="s">
        <v>235</v>
      </c>
      <c r="C202" s="241" t="s">
        <v>43</v>
      </c>
      <c r="D202" s="242">
        <v>12</v>
      </c>
      <c r="E202" s="242">
        <f t="shared" si="28"/>
        <v>20.400000000000002</v>
      </c>
      <c r="F202" s="242">
        <f t="shared" si="29"/>
        <v>19.200000000000003</v>
      </c>
      <c r="G202" s="242">
        <v>55</v>
      </c>
      <c r="H202" s="242">
        <v>35</v>
      </c>
      <c r="I202" s="242">
        <v>26</v>
      </c>
      <c r="J202" s="243">
        <f t="shared" si="27"/>
        <v>0.050049999999999997</v>
      </c>
    </row>
    <row r="203" spans="1:10" ht="20.65" customHeight="1">
      <c r="A203" s="341"/>
      <c r="B203" s="241" t="s">
        <v>236</v>
      </c>
      <c r="C203" s="241" t="s">
        <v>45</v>
      </c>
      <c r="D203" s="242">
        <v>12</v>
      </c>
      <c r="E203" s="242">
        <f t="shared" si="28"/>
        <v>20.400000000000002</v>
      </c>
      <c r="F203" s="242">
        <f t="shared" si="29"/>
        <v>19.200000000000003</v>
      </c>
      <c r="G203" s="242">
        <v>55</v>
      </c>
      <c r="H203" s="242">
        <v>35</v>
      </c>
      <c r="I203" s="242">
        <v>26</v>
      </c>
      <c r="J203" s="243">
        <f t="shared" si="27"/>
        <v>0.050049999999999997</v>
      </c>
    </row>
    <row r="204" spans="1:10" ht="20.65" customHeight="1">
      <c r="A204" s="341"/>
      <c r="B204" s="241" t="s">
        <v>237</v>
      </c>
      <c r="C204" s="241" t="s">
        <v>47</v>
      </c>
      <c r="D204" s="242">
        <v>12</v>
      </c>
      <c r="E204" s="242">
        <f t="shared" si="28"/>
        <v>20.400000000000002</v>
      </c>
      <c r="F204" s="242">
        <f t="shared" si="29"/>
        <v>19.200000000000003</v>
      </c>
      <c r="G204" s="242">
        <v>55</v>
      </c>
      <c r="H204" s="242">
        <v>35</v>
      </c>
      <c r="I204" s="242">
        <v>26</v>
      </c>
      <c r="J204" s="243">
        <f t="shared" si="27"/>
        <v>0.050049999999999997</v>
      </c>
    </row>
    <row r="205" spans="1:10" ht="20.65" customHeight="1">
      <c r="A205" s="341"/>
      <c r="B205" s="241" t="s">
        <v>238</v>
      </c>
      <c r="C205" s="241" t="s">
        <v>49</v>
      </c>
      <c r="D205" s="242">
        <v>12</v>
      </c>
      <c r="E205" s="242">
        <f t="shared" si="28"/>
        <v>20.400000000000002</v>
      </c>
      <c r="F205" s="242">
        <f t="shared" si="29"/>
        <v>19.200000000000003</v>
      </c>
      <c r="G205" s="242">
        <v>55</v>
      </c>
      <c r="H205" s="242">
        <v>35</v>
      </c>
      <c r="I205" s="242">
        <v>26</v>
      </c>
      <c r="J205" s="243">
        <f t="shared" si="27"/>
        <v>0.050049999999999997</v>
      </c>
    </row>
    <row r="206" spans="1:10" ht="20.65" customHeight="1">
      <c r="A206" s="341"/>
      <c r="B206" s="241" t="s">
        <v>239</v>
      </c>
      <c r="C206" s="241" t="s">
        <v>51</v>
      </c>
      <c r="D206" s="242">
        <v>12</v>
      </c>
      <c r="E206" s="242">
        <f t="shared" si="28"/>
        <v>20.400000000000002</v>
      </c>
      <c r="F206" s="242">
        <f t="shared" si="29"/>
        <v>19.200000000000003</v>
      </c>
      <c r="G206" s="242">
        <v>55</v>
      </c>
      <c r="H206" s="242">
        <v>35</v>
      </c>
      <c r="I206" s="242">
        <v>26</v>
      </c>
      <c r="J206" s="243">
        <f t="shared" si="27"/>
        <v>0.050049999999999997</v>
      </c>
    </row>
    <row r="207" spans="1:10" ht="20.65" customHeight="1">
      <c r="A207" s="341"/>
      <c r="B207" s="241" t="s">
        <v>240</v>
      </c>
      <c r="C207" s="241" t="s">
        <v>53</v>
      </c>
      <c r="D207" s="242">
        <v>8</v>
      </c>
      <c r="E207" s="242">
        <f t="shared" si="28"/>
        <v>21.60</v>
      </c>
      <c r="F207" s="242">
        <f t="shared" si="30" ref="F207:F212">(0.45*5+0.3)*8</f>
        <v>20.40</v>
      </c>
      <c r="G207" s="242">
        <v>38</v>
      </c>
      <c r="H207" s="242">
        <v>38</v>
      </c>
      <c r="I207" s="242">
        <v>36</v>
      </c>
      <c r="J207" s="243">
        <f t="shared" si="27"/>
        <v>0.051983999999999995</v>
      </c>
    </row>
    <row r="208" spans="1:10" ht="20.65" customHeight="1">
      <c r="A208" s="341"/>
      <c r="B208" s="241" t="s">
        <v>241</v>
      </c>
      <c r="C208" s="241" t="s">
        <v>55</v>
      </c>
      <c r="D208" s="242">
        <v>8</v>
      </c>
      <c r="E208" s="242">
        <f t="shared" si="28"/>
        <v>21.60</v>
      </c>
      <c r="F208" s="242">
        <f t="shared" si="30"/>
        <v>20.40</v>
      </c>
      <c r="G208" s="242">
        <v>38</v>
      </c>
      <c r="H208" s="242">
        <v>38</v>
      </c>
      <c r="I208" s="242">
        <v>36</v>
      </c>
      <c r="J208" s="243">
        <f t="shared" si="27"/>
        <v>0.051983999999999995</v>
      </c>
    </row>
    <row r="209" spans="1:10" ht="20.65" customHeight="1">
      <c r="A209" s="341"/>
      <c r="B209" s="241" t="s">
        <v>242</v>
      </c>
      <c r="C209" s="241" t="s">
        <v>57</v>
      </c>
      <c r="D209" s="242">
        <v>8</v>
      </c>
      <c r="E209" s="242">
        <f t="shared" si="28"/>
        <v>21.60</v>
      </c>
      <c r="F209" s="242">
        <f t="shared" si="30"/>
        <v>20.40</v>
      </c>
      <c r="G209" s="242">
        <v>38</v>
      </c>
      <c r="H209" s="242">
        <v>38</v>
      </c>
      <c r="I209" s="242">
        <v>36</v>
      </c>
      <c r="J209" s="243">
        <f t="shared" si="27"/>
        <v>0.051983999999999995</v>
      </c>
    </row>
    <row r="210" spans="1:10" ht="20.65" customHeight="1">
      <c r="A210" s="341"/>
      <c r="B210" s="241" t="s">
        <v>243</v>
      </c>
      <c r="C210" s="241" t="s">
        <v>59</v>
      </c>
      <c r="D210" s="242">
        <v>8</v>
      </c>
      <c r="E210" s="242">
        <f t="shared" si="28"/>
        <v>21.60</v>
      </c>
      <c r="F210" s="242">
        <f t="shared" si="30"/>
        <v>20.40</v>
      </c>
      <c r="G210" s="242">
        <v>38</v>
      </c>
      <c r="H210" s="242">
        <v>38</v>
      </c>
      <c r="I210" s="242">
        <v>36</v>
      </c>
      <c r="J210" s="243">
        <f t="shared" si="27"/>
        <v>0.051983999999999995</v>
      </c>
    </row>
    <row r="211" spans="1:10" ht="20.65" customHeight="1">
      <c r="A211" s="341"/>
      <c r="B211" s="241" t="s">
        <v>244</v>
      </c>
      <c r="C211" s="241" t="s">
        <v>61</v>
      </c>
      <c r="D211" s="242">
        <v>8</v>
      </c>
      <c r="E211" s="242">
        <f t="shared" si="28"/>
        <v>21.60</v>
      </c>
      <c r="F211" s="242">
        <f t="shared" si="30"/>
        <v>20.40</v>
      </c>
      <c r="G211" s="242">
        <v>38</v>
      </c>
      <c r="H211" s="242">
        <v>38</v>
      </c>
      <c r="I211" s="242">
        <v>36</v>
      </c>
      <c r="J211" s="243">
        <f t="shared" si="27"/>
        <v>0.051983999999999995</v>
      </c>
    </row>
    <row r="212" spans="1:10" ht="20.65" customHeight="1">
      <c r="A212" s="361"/>
      <c r="B212" s="241" t="s">
        <v>245</v>
      </c>
      <c r="C212" s="241" t="s">
        <v>63</v>
      </c>
      <c r="D212" s="242">
        <v>8</v>
      </c>
      <c r="E212" s="242">
        <f t="shared" si="28"/>
        <v>21.60</v>
      </c>
      <c r="F212" s="242">
        <f t="shared" si="30"/>
        <v>20.40</v>
      </c>
      <c r="G212" s="242">
        <v>38</v>
      </c>
      <c r="H212" s="242">
        <v>38</v>
      </c>
      <c r="I212" s="242">
        <v>36</v>
      </c>
      <c r="J212" s="246">
        <f t="shared" si="27"/>
        <v>0.051983999999999995</v>
      </c>
    </row>
    <row r="213" spans="1:10" ht="159.6" customHeight="1">
      <c r="A213" s="365" t="s">
        <v>246</v>
      </c>
      <c r="B213" s="366"/>
      <c r="C213" s="366"/>
      <c r="D213" s="366"/>
      <c r="E213" s="366"/>
      <c r="F213" s="366"/>
      <c r="G213" s="366"/>
      <c r="H213" s="366"/>
      <c r="I213" s="366"/>
      <c r="J213" s="367"/>
    </row>
    <row r="214" spans="1:10" ht="210" customHeight="1">
      <c r="A214" s="355"/>
      <c r="B214" s="356"/>
      <c r="C214" s="356"/>
      <c r="D214" s="356"/>
      <c r="E214" s="356"/>
      <c r="F214" s="356"/>
      <c r="G214" s="356"/>
      <c r="H214" s="356"/>
      <c r="I214" s="356"/>
      <c r="J214" s="357"/>
    </row>
    <row r="215" spans="1:10" ht="50.1" customHeight="1">
      <c r="A215" s="352" t="s">
        <v>247</v>
      </c>
      <c r="B215" s="353"/>
      <c r="C215" s="353"/>
      <c r="D215" s="353"/>
      <c r="E215" s="353"/>
      <c r="F215" s="353"/>
      <c r="G215" s="353"/>
      <c r="H215" s="353"/>
      <c r="I215" s="353"/>
      <c r="J215" s="354"/>
    </row>
    <row r="216" spans="1:10" ht="50.1" customHeight="1">
      <c r="A216" s="349"/>
      <c r="B216" s="350"/>
      <c r="C216" s="350"/>
      <c r="D216" s="350"/>
      <c r="E216" s="350"/>
      <c r="F216" s="350"/>
      <c r="G216" s="350"/>
      <c r="H216" s="350"/>
      <c r="I216" s="350"/>
      <c r="J216" s="351"/>
    </row>
    <row r="217" spans="1:10" ht="50.1" customHeight="1">
      <c r="A217" s="233" t="s">
        <v>2</v>
      </c>
      <c r="B217" s="233" t="s">
        <v>3</v>
      </c>
      <c r="C217" s="251" t="s">
        <v>4</v>
      </c>
      <c r="D217" s="233" t="s">
        <v>5</v>
      </c>
      <c r="E217" s="251" t="s">
        <v>6</v>
      </c>
      <c r="F217" s="251" t="s">
        <v>7</v>
      </c>
      <c r="G217" s="358" t="s">
        <v>8</v>
      </c>
      <c r="H217" s="359"/>
      <c r="I217" s="360"/>
      <c r="J217" s="252" t="s">
        <v>9</v>
      </c>
    </row>
    <row r="218" spans="1:10" ht="20.65" customHeight="1">
      <c r="A218" s="335" t="s">
        <v>10</v>
      </c>
      <c r="B218" s="235" t="s">
        <v>248</v>
      </c>
      <c r="C218" s="235" t="s">
        <v>12</v>
      </c>
      <c r="D218" s="235">
        <v>400</v>
      </c>
      <c r="E218" s="235">
        <f t="shared" si="31" ref="E218:E226">F218+1.5</f>
        <v>13.50</v>
      </c>
      <c r="F218" s="235">
        <v>12</v>
      </c>
      <c r="G218" s="235">
        <v>53</v>
      </c>
      <c r="H218" s="235">
        <v>53</v>
      </c>
      <c r="I218" s="235">
        <v>31</v>
      </c>
      <c r="J218" s="236">
        <v>0.087079000000000004</v>
      </c>
    </row>
    <row r="219" spans="1:10" ht="20.65" customHeight="1">
      <c r="A219" s="336"/>
      <c r="B219" s="235" t="s">
        <v>249</v>
      </c>
      <c r="C219" s="235" t="s">
        <v>14</v>
      </c>
      <c r="D219" s="235">
        <v>300</v>
      </c>
      <c r="E219" s="235">
        <f t="shared" si="31"/>
        <v>14.50</v>
      </c>
      <c r="F219" s="235">
        <v>13</v>
      </c>
      <c r="G219" s="235">
        <v>53</v>
      </c>
      <c r="H219" s="235">
        <v>53</v>
      </c>
      <c r="I219" s="235">
        <v>31</v>
      </c>
      <c r="J219" s="236">
        <v>0.087079000000000004</v>
      </c>
    </row>
    <row r="220" spans="1:10" ht="20.65" customHeight="1">
      <c r="A220" s="336"/>
      <c r="B220" s="237" t="s">
        <v>250</v>
      </c>
      <c r="C220" s="235" t="s">
        <v>16</v>
      </c>
      <c r="D220" s="235">
        <v>240</v>
      </c>
      <c r="E220" s="235">
        <f t="shared" si="31"/>
        <v>17</v>
      </c>
      <c r="F220" s="235">
        <v>15.50</v>
      </c>
      <c r="G220" s="235">
        <v>53</v>
      </c>
      <c r="H220" s="235">
        <v>53</v>
      </c>
      <c r="I220" s="235">
        <v>31</v>
      </c>
      <c r="J220" s="236">
        <v>0.087079000000000004</v>
      </c>
    </row>
    <row r="221" spans="1:10" ht="20.65" customHeight="1">
      <c r="A221" s="336"/>
      <c r="B221" s="237" t="s">
        <v>251</v>
      </c>
      <c r="C221" s="235" t="s">
        <v>18</v>
      </c>
      <c r="D221" s="235">
        <v>200</v>
      </c>
      <c r="E221" s="235">
        <f t="shared" si="31"/>
        <v>20</v>
      </c>
      <c r="F221" s="235">
        <v>18.50</v>
      </c>
      <c r="G221" s="235">
        <v>53</v>
      </c>
      <c r="H221" s="235">
        <v>53</v>
      </c>
      <c r="I221" s="235">
        <v>31</v>
      </c>
      <c r="J221" s="236">
        <v>0.087079000000000004</v>
      </c>
    </row>
    <row r="222" spans="1:10" ht="20.65" customHeight="1">
      <c r="A222" s="336"/>
      <c r="B222" s="237" t="s">
        <v>252</v>
      </c>
      <c r="C222" s="235" t="s">
        <v>20</v>
      </c>
      <c r="D222" s="235">
        <v>180</v>
      </c>
      <c r="E222" s="235">
        <f t="shared" si="31"/>
        <v>21.50</v>
      </c>
      <c r="F222" s="235">
        <v>20</v>
      </c>
      <c r="G222" s="235">
        <v>53</v>
      </c>
      <c r="H222" s="235">
        <v>53</v>
      </c>
      <c r="I222" s="235">
        <v>31</v>
      </c>
      <c r="J222" s="236">
        <v>0.087079000000000004</v>
      </c>
    </row>
    <row r="223" spans="1:10" ht="20.65" customHeight="1">
      <c r="A223" s="336"/>
      <c r="B223" s="237" t="s">
        <v>253</v>
      </c>
      <c r="C223" s="235" t="s">
        <v>22</v>
      </c>
      <c r="D223" s="235">
        <v>160</v>
      </c>
      <c r="E223" s="235">
        <f t="shared" si="31"/>
        <v>24</v>
      </c>
      <c r="F223" s="235">
        <v>22.50</v>
      </c>
      <c r="G223" s="235">
        <v>53</v>
      </c>
      <c r="H223" s="235">
        <v>53</v>
      </c>
      <c r="I223" s="235">
        <v>31</v>
      </c>
      <c r="J223" s="236">
        <v>0.087079000000000004</v>
      </c>
    </row>
    <row r="224" spans="1:10" ht="20.65" customHeight="1">
      <c r="A224" s="336"/>
      <c r="B224" s="237" t="s">
        <v>254</v>
      </c>
      <c r="C224" s="235" t="s">
        <v>24</v>
      </c>
      <c r="D224" s="235">
        <v>140</v>
      </c>
      <c r="E224" s="235">
        <f t="shared" si="31"/>
        <v>25</v>
      </c>
      <c r="F224" s="235">
        <v>23.50</v>
      </c>
      <c r="G224" s="235">
        <v>53</v>
      </c>
      <c r="H224" s="235">
        <v>53</v>
      </c>
      <c r="I224" s="235">
        <v>31</v>
      </c>
      <c r="J224" s="236">
        <v>0.087079000000000004</v>
      </c>
    </row>
    <row r="225" spans="1:10" ht="20.65" customHeight="1">
      <c r="A225" s="336"/>
      <c r="B225" s="237" t="s">
        <v>255</v>
      </c>
      <c r="C225" s="235" t="s">
        <v>26</v>
      </c>
      <c r="D225" s="235">
        <v>120</v>
      </c>
      <c r="E225" s="235">
        <f t="shared" si="31"/>
        <v>24</v>
      </c>
      <c r="F225" s="235">
        <v>22.50</v>
      </c>
      <c r="G225" s="235">
        <v>53</v>
      </c>
      <c r="H225" s="235">
        <v>53</v>
      </c>
      <c r="I225" s="235">
        <v>31</v>
      </c>
      <c r="J225" s="236">
        <v>0.087079000000000004</v>
      </c>
    </row>
    <row r="226" spans="1:10" ht="20.65" customHeight="1">
      <c r="A226" s="337"/>
      <c r="B226" s="237" t="s">
        <v>256</v>
      </c>
      <c r="C226" s="235" t="s">
        <v>28</v>
      </c>
      <c r="D226" s="250">
        <v>100</v>
      </c>
      <c r="E226" s="235">
        <f t="shared" si="31"/>
        <v>25.50</v>
      </c>
      <c r="F226" s="235">
        <v>24</v>
      </c>
      <c r="G226" s="235">
        <v>53</v>
      </c>
      <c r="H226" s="235">
        <v>53</v>
      </c>
      <c r="I226" s="235">
        <v>31</v>
      </c>
      <c r="J226" s="236">
        <v>0.087079000000000004</v>
      </c>
    </row>
    <row r="227" spans="1:10" ht="20.65" customHeight="1">
      <c r="A227" s="368" t="s">
        <v>29</v>
      </c>
      <c r="B227" s="238" t="s">
        <v>257</v>
      </c>
      <c r="C227" s="238" t="s">
        <v>12</v>
      </c>
      <c r="D227" s="238">
        <v>100</v>
      </c>
      <c r="E227" s="239">
        <f>F227+1.1</f>
        <v>5.0999999999999996</v>
      </c>
      <c r="F227" s="239">
        <f>(1.7*15+14.5)*0.1</f>
        <v>4</v>
      </c>
      <c r="G227" s="238">
        <v>53</v>
      </c>
      <c r="H227" s="238">
        <v>38</v>
      </c>
      <c r="I227" s="238">
        <v>30</v>
      </c>
      <c r="J227" s="240">
        <f t="shared" si="32" ref="J227:J234">G227*H227*I227*0.000001</f>
        <v>0.060419999999999995</v>
      </c>
    </row>
    <row r="228" spans="1:10" ht="20.65" customHeight="1">
      <c r="A228" s="369"/>
      <c r="B228" s="238" t="s">
        <v>258</v>
      </c>
      <c r="C228" s="238" t="s">
        <v>14</v>
      </c>
      <c r="D228" s="238">
        <v>100</v>
      </c>
      <c r="E228" s="239">
        <f>F228+1.1</f>
        <v>6.4500000000000011</v>
      </c>
      <c r="F228" s="239">
        <f>(2.6*15+14.5)*0.1</f>
        <v>5.35</v>
      </c>
      <c r="G228" s="238">
        <v>53</v>
      </c>
      <c r="H228" s="238">
        <v>38</v>
      </c>
      <c r="I228" s="238">
        <v>30</v>
      </c>
      <c r="J228" s="240">
        <f t="shared" si="32"/>
        <v>0.060419999999999995</v>
      </c>
    </row>
    <row r="229" spans="1:10" ht="20.65" customHeight="1">
      <c r="A229" s="369"/>
      <c r="B229" s="238" t="s">
        <v>259</v>
      </c>
      <c r="C229" s="238" t="s">
        <v>16</v>
      </c>
      <c r="D229" s="238">
        <v>100</v>
      </c>
      <c r="E229" s="239">
        <f>F229+1.1</f>
        <v>8.5500000000000007</v>
      </c>
      <c r="F229" s="239">
        <f>(4*15+14.5)*0.1</f>
        <v>7.45</v>
      </c>
      <c r="G229" s="238">
        <v>53</v>
      </c>
      <c r="H229" s="238">
        <v>38</v>
      </c>
      <c r="I229" s="238">
        <v>30</v>
      </c>
      <c r="J229" s="240">
        <f t="shared" si="32"/>
        <v>0.060419999999999995</v>
      </c>
    </row>
    <row r="230" spans="1:10" ht="20.65" customHeight="1">
      <c r="A230" s="369"/>
      <c r="B230" s="238" t="s">
        <v>260</v>
      </c>
      <c r="C230" s="238" t="s">
        <v>18</v>
      </c>
      <c r="D230" s="238">
        <v>100</v>
      </c>
      <c r="E230" s="239">
        <f>F230+1.1</f>
        <v>11.25</v>
      </c>
      <c r="F230" s="239">
        <f>(5.8*15+14.5)*0.1</f>
        <v>10.15</v>
      </c>
      <c r="G230" s="238">
        <v>53</v>
      </c>
      <c r="H230" s="238">
        <v>38</v>
      </c>
      <c r="I230" s="238">
        <v>30</v>
      </c>
      <c r="J230" s="240">
        <f t="shared" si="32"/>
        <v>0.060419999999999995</v>
      </c>
    </row>
    <row r="231" spans="1:10" ht="20.65" customHeight="1">
      <c r="A231" s="369"/>
      <c r="B231" s="238" t="s">
        <v>261</v>
      </c>
      <c r="C231" s="238" t="s">
        <v>20</v>
      </c>
      <c r="D231" s="238">
        <v>100</v>
      </c>
      <c r="E231" s="239">
        <f>F231+1.3</f>
        <v>14.150000000000002</v>
      </c>
      <c r="F231" s="239">
        <f>(7.2*15+20.5)*0.1</f>
        <v>12.85</v>
      </c>
      <c r="G231" s="238">
        <v>61</v>
      </c>
      <c r="H231" s="238">
        <v>46</v>
      </c>
      <c r="I231" s="238">
        <v>32</v>
      </c>
      <c r="J231" s="240">
        <f t="shared" si="32"/>
        <v>0.089791999999999997</v>
      </c>
    </row>
    <row r="232" spans="1:10" ht="20.65" customHeight="1">
      <c r="A232" s="369"/>
      <c r="B232" s="238" t="s">
        <v>262</v>
      </c>
      <c r="C232" s="238" t="s">
        <v>22</v>
      </c>
      <c r="D232" s="238">
        <v>100</v>
      </c>
      <c r="E232" s="239">
        <f>F232+1.3</f>
        <v>16.85</v>
      </c>
      <c r="F232" s="239">
        <f>(9*15+20.5)*0.1</f>
        <v>15.55</v>
      </c>
      <c r="G232" s="238">
        <v>61</v>
      </c>
      <c r="H232" s="238">
        <v>46</v>
      </c>
      <c r="I232" s="238">
        <v>32</v>
      </c>
      <c r="J232" s="240">
        <f t="shared" si="32"/>
        <v>0.089791999999999997</v>
      </c>
    </row>
    <row r="233" spans="1:10" ht="20.65" customHeight="1">
      <c r="A233" s="369"/>
      <c r="B233" s="238" t="s">
        <v>263</v>
      </c>
      <c r="C233" s="238" t="s">
        <v>24</v>
      </c>
      <c r="D233" s="238">
        <v>100</v>
      </c>
      <c r="E233" s="239">
        <f>F233+1.3</f>
        <v>19.55</v>
      </c>
      <c r="F233" s="239">
        <f>(10.8*15+20.5)*0.1</f>
        <v>18.25</v>
      </c>
      <c r="G233" s="238">
        <v>61</v>
      </c>
      <c r="H233" s="238">
        <v>46</v>
      </c>
      <c r="I233" s="238">
        <v>32</v>
      </c>
      <c r="J233" s="240">
        <f t="shared" si="32"/>
        <v>0.089791999999999997</v>
      </c>
    </row>
    <row r="234" spans="1:10" ht="20.65" customHeight="1">
      <c r="A234" s="369"/>
      <c r="B234" s="238" t="s">
        <v>264</v>
      </c>
      <c r="C234" s="238" t="s">
        <v>26</v>
      </c>
      <c r="D234" s="238">
        <v>100</v>
      </c>
      <c r="E234" s="239">
        <f>F234+1.3</f>
        <v>21.65</v>
      </c>
      <c r="F234" s="239">
        <f>(12.2*15+20.5)*0.1</f>
        <v>20.35</v>
      </c>
      <c r="G234" s="238">
        <v>61</v>
      </c>
      <c r="H234" s="238">
        <v>46</v>
      </c>
      <c r="I234" s="238">
        <v>32</v>
      </c>
      <c r="J234" s="240">
        <f t="shared" si="32"/>
        <v>0.089791999999999997</v>
      </c>
    </row>
    <row r="235" spans="1:10" ht="20.65" customHeight="1">
      <c r="A235" s="362" t="s">
        <v>39</v>
      </c>
      <c r="B235" s="241" t="s">
        <v>265</v>
      </c>
      <c r="C235" s="241" t="s">
        <v>84</v>
      </c>
      <c r="D235" s="242">
        <v>12</v>
      </c>
      <c r="E235" s="242">
        <f t="shared" si="33" ref="E235:E246">F235+1.2</f>
        <v>20.400000000000002</v>
      </c>
      <c r="F235" s="242">
        <f t="shared" si="34" ref="F235:F240">(0.45*3+0.25)*12</f>
        <v>19.200000000000003</v>
      </c>
      <c r="G235" s="242">
        <v>55</v>
      </c>
      <c r="H235" s="242">
        <v>35</v>
      </c>
      <c r="I235" s="242">
        <v>26</v>
      </c>
      <c r="J235" s="243">
        <f t="shared" si="35" ref="J235:J246">I235*H235*G235*0.000001</f>
        <v>0.050049999999999997</v>
      </c>
    </row>
    <row r="236" spans="1:10" ht="20.65" customHeight="1">
      <c r="A236" s="363"/>
      <c r="B236" s="241" t="s">
        <v>266</v>
      </c>
      <c r="C236" s="241" t="s">
        <v>86</v>
      </c>
      <c r="D236" s="242">
        <v>12</v>
      </c>
      <c r="E236" s="242">
        <f t="shared" si="33"/>
        <v>20.400000000000002</v>
      </c>
      <c r="F236" s="242">
        <f t="shared" si="34"/>
        <v>19.200000000000003</v>
      </c>
      <c r="G236" s="242">
        <v>55</v>
      </c>
      <c r="H236" s="242">
        <v>35</v>
      </c>
      <c r="I236" s="242">
        <v>26</v>
      </c>
      <c r="J236" s="243">
        <f t="shared" si="35"/>
        <v>0.050049999999999997</v>
      </c>
    </row>
    <row r="237" spans="1:10" ht="20.65" customHeight="1">
      <c r="A237" s="363"/>
      <c r="B237" s="241" t="s">
        <v>267</v>
      </c>
      <c r="C237" s="241" t="s">
        <v>88</v>
      </c>
      <c r="D237" s="242">
        <v>12</v>
      </c>
      <c r="E237" s="242">
        <f t="shared" si="33"/>
        <v>20.400000000000002</v>
      </c>
      <c r="F237" s="242">
        <f t="shared" si="34"/>
        <v>19.200000000000003</v>
      </c>
      <c r="G237" s="242">
        <v>55</v>
      </c>
      <c r="H237" s="242">
        <v>35</v>
      </c>
      <c r="I237" s="242">
        <v>26</v>
      </c>
      <c r="J237" s="243">
        <f t="shared" si="35"/>
        <v>0.050049999999999997</v>
      </c>
    </row>
    <row r="238" spans="1:10" ht="20.65" customHeight="1">
      <c r="A238" s="363"/>
      <c r="B238" s="241" t="s">
        <v>268</v>
      </c>
      <c r="C238" s="241" t="s">
        <v>90</v>
      </c>
      <c r="D238" s="242">
        <v>12</v>
      </c>
      <c r="E238" s="242">
        <f t="shared" si="33"/>
        <v>20.400000000000002</v>
      </c>
      <c r="F238" s="242">
        <f t="shared" si="34"/>
        <v>19.200000000000003</v>
      </c>
      <c r="G238" s="242">
        <v>55</v>
      </c>
      <c r="H238" s="242">
        <v>35</v>
      </c>
      <c r="I238" s="242">
        <v>26</v>
      </c>
      <c r="J238" s="243">
        <f t="shared" si="35"/>
        <v>0.050049999999999997</v>
      </c>
    </row>
    <row r="239" spans="1:10" ht="20.65" customHeight="1">
      <c r="A239" s="363"/>
      <c r="B239" s="241" t="s">
        <v>269</v>
      </c>
      <c r="C239" s="241" t="s">
        <v>92</v>
      </c>
      <c r="D239" s="242">
        <v>12</v>
      </c>
      <c r="E239" s="242">
        <f t="shared" si="33"/>
        <v>20.400000000000002</v>
      </c>
      <c r="F239" s="242">
        <f t="shared" si="34"/>
        <v>19.200000000000003</v>
      </c>
      <c r="G239" s="242">
        <v>55</v>
      </c>
      <c r="H239" s="242">
        <v>35</v>
      </c>
      <c r="I239" s="242">
        <v>26</v>
      </c>
      <c r="J239" s="243">
        <f t="shared" si="35"/>
        <v>0.050049999999999997</v>
      </c>
    </row>
    <row r="240" spans="1:10" ht="20.65" customHeight="1">
      <c r="A240" s="363"/>
      <c r="B240" s="241" t="s">
        <v>270</v>
      </c>
      <c r="C240" s="241" t="s">
        <v>94</v>
      </c>
      <c r="D240" s="242">
        <v>12</v>
      </c>
      <c r="E240" s="242">
        <f t="shared" si="33"/>
        <v>20.400000000000002</v>
      </c>
      <c r="F240" s="242">
        <f t="shared" si="34"/>
        <v>19.200000000000003</v>
      </c>
      <c r="G240" s="242">
        <v>55</v>
      </c>
      <c r="H240" s="242">
        <v>35</v>
      </c>
      <c r="I240" s="242">
        <v>26</v>
      </c>
      <c r="J240" s="243">
        <f t="shared" si="35"/>
        <v>0.050049999999999997</v>
      </c>
    </row>
    <row r="241" spans="1:10" ht="20.65" customHeight="1">
      <c r="A241" s="363"/>
      <c r="B241" s="241" t="s">
        <v>271</v>
      </c>
      <c r="C241" s="241" t="s">
        <v>96</v>
      </c>
      <c r="D241" s="242">
        <v>8</v>
      </c>
      <c r="E241" s="242">
        <f t="shared" si="33"/>
        <v>21.60</v>
      </c>
      <c r="F241" s="242">
        <f t="shared" si="36" ref="F241:F246">(0.45*5+0.3)*8</f>
        <v>20.40</v>
      </c>
      <c r="G241" s="242">
        <v>38</v>
      </c>
      <c r="H241" s="242">
        <v>38</v>
      </c>
      <c r="I241" s="242">
        <v>36</v>
      </c>
      <c r="J241" s="243">
        <f t="shared" si="35"/>
        <v>0.051983999999999995</v>
      </c>
    </row>
    <row r="242" spans="1:10" ht="20.65" customHeight="1">
      <c r="A242" s="363"/>
      <c r="B242" s="241" t="s">
        <v>272</v>
      </c>
      <c r="C242" s="241" t="s">
        <v>98</v>
      </c>
      <c r="D242" s="242">
        <v>8</v>
      </c>
      <c r="E242" s="242">
        <f t="shared" si="33"/>
        <v>21.60</v>
      </c>
      <c r="F242" s="242">
        <f t="shared" si="36"/>
        <v>20.40</v>
      </c>
      <c r="G242" s="242">
        <v>38</v>
      </c>
      <c r="H242" s="242">
        <v>38</v>
      </c>
      <c r="I242" s="242">
        <v>36</v>
      </c>
      <c r="J242" s="243">
        <f t="shared" si="35"/>
        <v>0.051983999999999995</v>
      </c>
    </row>
    <row r="243" spans="1:10" ht="20.65" customHeight="1">
      <c r="A243" s="363"/>
      <c r="B243" s="241" t="s">
        <v>273</v>
      </c>
      <c r="C243" s="241" t="s">
        <v>100</v>
      </c>
      <c r="D243" s="242">
        <v>8</v>
      </c>
      <c r="E243" s="242">
        <f t="shared" si="33"/>
        <v>21.60</v>
      </c>
      <c r="F243" s="242">
        <f t="shared" si="36"/>
        <v>20.40</v>
      </c>
      <c r="G243" s="242">
        <v>38</v>
      </c>
      <c r="H243" s="242">
        <v>38</v>
      </c>
      <c r="I243" s="242">
        <v>36</v>
      </c>
      <c r="J243" s="243">
        <f t="shared" si="35"/>
        <v>0.051983999999999995</v>
      </c>
    </row>
    <row r="244" spans="1:10" ht="20.65" customHeight="1">
      <c r="A244" s="363"/>
      <c r="B244" s="241" t="s">
        <v>274</v>
      </c>
      <c r="C244" s="241" t="s">
        <v>102</v>
      </c>
      <c r="D244" s="242">
        <v>8</v>
      </c>
      <c r="E244" s="242">
        <f t="shared" si="33"/>
        <v>21.60</v>
      </c>
      <c r="F244" s="242">
        <f t="shared" si="36"/>
        <v>20.40</v>
      </c>
      <c r="G244" s="242">
        <v>38</v>
      </c>
      <c r="H244" s="242">
        <v>38</v>
      </c>
      <c r="I244" s="242">
        <v>36</v>
      </c>
      <c r="J244" s="243">
        <f t="shared" si="35"/>
        <v>0.051983999999999995</v>
      </c>
    </row>
    <row r="245" spans="1:10" ht="20.65" customHeight="1">
      <c r="A245" s="363"/>
      <c r="B245" s="241" t="s">
        <v>275</v>
      </c>
      <c r="C245" s="241" t="s">
        <v>104</v>
      </c>
      <c r="D245" s="242">
        <v>8</v>
      </c>
      <c r="E245" s="242">
        <f t="shared" si="33"/>
        <v>21.60</v>
      </c>
      <c r="F245" s="242">
        <f t="shared" si="36"/>
        <v>20.40</v>
      </c>
      <c r="G245" s="242">
        <v>38</v>
      </c>
      <c r="H245" s="242">
        <v>38</v>
      </c>
      <c r="I245" s="242">
        <v>36</v>
      </c>
      <c r="J245" s="243">
        <f t="shared" si="35"/>
        <v>0.051983999999999995</v>
      </c>
    </row>
    <row r="246" spans="1:10" ht="20.65" customHeight="1">
      <c r="A246" s="364"/>
      <c r="B246" s="244" t="s">
        <v>276</v>
      </c>
      <c r="C246" s="244" t="s">
        <v>106</v>
      </c>
      <c r="D246" s="245">
        <v>8</v>
      </c>
      <c r="E246" s="245">
        <f t="shared" si="33"/>
        <v>21.60</v>
      </c>
      <c r="F246" s="245">
        <f t="shared" si="36"/>
        <v>20.40</v>
      </c>
      <c r="G246" s="245">
        <v>38</v>
      </c>
      <c r="H246" s="245">
        <v>38</v>
      </c>
      <c r="I246" s="245">
        <v>36</v>
      </c>
      <c r="J246" s="246">
        <f t="shared" si="35"/>
        <v>0.051983999999999995</v>
      </c>
    </row>
    <row r="247" spans="1:10" ht="50.1" customHeight="1">
      <c r="A247" s="370" t="s">
        <v>277</v>
      </c>
      <c r="B247" s="371"/>
      <c r="C247" s="371"/>
      <c r="D247" s="371"/>
      <c r="E247" s="371"/>
      <c r="F247" s="371"/>
      <c r="G247" s="371"/>
      <c r="H247" s="371"/>
      <c r="I247" s="371"/>
      <c r="J247" s="386"/>
    </row>
    <row r="248" spans="1:10" ht="210" customHeight="1">
      <c r="A248" s="387"/>
      <c r="B248" s="388"/>
      <c r="C248" s="388"/>
      <c r="D248" s="388"/>
      <c r="E248" s="388"/>
      <c r="F248" s="388"/>
      <c r="G248" s="388"/>
      <c r="H248" s="388"/>
      <c r="I248" s="388"/>
      <c r="J248" s="389"/>
    </row>
    <row r="249" spans="1:10" ht="50.1" customHeight="1">
      <c r="A249" s="352" t="s">
        <v>278</v>
      </c>
      <c r="B249" s="353"/>
      <c r="C249" s="353"/>
      <c r="D249" s="353"/>
      <c r="E249" s="353"/>
      <c r="F249" s="353"/>
      <c r="G249" s="353"/>
      <c r="H249" s="353"/>
      <c r="I249" s="353"/>
      <c r="J249" s="354"/>
    </row>
    <row r="250" spans="1:10" ht="50.1" customHeight="1">
      <c r="A250" s="349"/>
      <c r="B250" s="350"/>
      <c r="C250" s="350"/>
      <c r="D250" s="350"/>
      <c r="E250" s="350"/>
      <c r="F250" s="350"/>
      <c r="G250" s="350"/>
      <c r="H250" s="350"/>
      <c r="I250" s="350"/>
      <c r="J250" s="351"/>
    </row>
    <row r="251" spans="1:10" ht="50.1" customHeight="1">
      <c r="A251" s="233" t="s">
        <v>2</v>
      </c>
      <c r="B251" s="233" t="s">
        <v>3</v>
      </c>
      <c r="C251" s="251" t="s">
        <v>4</v>
      </c>
      <c r="D251" s="233" t="s">
        <v>5</v>
      </c>
      <c r="E251" s="251" t="s">
        <v>6</v>
      </c>
      <c r="F251" s="251" t="s">
        <v>7</v>
      </c>
      <c r="G251" s="358" t="s">
        <v>8</v>
      </c>
      <c r="H251" s="359"/>
      <c r="I251" s="360"/>
      <c r="J251" s="252" t="s">
        <v>9</v>
      </c>
    </row>
    <row r="252" spans="1:10" ht="20.65" customHeight="1">
      <c r="A252" s="335" t="s">
        <v>10</v>
      </c>
      <c r="B252" s="235" t="s">
        <v>279</v>
      </c>
      <c r="C252" s="235" t="s">
        <v>12</v>
      </c>
      <c r="D252" s="235">
        <v>360</v>
      </c>
      <c r="E252" s="235">
        <f t="shared" si="37" ref="E252:E260">F252+1.5</f>
        <v>13.50</v>
      </c>
      <c r="F252" s="235">
        <v>12</v>
      </c>
      <c r="G252" s="235">
        <v>53</v>
      </c>
      <c r="H252" s="235">
        <v>53</v>
      </c>
      <c r="I252" s="235">
        <v>31</v>
      </c>
      <c r="J252" s="236">
        <v>0.087079000000000004</v>
      </c>
    </row>
    <row r="253" spans="1:10" ht="20.65" customHeight="1">
      <c r="A253" s="336"/>
      <c r="B253" s="235" t="s">
        <v>280</v>
      </c>
      <c r="C253" s="235" t="s">
        <v>14</v>
      </c>
      <c r="D253" s="235">
        <v>300</v>
      </c>
      <c r="E253" s="235">
        <f t="shared" si="37"/>
        <v>14.50</v>
      </c>
      <c r="F253" s="235">
        <v>13</v>
      </c>
      <c r="G253" s="235">
        <v>53</v>
      </c>
      <c r="H253" s="235">
        <v>53</v>
      </c>
      <c r="I253" s="235">
        <v>31</v>
      </c>
      <c r="J253" s="236">
        <v>0.087079000000000004</v>
      </c>
    </row>
    <row r="254" spans="1:10" ht="20.65" customHeight="1">
      <c r="A254" s="336"/>
      <c r="B254" s="237" t="s">
        <v>281</v>
      </c>
      <c r="C254" s="235" t="s">
        <v>16</v>
      </c>
      <c r="D254" s="235">
        <v>240</v>
      </c>
      <c r="E254" s="235">
        <f t="shared" si="37"/>
        <v>17</v>
      </c>
      <c r="F254" s="235">
        <v>15.50</v>
      </c>
      <c r="G254" s="235">
        <v>53</v>
      </c>
      <c r="H254" s="235">
        <v>53</v>
      </c>
      <c r="I254" s="235">
        <v>31</v>
      </c>
      <c r="J254" s="236">
        <v>0.087079000000000004</v>
      </c>
    </row>
    <row r="255" spans="1:10" ht="20.65" customHeight="1">
      <c r="A255" s="336"/>
      <c r="B255" s="237" t="s">
        <v>282</v>
      </c>
      <c r="C255" s="235" t="s">
        <v>18</v>
      </c>
      <c r="D255" s="235">
        <v>200</v>
      </c>
      <c r="E255" s="235">
        <f t="shared" si="37"/>
        <v>20</v>
      </c>
      <c r="F255" s="235">
        <v>18.50</v>
      </c>
      <c r="G255" s="235">
        <v>53</v>
      </c>
      <c r="H255" s="235">
        <v>53</v>
      </c>
      <c r="I255" s="235">
        <v>31</v>
      </c>
      <c r="J255" s="236">
        <v>0.087079000000000004</v>
      </c>
    </row>
    <row r="256" spans="1:10" ht="20.65" customHeight="1">
      <c r="A256" s="336"/>
      <c r="B256" s="237" t="s">
        <v>283</v>
      </c>
      <c r="C256" s="235" t="s">
        <v>20</v>
      </c>
      <c r="D256" s="235">
        <v>180</v>
      </c>
      <c r="E256" s="235">
        <f t="shared" si="37"/>
        <v>21.50</v>
      </c>
      <c r="F256" s="235">
        <v>20</v>
      </c>
      <c r="G256" s="235">
        <v>53</v>
      </c>
      <c r="H256" s="235">
        <v>53</v>
      </c>
      <c r="I256" s="235">
        <v>31</v>
      </c>
      <c r="J256" s="236">
        <v>0.087079000000000004</v>
      </c>
    </row>
    <row r="257" spans="1:10" ht="20.65" customHeight="1">
      <c r="A257" s="336"/>
      <c r="B257" s="237" t="s">
        <v>284</v>
      </c>
      <c r="C257" s="235" t="s">
        <v>22</v>
      </c>
      <c r="D257" s="235">
        <v>160</v>
      </c>
      <c r="E257" s="235">
        <f t="shared" si="37"/>
        <v>24</v>
      </c>
      <c r="F257" s="235">
        <v>22.50</v>
      </c>
      <c r="G257" s="235">
        <v>53</v>
      </c>
      <c r="H257" s="235">
        <v>53</v>
      </c>
      <c r="I257" s="235">
        <v>31</v>
      </c>
      <c r="J257" s="236">
        <v>0.087079000000000004</v>
      </c>
    </row>
    <row r="258" spans="1:10" ht="20.65" customHeight="1">
      <c r="A258" s="336"/>
      <c r="B258" s="237" t="s">
        <v>285</v>
      </c>
      <c r="C258" s="235" t="s">
        <v>24</v>
      </c>
      <c r="D258" s="235">
        <v>140</v>
      </c>
      <c r="E258" s="235">
        <f t="shared" si="37"/>
        <v>25</v>
      </c>
      <c r="F258" s="235">
        <v>23.50</v>
      </c>
      <c r="G258" s="235">
        <v>53</v>
      </c>
      <c r="H258" s="235">
        <v>53</v>
      </c>
      <c r="I258" s="235">
        <v>31</v>
      </c>
      <c r="J258" s="236">
        <v>0.087079000000000004</v>
      </c>
    </row>
    <row r="259" spans="1:10" ht="20.65" customHeight="1">
      <c r="A259" s="336"/>
      <c r="B259" s="237" t="s">
        <v>286</v>
      </c>
      <c r="C259" s="235" t="s">
        <v>26</v>
      </c>
      <c r="D259" s="235">
        <v>120</v>
      </c>
      <c r="E259" s="235">
        <f t="shared" si="37"/>
        <v>24</v>
      </c>
      <c r="F259" s="235">
        <v>22.50</v>
      </c>
      <c r="G259" s="235">
        <v>53</v>
      </c>
      <c r="H259" s="235">
        <v>53</v>
      </c>
      <c r="I259" s="235">
        <v>31</v>
      </c>
      <c r="J259" s="236">
        <v>0.087079000000000004</v>
      </c>
    </row>
    <row r="260" spans="1:10" ht="20.65" customHeight="1">
      <c r="A260" s="337"/>
      <c r="B260" s="237" t="s">
        <v>287</v>
      </c>
      <c r="C260" s="235" t="s">
        <v>28</v>
      </c>
      <c r="D260" s="250">
        <v>100</v>
      </c>
      <c r="E260" s="235">
        <f t="shared" si="37"/>
        <v>25.50</v>
      </c>
      <c r="F260" s="235">
        <v>24</v>
      </c>
      <c r="G260" s="235">
        <v>53</v>
      </c>
      <c r="H260" s="235">
        <v>53</v>
      </c>
      <c r="I260" s="235">
        <v>31</v>
      </c>
      <c r="J260" s="236">
        <v>0.087079000000000004</v>
      </c>
    </row>
    <row r="261" spans="1:10" ht="20.65" customHeight="1">
      <c r="A261" s="368" t="s">
        <v>29</v>
      </c>
      <c r="B261" s="238" t="s">
        <v>288</v>
      </c>
      <c r="C261" s="238" t="s">
        <v>12</v>
      </c>
      <c r="D261" s="238">
        <v>100</v>
      </c>
      <c r="E261" s="239">
        <f>F261+1.1</f>
        <v>5.0999999999999996</v>
      </c>
      <c r="F261" s="239">
        <f>(1.7*15+14.5)*0.1</f>
        <v>4</v>
      </c>
      <c r="G261" s="238">
        <v>53</v>
      </c>
      <c r="H261" s="238">
        <v>38</v>
      </c>
      <c r="I261" s="238">
        <v>30</v>
      </c>
      <c r="J261" s="240">
        <f t="shared" si="38" ref="J261:J268">G261*H261*I261*0.000001</f>
        <v>0.060419999999999995</v>
      </c>
    </row>
    <row r="262" spans="1:10" ht="20.65" customHeight="1">
      <c r="A262" s="369"/>
      <c r="B262" s="238" t="s">
        <v>289</v>
      </c>
      <c r="C262" s="238" t="s">
        <v>14</v>
      </c>
      <c r="D262" s="238">
        <v>100</v>
      </c>
      <c r="E262" s="239">
        <f>F262+1.1</f>
        <v>6.4500000000000011</v>
      </c>
      <c r="F262" s="239">
        <f>(2.6*15+14.5)*0.1</f>
        <v>5.35</v>
      </c>
      <c r="G262" s="238">
        <v>53</v>
      </c>
      <c r="H262" s="238">
        <v>38</v>
      </c>
      <c r="I262" s="238">
        <v>30</v>
      </c>
      <c r="J262" s="240">
        <f t="shared" si="38"/>
        <v>0.060419999999999995</v>
      </c>
    </row>
    <row r="263" spans="1:10" ht="20.65" customHeight="1">
      <c r="A263" s="369"/>
      <c r="B263" s="238" t="s">
        <v>290</v>
      </c>
      <c r="C263" s="238" t="s">
        <v>16</v>
      </c>
      <c r="D263" s="238">
        <v>100</v>
      </c>
      <c r="E263" s="239">
        <f>F263+1.1</f>
        <v>8.5500000000000007</v>
      </c>
      <c r="F263" s="239">
        <f>(4*15+14.5)*0.1</f>
        <v>7.45</v>
      </c>
      <c r="G263" s="238">
        <v>53</v>
      </c>
      <c r="H263" s="238">
        <v>38</v>
      </c>
      <c r="I263" s="238">
        <v>30</v>
      </c>
      <c r="J263" s="240">
        <f t="shared" si="38"/>
        <v>0.060419999999999995</v>
      </c>
    </row>
    <row r="264" spans="1:10" ht="20.65" customHeight="1">
      <c r="A264" s="369"/>
      <c r="B264" s="238" t="s">
        <v>291</v>
      </c>
      <c r="C264" s="238" t="s">
        <v>18</v>
      </c>
      <c r="D264" s="238">
        <v>100</v>
      </c>
      <c r="E264" s="239">
        <f>F264+1.1</f>
        <v>11.25</v>
      </c>
      <c r="F264" s="239">
        <f>(5.8*15+14.5)*0.1</f>
        <v>10.15</v>
      </c>
      <c r="G264" s="238">
        <v>53</v>
      </c>
      <c r="H264" s="238">
        <v>38</v>
      </c>
      <c r="I264" s="238">
        <v>30</v>
      </c>
      <c r="J264" s="240">
        <f t="shared" si="38"/>
        <v>0.060419999999999995</v>
      </c>
    </row>
    <row r="265" spans="1:10" ht="20.65" customHeight="1">
      <c r="A265" s="369"/>
      <c r="B265" s="238" t="s">
        <v>292</v>
      </c>
      <c r="C265" s="238" t="s">
        <v>20</v>
      </c>
      <c r="D265" s="238">
        <v>100</v>
      </c>
      <c r="E265" s="239">
        <f>F265+1.3</f>
        <v>14.150000000000002</v>
      </c>
      <c r="F265" s="239">
        <f>(7.2*15+20.5)*0.1</f>
        <v>12.85</v>
      </c>
      <c r="G265" s="238">
        <v>61</v>
      </c>
      <c r="H265" s="238">
        <v>46</v>
      </c>
      <c r="I265" s="238">
        <v>32</v>
      </c>
      <c r="J265" s="240">
        <f t="shared" si="38"/>
        <v>0.089791999999999997</v>
      </c>
    </row>
    <row r="266" spans="1:10" ht="20.65" customHeight="1">
      <c r="A266" s="369"/>
      <c r="B266" s="238" t="s">
        <v>293</v>
      </c>
      <c r="C266" s="238" t="s">
        <v>22</v>
      </c>
      <c r="D266" s="238">
        <v>100</v>
      </c>
      <c r="E266" s="239">
        <f>F266+1.3</f>
        <v>16.85</v>
      </c>
      <c r="F266" s="239">
        <f>(9*15+20.5)*0.1</f>
        <v>15.55</v>
      </c>
      <c r="G266" s="238">
        <v>61</v>
      </c>
      <c r="H266" s="238">
        <v>46</v>
      </c>
      <c r="I266" s="238">
        <v>32</v>
      </c>
      <c r="J266" s="240">
        <f t="shared" si="38"/>
        <v>0.089791999999999997</v>
      </c>
    </row>
    <row r="267" spans="1:10" ht="20.65" customHeight="1">
      <c r="A267" s="369"/>
      <c r="B267" s="238" t="s">
        <v>294</v>
      </c>
      <c r="C267" s="238" t="s">
        <v>24</v>
      </c>
      <c r="D267" s="238">
        <v>100</v>
      </c>
      <c r="E267" s="239">
        <f>F267+1.3</f>
        <v>19.55</v>
      </c>
      <c r="F267" s="239">
        <f>(10.8*15+20.5)*0.1</f>
        <v>18.25</v>
      </c>
      <c r="G267" s="238">
        <v>61</v>
      </c>
      <c r="H267" s="238">
        <v>46</v>
      </c>
      <c r="I267" s="238">
        <v>32</v>
      </c>
      <c r="J267" s="240">
        <f t="shared" si="38"/>
        <v>0.089791999999999997</v>
      </c>
    </row>
    <row r="268" spans="1:10" ht="20.65" customHeight="1">
      <c r="A268" s="369"/>
      <c r="B268" s="238" t="s">
        <v>295</v>
      </c>
      <c r="C268" s="238" t="s">
        <v>26</v>
      </c>
      <c r="D268" s="238">
        <v>100</v>
      </c>
      <c r="E268" s="239">
        <f>F268+1.3</f>
        <v>21.65</v>
      </c>
      <c r="F268" s="239">
        <f>(12.2*15+20.5)*0.1</f>
        <v>20.35</v>
      </c>
      <c r="G268" s="238">
        <v>61</v>
      </c>
      <c r="H268" s="238">
        <v>46</v>
      </c>
      <c r="I268" s="238">
        <v>32</v>
      </c>
      <c r="J268" s="240">
        <f t="shared" si="38"/>
        <v>0.089791999999999997</v>
      </c>
    </row>
    <row r="269" spans="1:10" ht="20.65" customHeight="1">
      <c r="A269" s="362" t="s">
        <v>39</v>
      </c>
      <c r="B269" s="241" t="s">
        <v>296</v>
      </c>
      <c r="C269" s="241" t="s">
        <v>84</v>
      </c>
      <c r="D269" s="242">
        <v>12</v>
      </c>
      <c r="E269" s="242">
        <f t="shared" si="39" ref="E269:E280">F269+1.2</f>
        <v>20.400000000000002</v>
      </c>
      <c r="F269" s="242">
        <f t="shared" si="40" ref="F269:F274">(0.45*3+0.25)*12</f>
        <v>19.200000000000003</v>
      </c>
      <c r="G269" s="242">
        <v>55</v>
      </c>
      <c r="H269" s="242">
        <v>35</v>
      </c>
      <c r="I269" s="242">
        <v>26</v>
      </c>
      <c r="J269" s="243">
        <f t="shared" si="41" ref="J269:J280">I269*H269*G269*0.000001</f>
        <v>0.050049999999999997</v>
      </c>
    </row>
    <row r="270" spans="1:10" ht="20.65" customHeight="1">
      <c r="A270" s="363"/>
      <c r="B270" s="241" t="s">
        <v>297</v>
      </c>
      <c r="C270" s="241" t="s">
        <v>86</v>
      </c>
      <c r="D270" s="242">
        <v>12</v>
      </c>
      <c r="E270" s="242">
        <f t="shared" si="39"/>
        <v>20.400000000000002</v>
      </c>
      <c r="F270" s="242">
        <f t="shared" si="40"/>
        <v>19.200000000000003</v>
      </c>
      <c r="G270" s="242">
        <v>55</v>
      </c>
      <c r="H270" s="242">
        <v>35</v>
      </c>
      <c r="I270" s="242">
        <v>26</v>
      </c>
      <c r="J270" s="243">
        <f t="shared" si="41"/>
        <v>0.050049999999999997</v>
      </c>
    </row>
    <row r="271" spans="1:10" ht="20.65" customHeight="1">
      <c r="A271" s="363"/>
      <c r="B271" s="241" t="s">
        <v>298</v>
      </c>
      <c r="C271" s="241" t="s">
        <v>88</v>
      </c>
      <c r="D271" s="242">
        <v>12</v>
      </c>
      <c r="E271" s="242">
        <f t="shared" si="39"/>
        <v>20.400000000000002</v>
      </c>
      <c r="F271" s="242">
        <f t="shared" si="40"/>
        <v>19.200000000000003</v>
      </c>
      <c r="G271" s="242">
        <v>55</v>
      </c>
      <c r="H271" s="242">
        <v>35</v>
      </c>
      <c r="I271" s="242">
        <v>26</v>
      </c>
      <c r="J271" s="243">
        <f t="shared" si="41"/>
        <v>0.050049999999999997</v>
      </c>
    </row>
    <row r="272" spans="1:10" ht="20.65" customHeight="1">
      <c r="A272" s="363"/>
      <c r="B272" s="241" t="s">
        <v>299</v>
      </c>
      <c r="C272" s="241" t="s">
        <v>90</v>
      </c>
      <c r="D272" s="242">
        <v>12</v>
      </c>
      <c r="E272" s="242">
        <f t="shared" si="39"/>
        <v>20.400000000000002</v>
      </c>
      <c r="F272" s="242">
        <f t="shared" si="40"/>
        <v>19.200000000000003</v>
      </c>
      <c r="G272" s="242">
        <v>55</v>
      </c>
      <c r="H272" s="242">
        <v>35</v>
      </c>
      <c r="I272" s="242">
        <v>26</v>
      </c>
      <c r="J272" s="243">
        <f t="shared" si="41"/>
        <v>0.050049999999999997</v>
      </c>
    </row>
    <row r="273" spans="1:10" ht="20.65" customHeight="1">
      <c r="A273" s="363"/>
      <c r="B273" s="241" t="s">
        <v>300</v>
      </c>
      <c r="C273" s="241" t="s">
        <v>92</v>
      </c>
      <c r="D273" s="242">
        <v>12</v>
      </c>
      <c r="E273" s="242">
        <f t="shared" si="39"/>
        <v>20.400000000000002</v>
      </c>
      <c r="F273" s="242">
        <f t="shared" si="40"/>
        <v>19.200000000000003</v>
      </c>
      <c r="G273" s="242">
        <v>55</v>
      </c>
      <c r="H273" s="242">
        <v>35</v>
      </c>
      <c r="I273" s="242">
        <v>26</v>
      </c>
      <c r="J273" s="243">
        <f t="shared" si="41"/>
        <v>0.050049999999999997</v>
      </c>
    </row>
    <row r="274" spans="1:10" ht="20.65" customHeight="1">
      <c r="A274" s="363"/>
      <c r="B274" s="241" t="s">
        <v>301</v>
      </c>
      <c r="C274" s="241" t="s">
        <v>94</v>
      </c>
      <c r="D274" s="242">
        <v>12</v>
      </c>
      <c r="E274" s="242">
        <f t="shared" si="39"/>
        <v>20.400000000000002</v>
      </c>
      <c r="F274" s="242">
        <f t="shared" si="40"/>
        <v>19.200000000000003</v>
      </c>
      <c r="G274" s="242">
        <v>55</v>
      </c>
      <c r="H274" s="242">
        <v>35</v>
      </c>
      <c r="I274" s="242">
        <v>26</v>
      </c>
      <c r="J274" s="243">
        <f t="shared" si="41"/>
        <v>0.050049999999999997</v>
      </c>
    </row>
    <row r="275" spans="1:10" ht="20.65" customHeight="1">
      <c r="A275" s="363"/>
      <c r="B275" s="241" t="s">
        <v>302</v>
      </c>
      <c r="C275" s="241" t="s">
        <v>96</v>
      </c>
      <c r="D275" s="242">
        <v>8</v>
      </c>
      <c r="E275" s="242">
        <f t="shared" si="39"/>
        <v>21.60</v>
      </c>
      <c r="F275" s="242">
        <f t="shared" si="42" ref="F275:F280">(0.45*5+0.3)*8</f>
        <v>20.40</v>
      </c>
      <c r="G275" s="242">
        <v>38</v>
      </c>
      <c r="H275" s="242">
        <v>38</v>
      </c>
      <c r="I275" s="242">
        <v>36</v>
      </c>
      <c r="J275" s="243">
        <f t="shared" si="41"/>
        <v>0.051983999999999995</v>
      </c>
    </row>
    <row r="276" spans="1:10" ht="20.65" customHeight="1">
      <c r="A276" s="363"/>
      <c r="B276" s="241" t="s">
        <v>303</v>
      </c>
      <c r="C276" s="241" t="s">
        <v>98</v>
      </c>
      <c r="D276" s="242">
        <v>8</v>
      </c>
      <c r="E276" s="242">
        <f t="shared" si="39"/>
        <v>21.60</v>
      </c>
      <c r="F276" s="242">
        <f t="shared" si="42"/>
        <v>20.40</v>
      </c>
      <c r="G276" s="242">
        <v>38</v>
      </c>
      <c r="H276" s="242">
        <v>38</v>
      </c>
      <c r="I276" s="242">
        <v>36</v>
      </c>
      <c r="J276" s="243">
        <f t="shared" si="41"/>
        <v>0.051983999999999995</v>
      </c>
    </row>
    <row r="277" spans="1:10" ht="20.65" customHeight="1">
      <c r="A277" s="363"/>
      <c r="B277" s="241" t="s">
        <v>304</v>
      </c>
      <c r="C277" s="241" t="s">
        <v>100</v>
      </c>
      <c r="D277" s="242">
        <v>8</v>
      </c>
      <c r="E277" s="242">
        <f t="shared" si="39"/>
        <v>21.60</v>
      </c>
      <c r="F277" s="242">
        <f t="shared" si="42"/>
        <v>20.40</v>
      </c>
      <c r="G277" s="242">
        <v>38</v>
      </c>
      <c r="H277" s="242">
        <v>38</v>
      </c>
      <c r="I277" s="242">
        <v>36</v>
      </c>
      <c r="J277" s="243">
        <f t="shared" si="41"/>
        <v>0.051983999999999995</v>
      </c>
    </row>
    <row r="278" spans="1:10" ht="20.65" customHeight="1">
      <c r="A278" s="363"/>
      <c r="B278" s="241" t="s">
        <v>305</v>
      </c>
      <c r="C278" s="241" t="s">
        <v>102</v>
      </c>
      <c r="D278" s="242">
        <v>8</v>
      </c>
      <c r="E278" s="242">
        <f t="shared" si="39"/>
        <v>21.60</v>
      </c>
      <c r="F278" s="242">
        <f t="shared" si="42"/>
        <v>20.40</v>
      </c>
      <c r="G278" s="242">
        <v>38</v>
      </c>
      <c r="H278" s="242">
        <v>38</v>
      </c>
      <c r="I278" s="242">
        <v>36</v>
      </c>
      <c r="J278" s="243">
        <f t="shared" si="41"/>
        <v>0.051983999999999995</v>
      </c>
    </row>
    <row r="279" spans="1:10" ht="20.65" customHeight="1">
      <c r="A279" s="363"/>
      <c r="B279" s="241" t="s">
        <v>306</v>
      </c>
      <c r="C279" s="241" t="s">
        <v>104</v>
      </c>
      <c r="D279" s="242">
        <v>8</v>
      </c>
      <c r="E279" s="242">
        <f t="shared" si="39"/>
        <v>21.60</v>
      </c>
      <c r="F279" s="242">
        <f t="shared" si="42"/>
        <v>20.40</v>
      </c>
      <c r="G279" s="242">
        <v>38</v>
      </c>
      <c r="H279" s="242">
        <v>38</v>
      </c>
      <c r="I279" s="242">
        <v>36</v>
      </c>
      <c r="J279" s="243">
        <f t="shared" si="41"/>
        <v>0.051983999999999995</v>
      </c>
    </row>
    <row r="280" spans="1:10" ht="20.65" customHeight="1">
      <c r="A280" s="364"/>
      <c r="B280" s="244" t="s">
        <v>307</v>
      </c>
      <c r="C280" s="244" t="s">
        <v>106</v>
      </c>
      <c r="D280" s="245">
        <v>8</v>
      </c>
      <c r="E280" s="245">
        <f t="shared" si="39"/>
        <v>21.60</v>
      </c>
      <c r="F280" s="245">
        <f t="shared" si="42"/>
        <v>20.40</v>
      </c>
      <c r="G280" s="245">
        <v>38</v>
      </c>
      <c r="H280" s="245">
        <v>38</v>
      </c>
      <c r="I280" s="245">
        <v>36</v>
      </c>
      <c r="J280" s="246">
        <f t="shared" si="41"/>
        <v>0.051983999999999995</v>
      </c>
    </row>
    <row r="281" spans="1:10" ht="50.1" customHeight="1">
      <c r="A281" s="255"/>
      <c r="B281" s="262"/>
      <c r="C281" s="262"/>
      <c r="D281" s="262"/>
      <c r="E281" s="262"/>
      <c r="F281" s="262"/>
      <c r="G281" s="262"/>
      <c r="H281" s="262"/>
      <c r="I281" s="262"/>
      <c r="J281" s="249"/>
    </row>
    <row r="282" spans="1:10" ht="100.15" customHeight="1">
      <c r="A282" s="370" t="s">
        <v>308</v>
      </c>
      <c r="B282" s="371"/>
      <c r="C282" s="371"/>
      <c r="D282" s="371"/>
      <c r="E282" s="371"/>
      <c r="F282" s="371"/>
      <c r="G282" s="371"/>
      <c r="H282" s="371"/>
      <c r="I282" s="371"/>
      <c r="J282" s="372"/>
    </row>
    <row r="283" spans="1:10" ht="210" customHeight="1">
      <c r="A283" s="355"/>
      <c r="B283" s="356"/>
      <c r="C283" s="356"/>
      <c r="D283" s="356"/>
      <c r="E283" s="356"/>
      <c r="F283" s="356"/>
      <c r="G283" s="356"/>
      <c r="H283" s="356"/>
      <c r="I283" s="356"/>
      <c r="J283" s="357"/>
    </row>
    <row r="284" spans="1:10" ht="50.1" customHeight="1">
      <c r="A284" s="352" t="s">
        <v>309</v>
      </c>
      <c r="B284" s="353"/>
      <c r="C284" s="353"/>
      <c r="D284" s="353"/>
      <c r="E284" s="353"/>
      <c r="F284" s="353"/>
      <c r="G284" s="353"/>
      <c r="H284" s="353"/>
      <c r="I284" s="353"/>
      <c r="J284" s="354"/>
    </row>
    <row r="285" spans="1:10" ht="50.1" customHeight="1">
      <c r="A285" s="349"/>
      <c r="B285" s="350"/>
      <c r="C285" s="350"/>
      <c r="D285" s="350"/>
      <c r="E285" s="350"/>
      <c r="F285" s="350"/>
      <c r="G285" s="350"/>
      <c r="H285" s="350"/>
      <c r="I285" s="350"/>
      <c r="J285" s="351"/>
    </row>
    <row r="286" spans="1:10" ht="50.1" customHeight="1">
      <c r="A286" s="233" t="s">
        <v>2</v>
      </c>
      <c r="B286" s="233" t="s">
        <v>3</v>
      </c>
      <c r="C286" s="251" t="s">
        <v>4</v>
      </c>
      <c r="D286" s="233" t="s">
        <v>5</v>
      </c>
      <c r="E286" s="251" t="s">
        <v>6</v>
      </c>
      <c r="F286" s="251" t="s">
        <v>7</v>
      </c>
      <c r="G286" s="358" t="s">
        <v>8</v>
      </c>
      <c r="H286" s="359"/>
      <c r="I286" s="360"/>
      <c r="J286" s="252" t="s">
        <v>9</v>
      </c>
    </row>
    <row r="287" spans="1:10" ht="20.65" customHeight="1">
      <c r="A287" s="335" t="s">
        <v>10</v>
      </c>
      <c r="B287" s="235" t="s">
        <v>310</v>
      </c>
      <c r="C287" s="235" t="s">
        <v>12</v>
      </c>
      <c r="D287" s="235">
        <v>360</v>
      </c>
      <c r="E287" s="235">
        <f t="shared" si="43" ref="E287:E295">F287+1.5</f>
        <v>13.50</v>
      </c>
      <c r="F287" s="235">
        <v>12</v>
      </c>
      <c r="G287" s="235">
        <v>53</v>
      </c>
      <c r="H287" s="235">
        <v>53</v>
      </c>
      <c r="I287" s="235">
        <v>31</v>
      </c>
      <c r="J287" s="236">
        <v>0.087079000000000004</v>
      </c>
    </row>
    <row r="288" spans="1:10" ht="20.65" customHeight="1">
      <c r="A288" s="336"/>
      <c r="B288" s="235" t="s">
        <v>311</v>
      </c>
      <c r="C288" s="235" t="s">
        <v>14</v>
      </c>
      <c r="D288" s="235">
        <v>300</v>
      </c>
      <c r="E288" s="235">
        <f t="shared" si="43"/>
        <v>14.50</v>
      </c>
      <c r="F288" s="235">
        <v>13</v>
      </c>
      <c r="G288" s="235">
        <v>53</v>
      </c>
      <c r="H288" s="235">
        <v>53</v>
      </c>
      <c r="I288" s="235">
        <v>31</v>
      </c>
      <c r="J288" s="236">
        <v>0.087079000000000004</v>
      </c>
    </row>
    <row r="289" spans="1:10" ht="20.65" customHeight="1">
      <c r="A289" s="336"/>
      <c r="B289" s="237" t="s">
        <v>312</v>
      </c>
      <c r="C289" s="235" t="s">
        <v>16</v>
      </c>
      <c r="D289" s="235">
        <v>240</v>
      </c>
      <c r="E289" s="235">
        <f t="shared" si="43"/>
        <v>17</v>
      </c>
      <c r="F289" s="235">
        <v>15.50</v>
      </c>
      <c r="G289" s="235">
        <v>53</v>
      </c>
      <c r="H289" s="235">
        <v>53</v>
      </c>
      <c r="I289" s="235">
        <v>31</v>
      </c>
      <c r="J289" s="236">
        <v>0.087079000000000004</v>
      </c>
    </row>
    <row r="290" spans="1:10" ht="20.65" customHeight="1">
      <c r="A290" s="336"/>
      <c r="B290" s="237" t="s">
        <v>313</v>
      </c>
      <c r="C290" s="235" t="s">
        <v>18</v>
      </c>
      <c r="D290" s="235">
        <v>200</v>
      </c>
      <c r="E290" s="235">
        <f t="shared" si="43"/>
        <v>20</v>
      </c>
      <c r="F290" s="235">
        <v>18.50</v>
      </c>
      <c r="G290" s="235">
        <v>53</v>
      </c>
      <c r="H290" s="235">
        <v>53</v>
      </c>
      <c r="I290" s="235">
        <v>31</v>
      </c>
      <c r="J290" s="236">
        <v>0.087079000000000004</v>
      </c>
    </row>
    <row r="291" spans="1:10" ht="20.65" customHeight="1">
      <c r="A291" s="336"/>
      <c r="B291" s="237" t="s">
        <v>314</v>
      </c>
      <c r="C291" s="235" t="s">
        <v>20</v>
      </c>
      <c r="D291" s="235">
        <v>180</v>
      </c>
      <c r="E291" s="235">
        <f t="shared" si="43"/>
        <v>21.50</v>
      </c>
      <c r="F291" s="235">
        <v>20</v>
      </c>
      <c r="G291" s="235">
        <v>53</v>
      </c>
      <c r="H291" s="235">
        <v>53</v>
      </c>
      <c r="I291" s="235">
        <v>31</v>
      </c>
      <c r="J291" s="236">
        <v>0.087079000000000004</v>
      </c>
    </row>
    <row r="292" spans="1:10" ht="20.65" customHeight="1">
      <c r="A292" s="336"/>
      <c r="B292" s="237" t="s">
        <v>315</v>
      </c>
      <c r="C292" s="235" t="s">
        <v>22</v>
      </c>
      <c r="D292" s="235">
        <v>160</v>
      </c>
      <c r="E292" s="235">
        <f t="shared" si="43"/>
        <v>24</v>
      </c>
      <c r="F292" s="235">
        <v>22.50</v>
      </c>
      <c r="G292" s="235">
        <v>53</v>
      </c>
      <c r="H292" s="235">
        <v>53</v>
      </c>
      <c r="I292" s="235">
        <v>31</v>
      </c>
      <c r="J292" s="236">
        <v>0.087079000000000004</v>
      </c>
    </row>
    <row r="293" spans="1:10" ht="20.65" customHeight="1">
      <c r="A293" s="336"/>
      <c r="B293" s="237" t="s">
        <v>316</v>
      </c>
      <c r="C293" s="235" t="s">
        <v>24</v>
      </c>
      <c r="D293" s="235">
        <v>140</v>
      </c>
      <c r="E293" s="235">
        <f t="shared" si="43"/>
        <v>25</v>
      </c>
      <c r="F293" s="235">
        <v>23.50</v>
      </c>
      <c r="G293" s="235">
        <v>53</v>
      </c>
      <c r="H293" s="235">
        <v>53</v>
      </c>
      <c r="I293" s="235">
        <v>31</v>
      </c>
      <c r="J293" s="236">
        <v>0.087079000000000004</v>
      </c>
    </row>
    <row r="294" spans="1:10" ht="20.65" customHeight="1">
      <c r="A294" s="336"/>
      <c r="B294" s="237" t="s">
        <v>317</v>
      </c>
      <c r="C294" s="235" t="s">
        <v>26</v>
      </c>
      <c r="D294" s="235">
        <v>120</v>
      </c>
      <c r="E294" s="235">
        <f t="shared" si="43"/>
        <v>24</v>
      </c>
      <c r="F294" s="235">
        <v>22.50</v>
      </c>
      <c r="G294" s="235">
        <v>53</v>
      </c>
      <c r="H294" s="235">
        <v>53</v>
      </c>
      <c r="I294" s="235">
        <v>31</v>
      </c>
      <c r="J294" s="236">
        <v>0.087079000000000004</v>
      </c>
    </row>
    <row r="295" spans="1:10" ht="20.65" customHeight="1">
      <c r="A295" s="337"/>
      <c r="B295" s="237" t="s">
        <v>318</v>
      </c>
      <c r="C295" s="235" t="s">
        <v>28</v>
      </c>
      <c r="D295" s="250">
        <v>100</v>
      </c>
      <c r="E295" s="235">
        <f t="shared" si="43"/>
        <v>25.50</v>
      </c>
      <c r="F295" s="235">
        <v>24</v>
      </c>
      <c r="G295" s="235">
        <v>53</v>
      </c>
      <c r="H295" s="235">
        <v>53</v>
      </c>
      <c r="I295" s="235">
        <v>31</v>
      </c>
      <c r="J295" s="236">
        <v>0.087079000000000004</v>
      </c>
    </row>
    <row r="296" spans="1:10" ht="20.65" customHeight="1">
      <c r="A296" s="338" t="s">
        <v>29</v>
      </c>
      <c r="B296" s="238" t="s">
        <v>319</v>
      </c>
      <c r="C296" s="238" t="s">
        <v>12</v>
      </c>
      <c r="D296" s="238">
        <v>100</v>
      </c>
      <c r="E296" s="239">
        <f>F296+1.1</f>
        <v>4.3499999999999996</v>
      </c>
      <c r="F296" s="239">
        <f>(1.2*15+14.5)*0.1</f>
        <v>3.25</v>
      </c>
      <c r="G296" s="238">
        <v>53</v>
      </c>
      <c r="H296" s="238">
        <v>38</v>
      </c>
      <c r="I296" s="238">
        <v>30</v>
      </c>
      <c r="J296" s="240">
        <f t="shared" si="44" ref="J296:J316">I296*H296*G296*0.000001</f>
        <v>0.060419999999999995</v>
      </c>
    </row>
    <row r="297" spans="1:10" ht="20.65" customHeight="1">
      <c r="A297" s="339"/>
      <c r="B297" s="238" t="s">
        <v>320</v>
      </c>
      <c r="C297" s="238" t="s">
        <v>14</v>
      </c>
      <c r="D297" s="238">
        <v>100</v>
      </c>
      <c r="E297" s="239">
        <f>F297+1.1</f>
        <v>5.0999999999999996</v>
      </c>
      <c r="F297" s="239">
        <f>(1.7*15+14.5)*0.1</f>
        <v>4</v>
      </c>
      <c r="G297" s="238">
        <v>53</v>
      </c>
      <c r="H297" s="238">
        <v>38</v>
      </c>
      <c r="I297" s="238">
        <v>30</v>
      </c>
      <c r="J297" s="240">
        <f t="shared" si="44"/>
        <v>0.060419999999999995</v>
      </c>
    </row>
    <row r="298" spans="1:10" ht="20.65" customHeight="1">
      <c r="A298" s="339"/>
      <c r="B298" s="238" t="s">
        <v>321</v>
      </c>
      <c r="C298" s="238" t="s">
        <v>16</v>
      </c>
      <c r="D298" s="238">
        <v>100</v>
      </c>
      <c r="E298" s="239">
        <f>F298+1.1</f>
        <v>6.60</v>
      </c>
      <c r="F298" s="239">
        <f>(2.7*15+14.5)*0.1</f>
        <v>5.50</v>
      </c>
      <c r="G298" s="238">
        <v>53</v>
      </c>
      <c r="H298" s="238">
        <v>38</v>
      </c>
      <c r="I298" s="238">
        <v>30</v>
      </c>
      <c r="J298" s="240">
        <f t="shared" si="44"/>
        <v>0.060419999999999995</v>
      </c>
    </row>
    <row r="299" spans="1:10" ht="20.65" customHeight="1">
      <c r="A299" s="339"/>
      <c r="B299" s="238" t="s">
        <v>322</v>
      </c>
      <c r="C299" s="238" t="s">
        <v>18</v>
      </c>
      <c r="D299" s="238">
        <v>100</v>
      </c>
      <c r="E299" s="239">
        <f>F299+1.1</f>
        <v>8.5500000000000007</v>
      </c>
      <c r="F299" s="239">
        <f>(4*15+14.5)*0.1</f>
        <v>7.45</v>
      </c>
      <c r="G299" s="238">
        <v>53</v>
      </c>
      <c r="H299" s="238">
        <v>38</v>
      </c>
      <c r="I299" s="238">
        <v>30</v>
      </c>
      <c r="J299" s="240">
        <f t="shared" si="44"/>
        <v>0.060419999999999995</v>
      </c>
    </row>
    <row r="300" spans="1:10" ht="20.65" customHeight="1">
      <c r="A300" s="339"/>
      <c r="B300" s="238" t="s">
        <v>323</v>
      </c>
      <c r="C300" s="238" t="s">
        <v>20</v>
      </c>
      <c r="D300" s="238">
        <v>100</v>
      </c>
      <c r="E300" s="239">
        <f>F300+1.1</f>
        <v>10.050000000000001</v>
      </c>
      <c r="F300" s="239">
        <f>(5*15+14.5)*0.1</f>
        <v>8.9500000000000011</v>
      </c>
      <c r="G300" s="238">
        <v>53</v>
      </c>
      <c r="H300" s="238">
        <v>38</v>
      </c>
      <c r="I300" s="238">
        <v>30</v>
      </c>
      <c r="J300" s="240">
        <f t="shared" si="44"/>
        <v>0.060419999999999995</v>
      </c>
    </row>
    <row r="301" spans="1:10" ht="20.65" customHeight="1">
      <c r="A301" s="339"/>
      <c r="B301" s="238" t="s">
        <v>324</v>
      </c>
      <c r="C301" s="238" t="s">
        <v>22</v>
      </c>
      <c r="D301" s="238">
        <v>50</v>
      </c>
      <c r="E301" s="239">
        <f>F301+1.3</f>
        <v>12.500000000000002</v>
      </c>
      <c r="F301" s="239">
        <f>(6.1*15+20.5)*0.1</f>
        <v>11.20</v>
      </c>
      <c r="G301" s="238">
        <v>61</v>
      </c>
      <c r="H301" s="238">
        <v>46</v>
      </c>
      <c r="I301" s="238">
        <v>32</v>
      </c>
      <c r="J301" s="240">
        <f t="shared" si="44"/>
        <v>0.089791999999999997</v>
      </c>
    </row>
    <row r="302" spans="1:10" ht="20.65" customHeight="1">
      <c r="A302" s="339"/>
      <c r="B302" s="238" t="s">
        <v>325</v>
      </c>
      <c r="C302" s="238" t="s">
        <v>24</v>
      </c>
      <c r="D302" s="238">
        <v>50</v>
      </c>
      <c r="E302" s="239">
        <f>F302+1.3</f>
        <v>14.000000000000002</v>
      </c>
      <c r="F302" s="239">
        <f>(7.1*15+20.5)*0.1</f>
        <v>12.70</v>
      </c>
      <c r="G302" s="238">
        <v>61</v>
      </c>
      <c r="H302" s="238">
        <v>46</v>
      </c>
      <c r="I302" s="238">
        <v>32</v>
      </c>
      <c r="J302" s="240">
        <f t="shared" si="44"/>
        <v>0.089791999999999997</v>
      </c>
    </row>
    <row r="303" spans="1:10" ht="20.65" customHeight="1">
      <c r="A303" s="339"/>
      <c r="B303" s="238" t="s">
        <v>326</v>
      </c>
      <c r="C303" s="238" t="s">
        <v>26</v>
      </c>
      <c r="D303" s="238">
        <v>50</v>
      </c>
      <c r="E303" s="239">
        <f>F303+1.3</f>
        <v>15.80</v>
      </c>
      <c r="F303" s="239">
        <f>(8.3*15+20.5)*0.1</f>
        <v>14.50</v>
      </c>
      <c r="G303" s="238">
        <v>61</v>
      </c>
      <c r="H303" s="238">
        <v>46</v>
      </c>
      <c r="I303" s="238">
        <v>32</v>
      </c>
      <c r="J303" s="240">
        <f t="shared" si="44"/>
        <v>0.089791999999999997</v>
      </c>
    </row>
    <row r="304" spans="1:10" ht="20.65" customHeight="1">
      <c r="A304" s="339"/>
      <c r="B304" s="238" t="s">
        <v>327</v>
      </c>
      <c r="C304" s="238" t="s">
        <v>28</v>
      </c>
      <c r="D304" s="238">
        <v>50</v>
      </c>
      <c r="E304" s="239">
        <f>F304+1.3</f>
        <v>19.55</v>
      </c>
      <c r="F304" s="239">
        <f>(10.8*15+20.5)*0.1</f>
        <v>18.25</v>
      </c>
      <c r="G304" s="238">
        <v>61</v>
      </c>
      <c r="H304" s="238">
        <v>46</v>
      </c>
      <c r="I304" s="238">
        <v>32</v>
      </c>
      <c r="J304" s="240">
        <f t="shared" si="44"/>
        <v>0.089791999999999997</v>
      </c>
    </row>
    <row r="305" spans="1:10" ht="20.65" customHeight="1">
      <c r="A305" s="340" t="s">
        <v>39</v>
      </c>
      <c r="B305" s="241" t="s">
        <v>328</v>
      </c>
      <c r="C305" s="241" t="s">
        <v>84</v>
      </c>
      <c r="D305" s="242">
        <v>12</v>
      </c>
      <c r="E305" s="242">
        <f t="shared" si="45" ref="E305:E316">F305+1.2</f>
        <v>20.400000000000002</v>
      </c>
      <c r="F305" s="242">
        <f t="shared" si="46" ref="F305:F310">(0.45*3+0.25)*12</f>
        <v>19.200000000000003</v>
      </c>
      <c r="G305" s="242">
        <v>55</v>
      </c>
      <c r="H305" s="242">
        <v>35</v>
      </c>
      <c r="I305" s="242">
        <v>26</v>
      </c>
      <c r="J305" s="243">
        <f t="shared" si="44"/>
        <v>0.050049999999999997</v>
      </c>
    </row>
    <row r="306" spans="1:10" ht="20.65" customHeight="1">
      <c r="A306" s="341"/>
      <c r="B306" s="241" t="s">
        <v>329</v>
      </c>
      <c r="C306" s="241" t="s">
        <v>86</v>
      </c>
      <c r="D306" s="242">
        <v>12</v>
      </c>
      <c r="E306" s="242">
        <f t="shared" si="45"/>
        <v>20.400000000000002</v>
      </c>
      <c r="F306" s="242">
        <f t="shared" si="46"/>
        <v>19.200000000000003</v>
      </c>
      <c r="G306" s="242">
        <v>55</v>
      </c>
      <c r="H306" s="242">
        <v>35</v>
      </c>
      <c r="I306" s="242">
        <v>26</v>
      </c>
      <c r="J306" s="243">
        <f t="shared" si="44"/>
        <v>0.050049999999999997</v>
      </c>
    </row>
    <row r="307" spans="1:10" ht="20.65" customHeight="1">
      <c r="A307" s="341"/>
      <c r="B307" s="241" t="s">
        <v>330</v>
      </c>
      <c r="C307" s="241" t="s">
        <v>88</v>
      </c>
      <c r="D307" s="242">
        <v>12</v>
      </c>
      <c r="E307" s="242">
        <f t="shared" si="45"/>
        <v>20.400000000000002</v>
      </c>
      <c r="F307" s="242">
        <f t="shared" si="46"/>
        <v>19.200000000000003</v>
      </c>
      <c r="G307" s="242">
        <v>55</v>
      </c>
      <c r="H307" s="242">
        <v>35</v>
      </c>
      <c r="I307" s="242">
        <v>26</v>
      </c>
      <c r="J307" s="243">
        <f t="shared" si="44"/>
        <v>0.050049999999999997</v>
      </c>
    </row>
    <row r="308" spans="1:10" ht="20.65" customHeight="1">
      <c r="A308" s="341"/>
      <c r="B308" s="241" t="s">
        <v>331</v>
      </c>
      <c r="C308" s="241" t="s">
        <v>90</v>
      </c>
      <c r="D308" s="242">
        <v>12</v>
      </c>
      <c r="E308" s="242">
        <f t="shared" si="45"/>
        <v>20.400000000000002</v>
      </c>
      <c r="F308" s="242">
        <f t="shared" si="46"/>
        <v>19.200000000000003</v>
      </c>
      <c r="G308" s="242">
        <v>55</v>
      </c>
      <c r="H308" s="242">
        <v>35</v>
      </c>
      <c r="I308" s="242">
        <v>26</v>
      </c>
      <c r="J308" s="243">
        <f t="shared" si="44"/>
        <v>0.050049999999999997</v>
      </c>
    </row>
    <row r="309" spans="1:10" ht="20.65" customHeight="1">
      <c r="A309" s="341"/>
      <c r="B309" s="241" t="s">
        <v>332</v>
      </c>
      <c r="C309" s="241" t="s">
        <v>92</v>
      </c>
      <c r="D309" s="242">
        <v>12</v>
      </c>
      <c r="E309" s="242">
        <f t="shared" si="45"/>
        <v>20.400000000000002</v>
      </c>
      <c r="F309" s="242">
        <f t="shared" si="46"/>
        <v>19.200000000000003</v>
      </c>
      <c r="G309" s="242">
        <v>55</v>
      </c>
      <c r="H309" s="242">
        <v>35</v>
      </c>
      <c r="I309" s="242">
        <v>26</v>
      </c>
      <c r="J309" s="243">
        <f t="shared" si="44"/>
        <v>0.050049999999999997</v>
      </c>
    </row>
    <row r="310" spans="1:10" ht="20.65" customHeight="1">
      <c r="A310" s="341"/>
      <c r="B310" s="241" t="s">
        <v>333</v>
      </c>
      <c r="C310" s="241" t="s">
        <v>94</v>
      </c>
      <c r="D310" s="242">
        <v>12</v>
      </c>
      <c r="E310" s="242">
        <f t="shared" si="45"/>
        <v>20.400000000000002</v>
      </c>
      <c r="F310" s="242">
        <f t="shared" si="46"/>
        <v>19.200000000000003</v>
      </c>
      <c r="G310" s="242">
        <v>55</v>
      </c>
      <c r="H310" s="242">
        <v>35</v>
      </c>
      <c r="I310" s="242">
        <v>26</v>
      </c>
      <c r="J310" s="243">
        <f t="shared" si="44"/>
        <v>0.050049999999999997</v>
      </c>
    </row>
    <row r="311" spans="1:10" ht="20.65" customHeight="1">
      <c r="A311" s="341"/>
      <c r="B311" s="241" t="s">
        <v>334</v>
      </c>
      <c r="C311" s="241" t="s">
        <v>96</v>
      </c>
      <c r="D311" s="242">
        <v>8</v>
      </c>
      <c r="E311" s="242">
        <f t="shared" si="45"/>
        <v>21.60</v>
      </c>
      <c r="F311" s="242">
        <f t="shared" si="47" ref="F311:F316">(0.45*5+0.3)*8</f>
        <v>20.40</v>
      </c>
      <c r="G311" s="242">
        <v>38</v>
      </c>
      <c r="H311" s="242">
        <v>38</v>
      </c>
      <c r="I311" s="242">
        <v>36</v>
      </c>
      <c r="J311" s="243">
        <f t="shared" si="44"/>
        <v>0.051983999999999995</v>
      </c>
    </row>
    <row r="312" spans="1:10" ht="20.65" customHeight="1">
      <c r="A312" s="341"/>
      <c r="B312" s="241" t="s">
        <v>335</v>
      </c>
      <c r="C312" s="241" t="s">
        <v>98</v>
      </c>
      <c r="D312" s="242">
        <v>8</v>
      </c>
      <c r="E312" s="242">
        <f t="shared" si="45"/>
        <v>21.60</v>
      </c>
      <c r="F312" s="242">
        <f t="shared" si="47"/>
        <v>20.40</v>
      </c>
      <c r="G312" s="242">
        <v>38</v>
      </c>
      <c r="H312" s="242">
        <v>38</v>
      </c>
      <c r="I312" s="242">
        <v>36</v>
      </c>
      <c r="J312" s="243">
        <f t="shared" si="44"/>
        <v>0.051983999999999995</v>
      </c>
    </row>
    <row r="313" spans="1:10" ht="20.65" customHeight="1">
      <c r="A313" s="341"/>
      <c r="B313" s="241" t="s">
        <v>336</v>
      </c>
      <c r="C313" s="241" t="s">
        <v>100</v>
      </c>
      <c r="D313" s="242">
        <v>8</v>
      </c>
      <c r="E313" s="242">
        <f t="shared" si="45"/>
        <v>21.60</v>
      </c>
      <c r="F313" s="242">
        <f t="shared" si="47"/>
        <v>20.40</v>
      </c>
      <c r="G313" s="242">
        <v>38</v>
      </c>
      <c r="H313" s="242">
        <v>38</v>
      </c>
      <c r="I313" s="242">
        <v>36</v>
      </c>
      <c r="J313" s="243">
        <f t="shared" si="44"/>
        <v>0.051983999999999995</v>
      </c>
    </row>
    <row r="314" spans="1:10" ht="20.65" customHeight="1">
      <c r="A314" s="341"/>
      <c r="B314" s="241" t="s">
        <v>337</v>
      </c>
      <c r="C314" s="241" t="s">
        <v>102</v>
      </c>
      <c r="D314" s="242">
        <v>8</v>
      </c>
      <c r="E314" s="242">
        <f t="shared" si="45"/>
        <v>21.60</v>
      </c>
      <c r="F314" s="242">
        <f t="shared" si="47"/>
        <v>20.40</v>
      </c>
      <c r="G314" s="242">
        <v>38</v>
      </c>
      <c r="H314" s="242">
        <v>38</v>
      </c>
      <c r="I314" s="242">
        <v>36</v>
      </c>
      <c r="J314" s="243">
        <f t="shared" si="44"/>
        <v>0.051983999999999995</v>
      </c>
    </row>
    <row r="315" spans="1:10" ht="20.65" customHeight="1">
      <c r="A315" s="341"/>
      <c r="B315" s="241" t="s">
        <v>338</v>
      </c>
      <c r="C315" s="241" t="s">
        <v>104</v>
      </c>
      <c r="D315" s="242">
        <v>8</v>
      </c>
      <c r="E315" s="242">
        <f t="shared" si="45"/>
        <v>21.60</v>
      </c>
      <c r="F315" s="242">
        <f t="shared" si="47"/>
        <v>20.40</v>
      </c>
      <c r="G315" s="242">
        <v>38</v>
      </c>
      <c r="H315" s="242">
        <v>38</v>
      </c>
      <c r="I315" s="242">
        <v>36</v>
      </c>
      <c r="J315" s="243">
        <f t="shared" si="44"/>
        <v>0.051983999999999995</v>
      </c>
    </row>
    <row r="316" spans="1:10" ht="20.65" customHeight="1">
      <c r="A316" s="361"/>
      <c r="B316" s="244" t="s">
        <v>339</v>
      </c>
      <c r="C316" s="244" t="s">
        <v>106</v>
      </c>
      <c r="D316" s="245">
        <v>8</v>
      </c>
      <c r="E316" s="245">
        <f t="shared" si="45"/>
        <v>21.60</v>
      </c>
      <c r="F316" s="245">
        <f t="shared" si="47"/>
        <v>20.40</v>
      </c>
      <c r="G316" s="245">
        <v>38</v>
      </c>
      <c r="H316" s="245">
        <v>38</v>
      </c>
      <c r="I316" s="245">
        <v>36</v>
      </c>
      <c r="J316" s="246">
        <f t="shared" si="44"/>
        <v>0.051983999999999995</v>
      </c>
    </row>
    <row r="317" spans="1:10" ht="49.5" customHeight="1">
      <c r="A317" s="263"/>
      <c r="B317" s="264"/>
      <c r="C317" s="264"/>
      <c r="D317" s="264"/>
      <c r="E317" s="264"/>
      <c r="F317" s="264"/>
      <c r="G317" s="264"/>
      <c r="H317" s="264"/>
      <c r="I317" s="264"/>
      <c r="J317" s="249"/>
    </row>
    <row r="318" spans="1:10" ht="100.15" customHeight="1">
      <c r="A318" s="370" t="s">
        <v>308</v>
      </c>
      <c r="B318" s="371"/>
      <c r="C318" s="371"/>
      <c r="D318" s="371"/>
      <c r="E318" s="371"/>
      <c r="F318" s="371"/>
      <c r="G318" s="371"/>
      <c r="H318" s="371"/>
      <c r="I318" s="371"/>
      <c r="J318" s="372"/>
    </row>
    <row r="319" spans="1:10" ht="210" customHeight="1">
      <c r="A319" s="381"/>
      <c r="B319" s="382"/>
      <c r="C319" s="382"/>
      <c r="D319" s="382"/>
      <c r="E319" s="382"/>
      <c r="F319" s="382"/>
      <c r="G319" s="382"/>
      <c r="H319" s="382"/>
      <c r="I319" s="382"/>
      <c r="J319" s="383"/>
    </row>
    <row r="320" spans="1:10" ht="50.1" customHeight="1">
      <c r="A320" s="352" t="s">
        <v>340</v>
      </c>
      <c r="B320" s="353"/>
      <c r="C320" s="353"/>
      <c r="D320" s="353"/>
      <c r="E320" s="353"/>
      <c r="F320" s="353"/>
      <c r="G320" s="353"/>
      <c r="H320" s="353"/>
      <c r="I320" s="353"/>
      <c r="J320" s="354"/>
    </row>
    <row r="321" spans="1:10" ht="50.1" customHeight="1">
      <c r="A321" s="349"/>
      <c r="B321" s="350"/>
      <c r="C321" s="350"/>
      <c r="D321" s="350"/>
      <c r="E321" s="350"/>
      <c r="F321" s="350"/>
      <c r="G321" s="350"/>
      <c r="H321" s="350"/>
      <c r="I321" s="350"/>
      <c r="J321" s="351"/>
    </row>
    <row r="322" spans="1:10" ht="50.1" customHeight="1">
      <c r="A322" s="233" t="s">
        <v>2</v>
      </c>
      <c r="B322" s="233" t="s">
        <v>3</v>
      </c>
      <c r="C322" s="251" t="s">
        <v>4</v>
      </c>
      <c r="D322" s="233" t="s">
        <v>5</v>
      </c>
      <c r="E322" s="251" t="s">
        <v>6</v>
      </c>
      <c r="F322" s="251" t="s">
        <v>7</v>
      </c>
      <c r="G322" s="358" t="s">
        <v>8</v>
      </c>
      <c r="H322" s="359"/>
      <c r="I322" s="360"/>
      <c r="J322" s="252" t="s">
        <v>9</v>
      </c>
    </row>
    <row r="323" spans="1:10" ht="20.65" customHeight="1">
      <c r="A323" s="335" t="s">
        <v>10</v>
      </c>
      <c r="B323" s="235" t="s">
        <v>341</v>
      </c>
      <c r="C323" s="235" t="s">
        <v>12</v>
      </c>
      <c r="D323" s="235">
        <v>500</v>
      </c>
      <c r="E323" s="235">
        <f t="shared" si="48" ref="E323:E331">F323+1.5</f>
        <v>11.80</v>
      </c>
      <c r="F323" s="235">
        <v>10.30</v>
      </c>
      <c r="G323" s="235">
        <v>53</v>
      </c>
      <c r="H323" s="235">
        <v>53</v>
      </c>
      <c r="I323" s="235">
        <v>31</v>
      </c>
      <c r="J323" s="236">
        <v>0.087079000000000004</v>
      </c>
    </row>
    <row r="324" spans="1:10" ht="20.65" customHeight="1">
      <c r="A324" s="336"/>
      <c r="B324" s="235" t="s">
        <v>342</v>
      </c>
      <c r="C324" s="235" t="s">
        <v>14</v>
      </c>
      <c r="D324" s="235">
        <v>400</v>
      </c>
      <c r="E324" s="235">
        <f t="shared" si="48"/>
        <v>12.70</v>
      </c>
      <c r="F324" s="235">
        <v>11.20</v>
      </c>
      <c r="G324" s="235">
        <v>53</v>
      </c>
      <c r="H324" s="235">
        <v>53</v>
      </c>
      <c r="I324" s="235">
        <v>31</v>
      </c>
      <c r="J324" s="236">
        <v>0.087079000000000004</v>
      </c>
    </row>
    <row r="325" spans="1:10" ht="20.65" customHeight="1">
      <c r="A325" s="336"/>
      <c r="B325" s="237" t="s">
        <v>343</v>
      </c>
      <c r="C325" s="235" t="s">
        <v>16</v>
      </c>
      <c r="D325" s="235">
        <v>280</v>
      </c>
      <c r="E325" s="235">
        <f t="shared" si="48"/>
        <v>13.50</v>
      </c>
      <c r="F325" s="235">
        <v>12</v>
      </c>
      <c r="G325" s="235">
        <v>53</v>
      </c>
      <c r="H325" s="235">
        <v>53</v>
      </c>
      <c r="I325" s="235">
        <v>31</v>
      </c>
      <c r="J325" s="236">
        <v>0.087079000000000004</v>
      </c>
    </row>
    <row r="326" spans="1:10" ht="20.65" customHeight="1">
      <c r="A326" s="336"/>
      <c r="B326" s="237" t="s">
        <v>344</v>
      </c>
      <c r="C326" s="235" t="s">
        <v>18</v>
      </c>
      <c r="D326" s="235">
        <v>240</v>
      </c>
      <c r="E326" s="235">
        <f t="shared" si="48"/>
        <v>16.50</v>
      </c>
      <c r="F326" s="235">
        <v>15</v>
      </c>
      <c r="G326" s="235">
        <v>53</v>
      </c>
      <c r="H326" s="235">
        <v>53</v>
      </c>
      <c r="I326" s="235">
        <v>31</v>
      </c>
      <c r="J326" s="236">
        <v>0.087079000000000004</v>
      </c>
    </row>
    <row r="327" spans="1:10" ht="20.65" customHeight="1">
      <c r="A327" s="336"/>
      <c r="B327" s="237" t="s">
        <v>345</v>
      </c>
      <c r="C327" s="235" t="s">
        <v>20</v>
      </c>
      <c r="D327" s="235">
        <v>200</v>
      </c>
      <c r="E327" s="235">
        <f t="shared" si="48"/>
        <v>17</v>
      </c>
      <c r="F327" s="235">
        <v>15.50</v>
      </c>
      <c r="G327" s="235">
        <v>53</v>
      </c>
      <c r="H327" s="235">
        <v>53</v>
      </c>
      <c r="I327" s="235">
        <v>31</v>
      </c>
      <c r="J327" s="236">
        <v>0.087079000000000004</v>
      </c>
    </row>
    <row r="328" spans="1:10" ht="20.65" customHeight="1">
      <c r="A328" s="336"/>
      <c r="B328" s="237" t="s">
        <v>346</v>
      </c>
      <c r="C328" s="235" t="s">
        <v>22</v>
      </c>
      <c r="D328" s="235">
        <v>180</v>
      </c>
      <c r="E328" s="235">
        <f t="shared" si="48"/>
        <v>18.50</v>
      </c>
      <c r="F328" s="235">
        <v>17</v>
      </c>
      <c r="G328" s="235">
        <v>53</v>
      </c>
      <c r="H328" s="235">
        <v>53</v>
      </c>
      <c r="I328" s="235">
        <v>31</v>
      </c>
      <c r="J328" s="236">
        <v>0.087079000000000004</v>
      </c>
    </row>
    <row r="329" spans="1:10" ht="20.65" customHeight="1">
      <c r="A329" s="336"/>
      <c r="B329" s="237" t="s">
        <v>347</v>
      </c>
      <c r="C329" s="235" t="s">
        <v>24</v>
      </c>
      <c r="D329" s="235">
        <v>160</v>
      </c>
      <c r="E329" s="235">
        <f t="shared" si="48"/>
        <v>19</v>
      </c>
      <c r="F329" s="235">
        <v>17.50</v>
      </c>
      <c r="G329" s="235">
        <v>53</v>
      </c>
      <c r="H329" s="235">
        <v>53</v>
      </c>
      <c r="I329" s="235">
        <v>31</v>
      </c>
      <c r="J329" s="236">
        <v>0.087079000000000004</v>
      </c>
    </row>
    <row r="330" spans="1:10" ht="20.65" customHeight="1">
      <c r="A330" s="336"/>
      <c r="B330" s="237" t="s">
        <v>348</v>
      </c>
      <c r="C330" s="235" t="s">
        <v>26</v>
      </c>
      <c r="D330" s="235">
        <v>140</v>
      </c>
      <c r="E330" s="235">
        <f t="shared" si="48"/>
        <v>19.30</v>
      </c>
      <c r="F330" s="235">
        <v>17.80</v>
      </c>
      <c r="G330" s="235">
        <v>53</v>
      </c>
      <c r="H330" s="235">
        <v>53</v>
      </c>
      <c r="I330" s="235">
        <v>31</v>
      </c>
      <c r="J330" s="236">
        <v>0.087079000000000004</v>
      </c>
    </row>
    <row r="331" spans="1:10" ht="20.65" customHeight="1">
      <c r="A331" s="337"/>
      <c r="B331" s="237" t="s">
        <v>349</v>
      </c>
      <c r="C331" s="235" t="s">
        <v>28</v>
      </c>
      <c r="D331" s="235">
        <v>120</v>
      </c>
      <c r="E331" s="235">
        <f t="shared" si="48"/>
        <v>21.20</v>
      </c>
      <c r="F331" s="235">
        <v>19.70</v>
      </c>
      <c r="G331" s="235">
        <v>53</v>
      </c>
      <c r="H331" s="235">
        <v>53</v>
      </c>
      <c r="I331" s="235">
        <v>31</v>
      </c>
      <c r="J331" s="236">
        <v>0.087079000000000004</v>
      </c>
    </row>
    <row r="332" spans="1:10" ht="20.65" customHeight="1">
      <c r="A332" s="338" t="s">
        <v>29</v>
      </c>
      <c r="B332" s="238" t="s">
        <v>350</v>
      </c>
      <c r="C332" s="238" t="s">
        <v>12</v>
      </c>
      <c r="D332" s="238">
        <v>100</v>
      </c>
      <c r="E332" s="239">
        <f>F332+1.1</f>
        <v>4.3499999999999996</v>
      </c>
      <c r="F332" s="239">
        <f>(1.2*15+14.5)*0.1</f>
        <v>3.25</v>
      </c>
      <c r="G332" s="238">
        <v>53</v>
      </c>
      <c r="H332" s="238">
        <v>38</v>
      </c>
      <c r="I332" s="238">
        <v>30</v>
      </c>
      <c r="J332" s="240">
        <f t="shared" si="49" ref="J332:J352">I332*H332*G332*0.000001</f>
        <v>0.060419999999999995</v>
      </c>
    </row>
    <row r="333" spans="1:10" ht="20.65" customHeight="1">
      <c r="A333" s="339"/>
      <c r="B333" s="238" t="s">
        <v>351</v>
      </c>
      <c r="C333" s="238" t="s">
        <v>14</v>
      </c>
      <c r="D333" s="238">
        <v>100</v>
      </c>
      <c r="E333" s="239">
        <f>F333+1.1</f>
        <v>5.0999999999999996</v>
      </c>
      <c r="F333" s="239">
        <f>(1.7*15+14.5)*0.1</f>
        <v>4</v>
      </c>
      <c r="G333" s="238">
        <v>53</v>
      </c>
      <c r="H333" s="238">
        <v>38</v>
      </c>
      <c r="I333" s="238">
        <v>30</v>
      </c>
      <c r="J333" s="240">
        <f t="shared" si="49"/>
        <v>0.060419999999999995</v>
      </c>
    </row>
    <row r="334" spans="1:10" ht="20.65" customHeight="1">
      <c r="A334" s="339"/>
      <c r="B334" s="238" t="s">
        <v>352</v>
      </c>
      <c r="C334" s="238" t="s">
        <v>16</v>
      </c>
      <c r="D334" s="238">
        <v>100</v>
      </c>
      <c r="E334" s="239">
        <f>F334+1.1</f>
        <v>6.60</v>
      </c>
      <c r="F334" s="239">
        <f>(2.7*15+14.5)*0.1</f>
        <v>5.50</v>
      </c>
      <c r="G334" s="238">
        <v>53</v>
      </c>
      <c r="H334" s="238">
        <v>38</v>
      </c>
      <c r="I334" s="238">
        <v>30</v>
      </c>
      <c r="J334" s="240">
        <f t="shared" si="49"/>
        <v>0.060419999999999995</v>
      </c>
    </row>
    <row r="335" spans="1:10" ht="20.65" customHeight="1">
      <c r="A335" s="339"/>
      <c r="B335" s="238" t="s">
        <v>353</v>
      </c>
      <c r="C335" s="238" t="s">
        <v>18</v>
      </c>
      <c r="D335" s="238">
        <v>100</v>
      </c>
      <c r="E335" s="239">
        <f>F335+1.1</f>
        <v>8.5500000000000007</v>
      </c>
      <c r="F335" s="239">
        <f>(4*15+14.5)*0.1</f>
        <v>7.45</v>
      </c>
      <c r="G335" s="238">
        <v>53</v>
      </c>
      <c r="H335" s="238">
        <v>38</v>
      </c>
      <c r="I335" s="238">
        <v>30</v>
      </c>
      <c r="J335" s="240">
        <f t="shared" si="49"/>
        <v>0.060419999999999995</v>
      </c>
    </row>
    <row r="336" spans="1:10" ht="20.65" customHeight="1">
      <c r="A336" s="339"/>
      <c r="B336" s="238" t="s">
        <v>354</v>
      </c>
      <c r="C336" s="238" t="s">
        <v>20</v>
      </c>
      <c r="D336" s="238">
        <v>100</v>
      </c>
      <c r="E336" s="239">
        <f>F336+1.1</f>
        <v>10.050000000000001</v>
      </c>
      <c r="F336" s="239">
        <f>(5*15+14.5)*0.1</f>
        <v>8.9500000000000011</v>
      </c>
      <c r="G336" s="238">
        <v>53</v>
      </c>
      <c r="H336" s="238">
        <v>38</v>
      </c>
      <c r="I336" s="238">
        <v>30</v>
      </c>
      <c r="J336" s="240">
        <f t="shared" si="49"/>
        <v>0.060419999999999995</v>
      </c>
    </row>
    <row r="337" spans="1:10" ht="20.65" customHeight="1">
      <c r="A337" s="339"/>
      <c r="B337" s="238" t="s">
        <v>355</v>
      </c>
      <c r="C337" s="238" t="s">
        <v>22</v>
      </c>
      <c r="D337" s="238">
        <v>100</v>
      </c>
      <c r="E337" s="239">
        <f>F337+1.3</f>
        <v>12.500000000000002</v>
      </c>
      <c r="F337" s="239">
        <f>(6.1*15+20.5)*0.1</f>
        <v>11.20</v>
      </c>
      <c r="G337" s="238">
        <v>61</v>
      </c>
      <c r="H337" s="238">
        <v>46</v>
      </c>
      <c r="I337" s="238">
        <v>32</v>
      </c>
      <c r="J337" s="240">
        <f t="shared" si="49"/>
        <v>0.089791999999999997</v>
      </c>
    </row>
    <row r="338" spans="1:10" ht="20.65" customHeight="1">
      <c r="A338" s="339"/>
      <c r="B338" s="238" t="s">
        <v>356</v>
      </c>
      <c r="C338" s="238" t="s">
        <v>24</v>
      </c>
      <c r="D338" s="238">
        <v>100</v>
      </c>
      <c r="E338" s="239">
        <f>F338+1.3</f>
        <v>14.000000000000002</v>
      </c>
      <c r="F338" s="239">
        <f>(7.1*15+20.5)*0.1</f>
        <v>12.70</v>
      </c>
      <c r="G338" s="238">
        <v>61</v>
      </c>
      <c r="H338" s="238">
        <v>46</v>
      </c>
      <c r="I338" s="238">
        <v>32</v>
      </c>
      <c r="J338" s="240">
        <f t="shared" si="49"/>
        <v>0.089791999999999997</v>
      </c>
    </row>
    <row r="339" spans="1:10" ht="20.65" customHeight="1">
      <c r="A339" s="339"/>
      <c r="B339" s="238" t="s">
        <v>357</v>
      </c>
      <c r="C339" s="238" t="s">
        <v>26</v>
      </c>
      <c r="D339" s="238">
        <v>100</v>
      </c>
      <c r="E339" s="239">
        <f>F339+1.3</f>
        <v>15.80</v>
      </c>
      <c r="F339" s="239">
        <f>(8.3*15+20.5)*0.1</f>
        <v>14.50</v>
      </c>
      <c r="G339" s="238">
        <v>61</v>
      </c>
      <c r="H339" s="238">
        <v>46</v>
      </c>
      <c r="I339" s="238">
        <v>32</v>
      </c>
      <c r="J339" s="240">
        <f t="shared" si="49"/>
        <v>0.089791999999999997</v>
      </c>
    </row>
    <row r="340" spans="1:10" ht="20.65" customHeight="1">
      <c r="A340" s="339"/>
      <c r="B340" s="238" t="s">
        <v>358</v>
      </c>
      <c r="C340" s="238" t="s">
        <v>28</v>
      </c>
      <c r="D340" s="238">
        <v>100</v>
      </c>
      <c r="E340" s="239">
        <f>F340+1.3</f>
        <v>19.55</v>
      </c>
      <c r="F340" s="239">
        <f>(10.8*15+20.5)*0.1</f>
        <v>18.25</v>
      </c>
      <c r="G340" s="238">
        <v>61</v>
      </c>
      <c r="H340" s="238">
        <v>46</v>
      </c>
      <c r="I340" s="238">
        <v>32</v>
      </c>
      <c r="J340" s="240">
        <f t="shared" si="49"/>
        <v>0.089791999999999997</v>
      </c>
    </row>
    <row r="341" spans="1:10" ht="20.65" customHeight="1">
      <c r="A341" s="340" t="s">
        <v>39</v>
      </c>
      <c r="B341" s="241" t="s">
        <v>359</v>
      </c>
      <c r="C341" s="241" t="s">
        <v>128</v>
      </c>
      <c r="D341" s="242">
        <v>12</v>
      </c>
      <c r="E341" s="242">
        <f t="shared" si="50" ref="E341:E352">F341+1.2</f>
        <v>20.400000000000002</v>
      </c>
      <c r="F341" s="242">
        <f t="shared" si="51" ref="F341:F346">(0.45*3+0.25)*12</f>
        <v>19.200000000000003</v>
      </c>
      <c r="G341" s="242">
        <v>55</v>
      </c>
      <c r="H341" s="242">
        <v>35</v>
      </c>
      <c r="I341" s="242">
        <v>26</v>
      </c>
      <c r="J341" s="243">
        <f t="shared" si="49"/>
        <v>0.050049999999999997</v>
      </c>
    </row>
    <row r="342" spans="1:10" ht="20.65" customHeight="1">
      <c r="A342" s="341"/>
      <c r="B342" s="241" t="s">
        <v>360</v>
      </c>
      <c r="C342" s="241" t="s">
        <v>130</v>
      </c>
      <c r="D342" s="242">
        <v>12</v>
      </c>
      <c r="E342" s="242">
        <f t="shared" si="50"/>
        <v>20.400000000000002</v>
      </c>
      <c r="F342" s="242">
        <f t="shared" si="51"/>
        <v>19.200000000000003</v>
      </c>
      <c r="G342" s="242">
        <v>55</v>
      </c>
      <c r="H342" s="242">
        <v>35</v>
      </c>
      <c r="I342" s="242">
        <v>26</v>
      </c>
      <c r="J342" s="243">
        <f t="shared" si="49"/>
        <v>0.050049999999999997</v>
      </c>
    </row>
    <row r="343" spans="1:10" ht="20.65" customHeight="1">
      <c r="A343" s="341"/>
      <c r="B343" s="241" t="s">
        <v>361</v>
      </c>
      <c r="C343" s="241" t="s">
        <v>132</v>
      </c>
      <c r="D343" s="242">
        <v>12</v>
      </c>
      <c r="E343" s="242">
        <f t="shared" si="50"/>
        <v>20.400000000000002</v>
      </c>
      <c r="F343" s="242">
        <f t="shared" si="51"/>
        <v>19.200000000000003</v>
      </c>
      <c r="G343" s="242">
        <v>55</v>
      </c>
      <c r="H343" s="242">
        <v>35</v>
      </c>
      <c r="I343" s="242">
        <v>26</v>
      </c>
      <c r="J343" s="243">
        <f t="shared" si="49"/>
        <v>0.050049999999999997</v>
      </c>
    </row>
    <row r="344" spans="1:10" ht="20.65" customHeight="1">
      <c r="A344" s="341"/>
      <c r="B344" s="241" t="s">
        <v>362</v>
      </c>
      <c r="C344" s="241" t="s">
        <v>134</v>
      </c>
      <c r="D344" s="242">
        <v>12</v>
      </c>
      <c r="E344" s="242">
        <f t="shared" si="50"/>
        <v>20.400000000000002</v>
      </c>
      <c r="F344" s="242">
        <f t="shared" si="51"/>
        <v>19.200000000000003</v>
      </c>
      <c r="G344" s="242">
        <v>55</v>
      </c>
      <c r="H344" s="242">
        <v>35</v>
      </c>
      <c r="I344" s="242">
        <v>26</v>
      </c>
      <c r="J344" s="243">
        <f t="shared" si="49"/>
        <v>0.050049999999999997</v>
      </c>
    </row>
    <row r="345" spans="1:10" ht="20.65" customHeight="1">
      <c r="A345" s="341"/>
      <c r="B345" s="241" t="s">
        <v>363</v>
      </c>
      <c r="C345" s="241" t="s">
        <v>136</v>
      </c>
      <c r="D345" s="242">
        <v>12</v>
      </c>
      <c r="E345" s="242">
        <f t="shared" si="50"/>
        <v>20.400000000000002</v>
      </c>
      <c r="F345" s="242">
        <f t="shared" si="51"/>
        <v>19.200000000000003</v>
      </c>
      <c r="G345" s="242">
        <v>55</v>
      </c>
      <c r="H345" s="242">
        <v>35</v>
      </c>
      <c r="I345" s="242">
        <v>26</v>
      </c>
      <c r="J345" s="243">
        <f t="shared" si="49"/>
        <v>0.050049999999999997</v>
      </c>
    </row>
    <row r="346" spans="1:10" ht="20.65" customHeight="1">
      <c r="A346" s="341"/>
      <c r="B346" s="241" t="s">
        <v>364</v>
      </c>
      <c r="C346" s="241" t="s">
        <v>138</v>
      </c>
      <c r="D346" s="242">
        <v>12</v>
      </c>
      <c r="E346" s="242">
        <f t="shared" si="50"/>
        <v>20.400000000000002</v>
      </c>
      <c r="F346" s="242">
        <f t="shared" si="51"/>
        <v>19.200000000000003</v>
      </c>
      <c r="G346" s="242">
        <v>55</v>
      </c>
      <c r="H346" s="242">
        <v>35</v>
      </c>
      <c r="I346" s="242">
        <v>26</v>
      </c>
      <c r="J346" s="243">
        <f t="shared" si="49"/>
        <v>0.050049999999999997</v>
      </c>
    </row>
    <row r="347" spans="1:10" ht="20.65" customHeight="1">
      <c r="A347" s="341"/>
      <c r="B347" s="241" t="s">
        <v>365</v>
      </c>
      <c r="C347" s="241" t="s">
        <v>140</v>
      </c>
      <c r="D347" s="242">
        <v>8</v>
      </c>
      <c r="E347" s="242">
        <f t="shared" si="50"/>
        <v>21.60</v>
      </c>
      <c r="F347" s="242">
        <f t="shared" si="52" ref="F347:F352">(0.45*5+0.3)*8</f>
        <v>20.40</v>
      </c>
      <c r="G347" s="242">
        <v>38</v>
      </c>
      <c r="H347" s="242">
        <v>38</v>
      </c>
      <c r="I347" s="242">
        <v>36</v>
      </c>
      <c r="J347" s="243">
        <f t="shared" si="49"/>
        <v>0.051983999999999995</v>
      </c>
    </row>
    <row r="348" spans="1:10" ht="20.65" customHeight="1">
      <c r="A348" s="341"/>
      <c r="B348" s="241" t="s">
        <v>366</v>
      </c>
      <c r="C348" s="241" t="s">
        <v>142</v>
      </c>
      <c r="D348" s="242">
        <v>8</v>
      </c>
      <c r="E348" s="242">
        <f t="shared" si="50"/>
        <v>21.60</v>
      </c>
      <c r="F348" s="242">
        <f t="shared" si="52"/>
        <v>20.40</v>
      </c>
      <c r="G348" s="242">
        <v>38</v>
      </c>
      <c r="H348" s="242">
        <v>38</v>
      </c>
      <c r="I348" s="242">
        <v>36</v>
      </c>
      <c r="J348" s="243">
        <f t="shared" si="49"/>
        <v>0.051983999999999995</v>
      </c>
    </row>
    <row r="349" spans="1:10" ht="20.65" customHeight="1">
      <c r="A349" s="341"/>
      <c r="B349" s="241" t="s">
        <v>367</v>
      </c>
      <c r="C349" s="241" t="s">
        <v>144</v>
      </c>
      <c r="D349" s="242">
        <v>8</v>
      </c>
      <c r="E349" s="242">
        <f t="shared" si="50"/>
        <v>21.60</v>
      </c>
      <c r="F349" s="242">
        <f t="shared" si="52"/>
        <v>20.40</v>
      </c>
      <c r="G349" s="242">
        <v>38</v>
      </c>
      <c r="H349" s="242">
        <v>38</v>
      </c>
      <c r="I349" s="242">
        <v>36</v>
      </c>
      <c r="J349" s="243">
        <f t="shared" si="49"/>
        <v>0.051983999999999995</v>
      </c>
    </row>
    <row r="350" spans="1:10" ht="20.65" customHeight="1">
      <c r="A350" s="341"/>
      <c r="B350" s="241" t="s">
        <v>368</v>
      </c>
      <c r="C350" s="241" t="s">
        <v>146</v>
      </c>
      <c r="D350" s="242">
        <v>8</v>
      </c>
      <c r="E350" s="242">
        <f t="shared" si="50"/>
        <v>21.60</v>
      </c>
      <c r="F350" s="242">
        <f t="shared" si="52"/>
        <v>20.40</v>
      </c>
      <c r="G350" s="242">
        <v>38</v>
      </c>
      <c r="H350" s="242">
        <v>38</v>
      </c>
      <c r="I350" s="242">
        <v>36</v>
      </c>
      <c r="J350" s="243">
        <f t="shared" si="49"/>
        <v>0.051983999999999995</v>
      </c>
    </row>
    <row r="351" spans="1:10" ht="20.65" customHeight="1">
      <c r="A351" s="341"/>
      <c r="B351" s="241" t="s">
        <v>369</v>
      </c>
      <c r="C351" s="241" t="s">
        <v>148</v>
      </c>
      <c r="D351" s="242">
        <v>8</v>
      </c>
      <c r="E351" s="242">
        <f t="shared" si="50"/>
        <v>21.60</v>
      </c>
      <c r="F351" s="242">
        <f t="shared" si="52"/>
        <v>20.40</v>
      </c>
      <c r="G351" s="242">
        <v>38</v>
      </c>
      <c r="H351" s="242">
        <v>38</v>
      </c>
      <c r="I351" s="242">
        <v>36</v>
      </c>
      <c r="J351" s="243">
        <f t="shared" si="49"/>
        <v>0.051983999999999995</v>
      </c>
    </row>
    <row r="352" spans="1:10" ht="20.65" customHeight="1">
      <c r="A352" s="361"/>
      <c r="B352" s="244" t="s">
        <v>370</v>
      </c>
      <c r="C352" s="244" t="s">
        <v>150</v>
      </c>
      <c r="D352" s="245">
        <v>8</v>
      </c>
      <c r="E352" s="245">
        <f t="shared" si="50"/>
        <v>21.60</v>
      </c>
      <c r="F352" s="245">
        <f t="shared" si="52"/>
        <v>20.40</v>
      </c>
      <c r="G352" s="245">
        <v>38</v>
      </c>
      <c r="H352" s="245">
        <v>38</v>
      </c>
      <c r="I352" s="245">
        <v>36</v>
      </c>
      <c r="J352" s="246">
        <f t="shared" si="49"/>
        <v>0.051983999999999995</v>
      </c>
    </row>
    <row r="353" spans="1:10" ht="50.1" customHeight="1">
      <c r="A353" s="247"/>
      <c r="B353" s="253"/>
      <c r="C353" s="253"/>
      <c r="D353" s="253"/>
      <c r="E353" s="253"/>
      <c r="F353" s="253"/>
      <c r="G353" s="253"/>
      <c r="H353" s="253"/>
      <c r="I353" s="253"/>
      <c r="J353" s="249"/>
    </row>
    <row r="354" spans="1:10" ht="100.15" customHeight="1">
      <c r="A354" s="370" t="s">
        <v>371</v>
      </c>
      <c r="B354" s="371"/>
      <c r="C354" s="371"/>
      <c r="D354" s="371"/>
      <c r="E354" s="371"/>
      <c r="F354" s="371"/>
      <c r="G354" s="371"/>
      <c r="H354" s="371"/>
      <c r="I354" s="371"/>
      <c r="J354" s="372"/>
    </row>
    <row r="355" spans="1:10" ht="210" customHeight="1">
      <c r="A355" s="355"/>
      <c r="B355" s="356"/>
      <c r="C355" s="356"/>
      <c r="D355" s="356"/>
      <c r="E355" s="356"/>
      <c r="F355" s="356"/>
      <c r="G355" s="356"/>
      <c r="H355" s="356"/>
      <c r="I355" s="356"/>
      <c r="J355" s="357"/>
    </row>
    <row r="356" spans="1:10" ht="50.1" customHeight="1">
      <c r="A356" s="352" t="s">
        <v>372</v>
      </c>
      <c r="B356" s="353"/>
      <c r="C356" s="353"/>
      <c r="D356" s="353"/>
      <c r="E356" s="353"/>
      <c r="F356" s="353"/>
      <c r="G356" s="353"/>
      <c r="H356" s="353"/>
      <c r="I356" s="353"/>
      <c r="J356" s="354"/>
    </row>
    <row r="357" spans="1:10" ht="50.1" customHeight="1">
      <c r="A357" s="349"/>
      <c r="B357" s="350"/>
      <c r="C357" s="350"/>
      <c r="D357" s="350"/>
      <c r="E357" s="350"/>
      <c r="F357" s="350"/>
      <c r="G357" s="350"/>
      <c r="H357" s="350"/>
      <c r="I357" s="350"/>
      <c r="J357" s="351"/>
    </row>
    <row r="358" spans="1:10" ht="50.1" customHeight="1">
      <c r="A358" s="233" t="s">
        <v>2</v>
      </c>
      <c r="B358" s="233" t="s">
        <v>3</v>
      </c>
      <c r="C358" s="251" t="s">
        <v>4</v>
      </c>
      <c r="D358" s="233" t="s">
        <v>5</v>
      </c>
      <c r="E358" s="251" t="s">
        <v>6</v>
      </c>
      <c r="F358" s="251" t="s">
        <v>7</v>
      </c>
      <c r="G358" s="358" t="s">
        <v>8</v>
      </c>
      <c r="H358" s="359"/>
      <c r="I358" s="360"/>
      <c r="J358" s="252" t="s">
        <v>9</v>
      </c>
    </row>
    <row r="359" spans="1:10" ht="20.65" customHeight="1">
      <c r="A359" s="376" t="s">
        <v>10</v>
      </c>
      <c r="B359" s="237" t="s">
        <v>373</v>
      </c>
      <c r="C359" s="235" t="s">
        <v>16</v>
      </c>
      <c r="D359" s="235">
        <v>280</v>
      </c>
      <c r="E359" s="235">
        <f t="shared" si="53" ref="E359:E365">F359+1.5</f>
        <v>18</v>
      </c>
      <c r="F359" s="235">
        <v>16.50</v>
      </c>
      <c r="G359" s="235">
        <v>53</v>
      </c>
      <c r="H359" s="235">
        <v>53</v>
      </c>
      <c r="I359" s="235">
        <v>31</v>
      </c>
      <c r="J359" s="236">
        <v>0.087079000000000004</v>
      </c>
    </row>
    <row r="360" spans="1:10" ht="20.65" customHeight="1">
      <c r="A360" s="377"/>
      <c r="B360" s="237" t="s">
        <v>374</v>
      </c>
      <c r="C360" s="235" t="s">
        <v>18</v>
      </c>
      <c r="D360" s="235">
        <v>240</v>
      </c>
      <c r="E360" s="235">
        <f t="shared" si="53"/>
        <v>21</v>
      </c>
      <c r="F360" s="235">
        <v>19.50</v>
      </c>
      <c r="G360" s="235">
        <v>53</v>
      </c>
      <c r="H360" s="235">
        <v>53</v>
      </c>
      <c r="I360" s="235">
        <v>31</v>
      </c>
      <c r="J360" s="236">
        <v>0.087079000000000004</v>
      </c>
    </row>
    <row r="361" spans="1:10" ht="20.65" customHeight="1">
      <c r="A361" s="377"/>
      <c r="B361" s="237" t="s">
        <v>375</v>
      </c>
      <c r="C361" s="235" t="s">
        <v>20</v>
      </c>
      <c r="D361" s="235">
        <v>200</v>
      </c>
      <c r="E361" s="235">
        <f t="shared" si="53"/>
        <v>22</v>
      </c>
      <c r="F361" s="235">
        <v>20.50</v>
      </c>
      <c r="G361" s="235">
        <v>53</v>
      </c>
      <c r="H361" s="235">
        <v>53</v>
      </c>
      <c r="I361" s="235">
        <v>31</v>
      </c>
      <c r="J361" s="236">
        <v>0.087079000000000004</v>
      </c>
    </row>
    <row r="362" spans="1:10" ht="20.65" customHeight="1">
      <c r="A362" s="377"/>
      <c r="B362" s="237" t="s">
        <v>376</v>
      </c>
      <c r="C362" s="235" t="s">
        <v>22</v>
      </c>
      <c r="D362" s="235">
        <v>180</v>
      </c>
      <c r="E362" s="235">
        <f t="shared" si="53"/>
        <v>24</v>
      </c>
      <c r="F362" s="235">
        <v>22.50</v>
      </c>
      <c r="G362" s="235">
        <v>53</v>
      </c>
      <c r="H362" s="235">
        <v>53</v>
      </c>
      <c r="I362" s="235">
        <v>31</v>
      </c>
      <c r="J362" s="236">
        <v>0.087079000000000004</v>
      </c>
    </row>
    <row r="363" spans="1:10" ht="20.65" customHeight="1">
      <c r="A363" s="377"/>
      <c r="B363" s="237" t="s">
        <v>377</v>
      </c>
      <c r="C363" s="235" t="s">
        <v>24</v>
      </c>
      <c r="D363" s="235">
        <v>160</v>
      </c>
      <c r="E363" s="235">
        <f t="shared" si="53"/>
        <v>25.50</v>
      </c>
      <c r="F363" s="261">
        <v>24</v>
      </c>
      <c r="G363" s="235">
        <v>53</v>
      </c>
      <c r="H363" s="235">
        <v>53</v>
      </c>
      <c r="I363" s="235">
        <v>31</v>
      </c>
      <c r="J363" s="236">
        <v>0.087079000000000004</v>
      </c>
    </row>
    <row r="364" spans="1:10" ht="20.65" customHeight="1">
      <c r="A364" s="377"/>
      <c r="B364" s="237" t="s">
        <v>378</v>
      </c>
      <c r="C364" s="235" t="s">
        <v>26</v>
      </c>
      <c r="D364" s="235">
        <v>140</v>
      </c>
      <c r="E364" s="235">
        <f t="shared" si="53"/>
        <v>25.50</v>
      </c>
      <c r="F364" s="235">
        <v>24</v>
      </c>
      <c r="G364" s="235">
        <v>53</v>
      </c>
      <c r="H364" s="235">
        <v>53</v>
      </c>
      <c r="I364" s="235">
        <v>31</v>
      </c>
      <c r="J364" s="236">
        <v>0.087079000000000004</v>
      </c>
    </row>
    <row r="365" spans="1:10" ht="20.65" customHeight="1">
      <c r="A365" s="378"/>
      <c r="B365" s="237" t="s">
        <v>379</v>
      </c>
      <c r="C365" s="235" t="s">
        <v>28</v>
      </c>
      <c r="D365" s="235">
        <v>120</v>
      </c>
      <c r="E365" s="235">
        <f t="shared" si="53"/>
        <v>27.50</v>
      </c>
      <c r="F365" s="235">
        <v>26</v>
      </c>
      <c r="G365" s="235">
        <v>53</v>
      </c>
      <c r="H365" s="235">
        <v>53</v>
      </c>
      <c r="I365" s="235">
        <v>31</v>
      </c>
      <c r="J365" s="236">
        <v>0.087079000000000004</v>
      </c>
    </row>
    <row r="366" spans="1:10" ht="20.65" customHeight="1">
      <c r="A366" s="384" t="s">
        <v>29</v>
      </c>
      <c r="B366" s="238" t="s">
        <v>380</v>
      </c>
      <c r="C366" s="238" t="s">
        <v>16</v>
      </c>
      <c r="D366" s="238">
        <v>100</v>
      </c>
      <c r="E366" s="239">
        <f>F366+1.1</f>
        <v>15.30</v>
      </c>
      <c r="F366" s="239">
        <f>(8.5*15+14.5)*0.1</f>
        <v>14.20</v>
      </c>
      <c r="G366" s="238">
        <v>53</v>
      </c>
      <c r="H366" s="238">
        <v>38</v>
      </c>
      <c r="I366" s="238">
        <v>30</v>
      </c>
      <c r="J366" s="240">
        <f t="shared" si="54" ref="J366:J384">I366*H366*G366*0.000001</f>
        <v>0.060419999999999995</v>
      </c>
    </row>
    <row r="367" spans="1:10" ht="20.65" customHeight="1">
      <c r="A367" s="385"/>
      <c r="B367" s="238" t="s">
        <v>381</v>
      </c>
      <c r="C367" s="238" t="s">
        <v>18</v>
      </c>
      <c r="D367" s="238">
        <v>100</v>
      </c>
      <c r="E367" s="239">
        <f>F367+1.1</f>
        <v>17.55</v>
      </c>
      <c r="F367" s="239">
        <f>(10*15+14.5)*0.1</f>
        <v>16.45</v>
      </c>
      <c r="G367" s="238">
        <v>53</v>
      </c>
      <c r="H367" s="238">
        <v>38</v>
      </c>
      <c r="I367" s="238">
        <v>30</v>
      </c>
      <c r="J367" s="240">
        <f t="shared" si="54"/>
        <v>0.060419999999999995</v>
      </c>
    </row>
    <row r="368" spans="1:10" ht="20.65" customHeight="1">
      <c r="A368" s="385"/>
      <c r="B368" s="238" t="s">
        <v>382</v>
      </c>
      <c r="C368" s="238" t="s">
        <v>20</v>
      </c>
      <c r="D368" s="238">
        <v>100</v>
      </c>
      <c r="E368" s="239">
        <f>F368+1.1</f>
        <v>19.200000000000003</v>
      </c>
      <c r="F368" s="239">
        <f>(11.1*15+14.5)*0.1</f>
        <v>18.10</v>
      </c>
      <c r="G368" s="238">
        <v>53</v>
      </c>
      <c r="H368" s="238">
        <v>38</v>
      </c>
      <c r="I368" s="238">
        <v>30</v>
      </c>
      <c r="J368" s="240">
        <f t="shared" si="54"/>
        <v>0.060419999999999995</v>
      </c>
    </row>
    <row r="369" spans="1:10" ht="20.65" customHeight="1">
      <c r="A369" s="385"/>
      <c r="B369" s="238" t="s">
        <v>383</v>
      </c>
      <c r="C369" s="238" t="s">
        <v>22</v>
      </c>
      <c r="D369" s="238">
        <v>100</v>
      </c>
      <c r="E369" s="239">
        <f>F369+1.3</f>
        <v>23.60</v>
      </c>
      <c r="F369" s="239">
        <f>(13.5*15+20.5)*0.1</f>
        <v>22.30</v>
      </c>
      <c r="G369" s="238">
        <v>61</v>
      </c>
      <c r="H369" s="238">
        <v>46</v>
      </c>
      <c r="I369" s="238">
        <v>32</v>
      </c>
      <c r="J369" s="240">
        <f t="shared" si="54"/>
        <v>0.089791999999999997</v>
      </c>
    </row>
    <row r="370" spans="1:10" ht="20.65" customHeight="1">
      <c r="A370" s="385"/>
      <c r="B370" s="238" t="s">
        <v>384</v>
      </c>
      <c r="C370" s="238" t="s">
        <v>24</v>
      </c>
      <c r="D370" s="238">
        <v>100</v>
      </c>
      <c r="E370" s="239">
        <f>F370+1.3</f>
        <v>25.85</v>
      </c>
      <c r="F370" s="239">
        <f>(15*15+20.5)*0.1</f>
        <v>24.55</v>
      </c>
      <c r="G370" s="238">
        <v>61</v>
      </c>
      <c r="H370" s="238">
        <v>46</v>
      </c>
      <c r="I370" s="238">
        <v>32</v>
      </c>
      <c r="J370" s="240">
        <f t="shared" si="54"/>
        <v>0.089791999999999997</v>
      </c>
    </row>
    <row r="371" spans="1:10" ht="20.65" customHeight="1">
      <c r="A371" s="385"/>
      <c r="B371" s="238" t="s">
        <v>385</v>
      </c>
      <c r="C371" s="238" t="s">
        <v>26</v>
      </c>
      <c r="D371" s="238">
        <v>100</v>
      </c>
      <c r="E371" s="239">
        <f>F371+1.3</f>
        <v>27.35</v>
      </c>
      <c r="F371" s="239">
        <f>(16*15+20.5)*0.1</f>
        <v>26.05</v>
      </c>
      <c r="G371" s="238">
        <v>61</v>
      </c>
      <c r="H371" s="238">
        <v>46</v>
      </c>
      <c r="I371" s="238">
        <v>32</v>
      </c>
      <c r="J371" s="240">
        <f t="shared" si="54"/>
        <v>0.089791999999999997</v>
      </c>
    </row>
    <row r="372" spans="1:10" ht="20.65" customHeight="1">
      <c r="A372" s="385"/>
      <c r="B372" s="238" t="s">
        <v>386</v>
      </c>
      <c r="C372" s="238" t="s">
        <v>28</v>
      </c>
      <c r="D372" s="238">
        <v>100</v>
      </c>
      <c r="E372" s="239">
        <f>F372+1.3</f>
        <v>32.60</v>
      </c>
      <c r="F372" s="239">
        <f>(19.5*15+20.5)*0.1</f>
        <v>31.30</v>
      </c>
      <c r="G372" s="238">
        <v>61</v>
      </c>
      <c r="H372" s="238">
        <v>46</v>
      </c>
      <c r="I372" s="238">
        <v>32</v>
      </c>
      <c r="J372" s="240">
        <f t="shared" si="54"/>
        <v>0.089791999999999997</v>
      </c>
    </row>
    <row r="373" spans="1:10" ht="20.65" customHeight="1">
      <c r="A373" s="340" t="s">
        <v>39</v>
      </c>
      <c r="B373" s="241" t="s">
        <v>387</v>
      </c>
      <c r="C373" s="241" t="s">
        <v>388</v>
      </c>
      <c r="D373" s="242">
        <v>12</v>
      </c>
      <c r="E373" s="242">
        <f t="shared" si="55" ref="E373:E384">F373+1.2</f>
        <v>20.400000000000002</v>
      </c>
      <c r="F373" s="242">
        <f t="shared" si="56" ref="F373:F378">(0.45*3+0.25)*12</f>
        <v>19.200000000000003</v>
      </c>
      <c r="G373" s="242">
        <v>55</v>
      </c>
      <c r="H373" s="242">
        <v>35</v>
      </c>
      <c r="I373" s="242">
        <v>26</v>
      </c>
      <c r="J373" s="243">
        <f t="shared" si="54"/>
        <v>0.050049999999999997</v>
      </c>
    </row>
    <row r="374" spans="1:10" ht="20.65" customHeight="1">
      <c r="A374" s="341"/>
      <c r="B374" s="241" t="s">
        <v>389</v>
      </c>
      <c r="C374" s="241" t="s">
        <v>390</v>
      </c>
      <c r="D374" s="242">
        <v>12</v>
      </c>
      <c r="E374" s="242">
        <f t="shared" si="55"/>
        <v>20.400000000000002</v>
      </c>
      <c r="F374" s="242">
        <f t="shared" si="56"/>
        <v>19.200000000000003</v>
      </c>
      <c r="G374" s="242">
        <v>55</v>
      </c>
      <c r="H374" s="242">
        <v>35</v>
      </c>
      <c r="I374" s="242">
        <v>26</v>
      </c>
      <c r="J374" s="243">
        <f t="shared" si="54"/>
        <v>0.050049999999999997</v>
      </c>
    </row>
    <row r="375" spans="1:10" ht="20.65" customHeight="1">
      <c r="A375" s="341"/>
      <c r="B375" s="241" t="s">
        <v>391</v>
      </c>
      <c r="C375" s="241" t="s">
        <v>392</v>
      </c>
      <c r="D375" s="242">
        <v>12</v>
      </c>
      <c r="E375" s="242">
        <f t="shared" si="55"/>
        <v>20.400000000000002</v>
      </c>
      <c r="F375" s="242">
        <f t="shared" si="56"/>
        <v>19.200000000000003</v>
      </c>
      <c r="G375" s="242">
        <v>55</v>
      </c>
      <c r="H375" s="242">
        <v>35</v>
      </c>
      <c r="I375" s="242">
        <v>26</v>
      </c>
      <c r="J375" s="243">
        <f t="shared" si="54"/>
        <v>0.050049999999999997</v>
      </c>
    </row>
    <row r="376" spans="1:10" ht="20.65" customHeight="1">
      <c r="A376" s="341"/>
      <c r="B376" s="241" t="s">
        <v>393</v>
      </c>
      <c r="C376" s="241" t="s">
        <v>394</v>
      </c>
      <c r="D376" s="242">
        <v>12</v>
      </c>
      <c r="E376" s="242">
        <f t="shared" si="55"/>
        <v>20.400000000000002</v>
      </c>
      <c r="F376" s="242">
        <f t="shared" si="56"/>
        <v>19.200000000000003</v>
      </c>
      <c r="G376" s="242">
        <v>55</v>
      </c>
      <c r="H376" s="242">
        <v>35</v>
      </c>
      <c r="I376" s="242">
        <v>26</v>
      </c>
      <c r="J376" s="243">
        <f t="shared" si="54"/>
        <v>0.050049999999999997</v>
      </c>
    </row>
    <row r="377" spans="1:10" ht="20.65" customHeight="1">
      <c r="A377" s="341"/>
      <c r="B377" s="241" t="s">
        <v>395</v>
      </c>
      <c r="C377" s="241" t="s">
        <v>396</v>
      </c>
      <c r="D377" s="242">
        <v>12</v>
      </c>
      <c r="E377" s="242">
        <f t="shared" si="55"/>
        <v>20.400000000000002</v>
      </c>
      <c r="F377" s="242">
        <f t="shared" si="56"/>
        <v>19.200000000000003</v>
      </c>
      <c r="G377" s="242">
        <v>55</v>
      </c>
      <c r="H377" s="242">
        <v>35</v>
      </c>
      <c r="I377" s="242">
        <v>26</v>
      </c>
      <c r="J377" s="243">
        <f t="shared" si="54"/>
        <v>0.050049999999999997</v>
      </c>
    </row>
    <row r="378" spans="1:10" ht="20.65" customHeight="1">
      <c r="A378" s="341"/>
      <c r="B378" s="241" t="s">
        <v>397</v>
      </c>
      <c r="C378" s="241" t="s">
        <v>398</v>
      </c>
      <c r="D378" s="242">
        <v>12</v>
      </c>
      <c r="E378" s="242">
        <f t="shared" si="55"/>
        <v>20.400000000000002</v>
      </c>
      <c r="F378" s="242">
        <f t="shared" si="56"/>
        <v>19.200000000000003</v>
      </c>
      <c r="G378" s="242">
        <v>55</v>
      </c>
      <c r="H378" s="242">
        <v>35</v>
      </c>
      <c r="I378" s="242">
        <v>26</v>
      </c>
      <c r="J378" s="243">
        <f t="shared" si="54"/>
        <v>0.050049999999999997</v>
      </c>
    </row>
    <row r="379" spans="1:10" ht="20.65" customHeight="1">
      <c r="A379" s="341"/>
      <c r="B379" s="241" t="s">
        <v>399</v>
      </c>
      <c r="C379" s="241" t="s">
        <v>400</v>
      </c>
      <c r="D379" s="242">
        <v>8</v>
      </c>
      <c r="E379" s="242">
        <f t="shared" si="55"/>
        <v>21.60</v>
      </c>
      <c r="F379" s="242">
        <f t="shared" si="57" ref="F379:F384">(0.45*5+0.3)*8</f>
        <v>20.40</v>
      </c>
      <c r="G379" s="242">
        <v>38</v>
      </c>
      <c r="H379" s="242">
        <v>38</v>
      </c>
      <c r="I379" s="242">
        <v>36</v>
      </c>
      <c r="J379" s="243">
        <f t="shared" si="54"/>
        <v>0.051983999999999995</v>
      </c>
    </row>
    <row r="380" spans="1:10" ht="20.65" customHeight="1">
      <c r="A380" s="341"/>
      <c r="B380" s="241" t="s">
        <v>401</v>
      </c>
      <c r="C380" s="241" t="s">
        <v>402</v>
      </c>
      <c r="D380" s="242">
        <v>8</v>
      </c>
      <c r="E380" s="242">
        <f t="shared" si="55"/>
        <v>21.60</v>
      </c>
      <c r="F380" s="242">
        <f t="shared" si="57"/>
        <v>20.40</v>
      </c>
      <c r="G380" s="242">
        <v>38</v>
      </c>
      <c r="H380" s="242">
        <v>38</v>
      </c>
      <c r="I380" s="242">
        <v>36</v>
      </c>
      <c r="J380" s="243">
        <f t="shared" si="54"/>
        <v>0.051983999999999995</v>
      </c>
    </row>
    <row r="381" spans="1:10" ht="20.65" customHeight="1">
      <c r="A381" s="341"/>
      <c r="B381" s="241" t="s">
        <v>403</v>
      </c>
      <c r="C381" s="241" t="s">
        <v>404</v>
      </c>
      <c r="D381" s="242">
        <v>8</v>
      </c>
      <c r="E381" s="242">
        <f t="shared" si="55"/>
        <v>21.60</v>
      </c>
      <c r="F381" s="242">
        <f t="shared" si="57"/>
        <v>20.40</v>
      </c>
      <c r="G381" s="242">
        <v>38</v>
      </c>
      <c r="H381" s="242">
        <v>38</v>
      </c>
      <c r="I381" s="242">
        <v>36</v>
      </c>
      <c r="J381" s="243">
        <f t="shared" si="54"/>
        <v>0.051983999999999995</v>
      </c>
    </row>
    <row r="382" spans="1:10" ht="20.65" customHeight="1">
      <c r="A382" s="341"/>
      <c r="B382" s="241" t="s">
        <v>405</v>
      </c>
      <c r="C382" s="241" t="s">
        <v>406</v>
      </c>
      <c r="D382" s="242">
        <v>8</v>
      </c>
      <c r="E382" s="242">
        <f t="shared" si="55"/>
        <v>21.60</v>
      </c>
      <c r="F382" s="242">
        <f t="shared" si="57"/>
        <v>20.40</v>
      </c>
      <c r="G382" s="242">
        <v>38</v>
      </c>
      <c r="H382" s="242">
        <v>38</v>
      </c>
      <c r="I382" s="242">
        <v>36</v>
      </c>
      <c r="J382" s="243">
        <f t="shared" si="54"/>
        <v>0.051983999999999995</v>
      </c>
    </row>
    <row r="383" spans="1:10" ht="20.65" customHeight="1">
      <c r="A383" s="341"/>
      <c r="B383" s="241" t="s">
        <v>407</v>
      </c>
      <c r="C383" s="241" t="s">
        <v>408</v>
      </c>
      <c r="D383" s="242">
        <v>8</v>
      </c>
      <c r="E383" s="242">
        <f t="shared" si="55"/>
        <v>21.60</v>
      </c>
      <c r="F383" s="242">
        <f t="shared" si="57"/>
        <v>20.40</v>
      </c>
      <c r="G383" s="242">
        <v>38</v>
      </c>
      <c r="H383" s="242">
        <v>38</v>
      </c>
      <c r="I383" s="242">
        <v>36</v>
      </c>
      <c r="J383" s="243">
        <f t="shared" si="54"/>
        <v>0.051983999999999995</v>
      </c>
    </row>
    <row r="384" spans="1:10" ht="20.65" customHeight="1">
      <c r="A384" s="361"/>
      <c r="B384" s="244" t="s">
        <v>409</v>
      </c>
      <c r="C384" s="244" t="s">
        <v>410</v>
      </c>
      <c r="D384" s="245">
        <v>8</v>
      </c>
      <c r="E384" s="245">
        <f t="shared" si="55"/>
        <v>21.60</v>
      </c>
      <c r="F384" s="245">
        <f t="shared" si="57"/>
        <v>20.40</v>
      </c>
      <c r="G384" s="245">
        <v>38</v>
      </c>
      <c r="H384" s="245">
        <v>38</v>
      </c>
      <c r="I384" s="245">
        <v>36</v>
      </c>
      <c r="J384" s="246">
        <f t="shared" si="54"/>
        <v>0.051983999999999995</v>
      </c>
    </row>
    <row r="385" spans="1:10" ht="136.15" customHeight="1">
      <c r="A385" s="247"/>
      <c r="B385" s="253"/>
      <c r="C385" s="253"/>
      <c r="D385" s="253"/>
      <c r="E385" s="253"/>
      <c r="F385" s="253"/>
      <c r="G385" s="253"/>
      <c r="H385" s="253"/>
      <c r="I385" s="253"/>
      <c r="J385" s="265"/>
    </row>
    <row r="386" spans="1:10" ht="100.15" customHeight="1">
      <c r="A386" s="370" t="s">
        <v>411</v>
      </c>
      <c r="B386" s="371"/>
      <c r="C386" s="371"/>
      <c r="D386" s="371"/>
      <c r="E386" s="371"/>
      <c r="F386" s="371"/>
      <c r="G386" s="371"/>
      <c r="H386" s="371"/>
      <c r="I386" s="371"/>
      <c r="J386" s="372"/>
    </row>
    <row r="387" spans="1:10" ht="210" customHeight="1">
      <c r="A387" s="355"/>
      <c r="B387" s="356"/>
      <c r="C387" s="356"/>
      <c r="D387" s="356"/>
      <c r="E387" s="356"/>
      <c r="F387" s="356"/>
      <c r="G387" s="356"/>
      <c r="H387" s="356"/>
      <c r="I387" s="356"/>
      <c r="J387" s="357"/>
    </row>
    <row r="388" spans="1:10" ht="50.1" customHeight="1">
      <c r="A388" s="352" t="s">
        <v>412</v>
      </c>
      <c r="B388" s="353"/>
      <c r="C388" s="353"/>
      <c r="D388" s="353"/>
      <c r="E388" s="353"/>
      <c r="F388" s="353"/>
      <c r="G388" s="353"/>
      <c r="H388" s="353"/>
      <c r="I388" s="353"/>
      <c r="J388" s="354"/>
    </row>
    <row r="389" spans="1:10" ht="50.1" customHeight="1">
      <c r="A389" s="349"/>
      <c r="B389" s="350"/>
      <c r="C389" s="350"/>
      <c r="D389" s="350"/>
      <c r="E389" s="350"/>
      <c r="F389" s="350"/>
      <c r="G389" s="350"/>
      <c r="H389" s="350"/>
      <c r="I389" s="350"/>
      <c r="J389" s="351"/>
    </row>
    <row r="390" spans="1:10" ht="50.1" customHeight="1">
      <c r="A390" s="233" t="s">
        <v>2</v>
      </c>
      <c r="B390" s="233" t="s">
        <v>3</v>
      </c>
      <c r="C390" s="251" t="s">
        <v>4</v>
      </c>
      <c r="D390" s="233" t="s">
        <v>5</v>
      </c>
      <c r="E390" s="251" t="s">
        <v>6</v>
      </c>
      <c r="F390" s="251" t="s">
        <v>7</v>
      </c>
      <c r="G390" s="358" t="s">
        <v>8</v>
      </c>
      <c r="H390" s="359"/>
      <c r="I390" s="360"/>
      <c r="J390" s="252" t="s">
        <v>9</v>
      </c>
    </row>
    <row r="391" spans="1:10" ht="20.65" customHeight="1">
      <c r="A391" s="376" t="s">
        <v>10</v>
      </c>
      <c r="B391" s="237" t="s">
        <v>413</v>
      </c>
      <c r="C391" s="235" t="s">
        <v>18</v>
      </c>
      <c r="D391" s="235">
        <v>200</v>
      </c>
      <c r="E391" s="235">
        <f t="shared" si="58" ref="E391:E396">F391+1.5</f>
        <v>20</v>
      </c>
      <c r="F391" s="235">
        <v>18.50</v>
      </c>
      <c r="G391" s="235">
        <v>53</v>
      </c>
      <c r="H391" s="235">
        <v>53</v>
      </c>
      <c r="I391" s="235">
        <v>31</v>
      </c>
      <c r="J391" s="236">
        <v>0.087079000000000004</v>
      </c>
    </row>
    <row r="392" spans="1:10" ht="20.65" customHeight="1">
      <c r="A392" s="377"/>
      <c r="B392" s="237" t="s">
        <v>414</v>
      </c>
      <c r="C392" s="235" t="s">
        <v>20</v>
      </c>
      <c r="D392" s="235">
        <v>180</v>
      </c>
      <c r="E392" s="235">
        <f t="shared" si="58"/>
        <v>21.50</v>
      </c>
      <c r="F392" s="235">
        <v>20</v>
      </c>
      <c r="G392" s="235">
        <v>53</v>
      </c>
      <c r="H392" s="235">
        <v>53</v>
      </c>
      <c r="I392" s="235">
        <v>31</v>
      </c>
      <c r="J392" s="236">
        <v>0.087079000000000004</v>
      </c>
    </row>
    <row r="393" spans="1:10" ht="20.65" customHeight="1">
      <c r="A393" s="377"/>
      <c r="B393" s="237" t="s">
        <v>415</v>
      </c>
      <c r="C393" s="235" t="s">
        <v>22</v>
      </c>
      <c r="D393" s="235">
        <v>160</v>
      </c>
      <c r="E393" s="235">
        <f t="shared" si="58"/>
        <v>24</v>
      </c>
      <c r="F393" s="235">
        <v>22.50</v>
      </c>
      <c r="G393" s="235">
        <v>53</v>
      </c>
      <c r="H393" s="235">
        <v>53</v>
      </c>
      <c r="I393" s="235">
        <v>31</v>
      </c>
      <c r="J393" s="236">
        <v>0.087079000000000004</v>
      </c>
    </row>
    <row r="394" spans="1:10" ht="20.65" customHeight="1">
      <c r="A394" s="377"/>
      <c r="B394" s="237" t="s">
        <v>416</v>
      </c>
      <c r="C394" s="235" t="s">
        <v>24</v>
      </c>
      <c r="D394" s="235">
        <v>140</v>
      </c>
      <c r="E394" s="235">
        <f t="shared" si="58"/>
        <v>25</v>
      </c>
      <c r="F394" s="235">
        <v>23.50</v>
      </c>
      <c r="G394" s="235">
        <v>53</v>
      </c>
      <c r="H394" s="235">
        <v>53</v>
      </c>
      <c r="I394" s="235">
        <v>31</v>
      </c>
      <c r="J394" s="236">
        <v>0.087079000000000004</v>
      </c>
    </row>
    <row r="395" spans="1:10" ht="20.65" customHeight="1">
      <c r="A395" s="377"/>
      <c r="B395" s="237" t="s">
        <v>417</v>
      </c>
      <c r="C395" s="235" t="s">
        <v>26</v>
      </c>
      <c r="D395" s="235">
        <v>120</v>
      </c>
      <c r="E395" s="235">
        <f t="shared" si="58"/>
        <v>24</v>
      </c>
      <c r="F395" s="235">
        <v>22.50</v>
      </c>
      <c r="G395" s="235">
        <v>53</v>
      </c>
      <c r="H395" s="235">
        <v>53</v>
      </c>
      <c r="I395" s="235">
        <v>31</v>
      </c>
      <c r="J395" s="236">
        <v>0.087079000000000004</v>
      </c>
    </row>
    <row r="396" spans="1:10" ht="20.65" customHeight="1">
      <c r="A396" s="378"/>
      <c r="B396" s="237" t="s">
        <v>418</v>
      </c>
      <c r="C396" s="235" t="s">
        <v>28</v>
      </c>
      <c r="D396" s="250">
        <v>100</v>
      </c>
      <c r="E396" s="235">
        <f t="shared" si="58"/>
        <v>25.50</v>
      </c>
      <c r="F396" s="235">
        <v>24</v>
      </c>
      <c r="G396" s="235">
        <v>53</v>
      </c>
      <c r="H396" s="235">
        <v>53</v>
      </c>
      <c r="I396" s="235">
        <v>31</v>
      </c>
      <c r="J396" s="236">
        <v>0.087079000000000004</v>
      </c>
    </row>
    <row r="397" spans="1:10" ht="20.65" customHeight="1">
      <c r="A397" s="338" t="s">
        <v>29</v>
      </c>
      <c r="B397" s="238" t="s">
        <v>419</v>
      </c>
      <c r="C397" s="238" t="s">
        <v>18</v>
      </c>
      <c r="D397" s="238">
        <v>100</v>
      </c>
      <c r="E397" s="239">
        <f>F397+1.1</f>
        <v>11.25</v>
      </c>
      <c r="F397" s="239">
        <f>(5.8*15+14.5)*0.1</f>
        <v>10.15</v>
      </c>
      <c r="G397" s="238">
        <v>53</v>
      </c>
      <c r="H397" s="238">
        <v>38</v>
      </c>
      <c r="I397" s="238">
        <v>30</v>
      </c>
      <c r="J397" s="240">
        <f>G397*H397*I397*0.000001</f>
        <v>0.060419999999999995</v>
      </c>
    </row>
    <row r="398" spans="1:10" ht="20.65" customHeight="1">
      <c r="A398" s="339"/>
      <c r="B398" s="238" t="s">
        <v>420</v>
      </c>
      <c r="C398" s="238" t="s">
        <v>20</v>
      </c>
      <c r="D398" s="238">
        <v>100</v>
      </c>
      <c r="E398" s="239">
        <f>F398+1.3</f>
        <v>14.150000000000002</v>
      </c>
      <c r="F398" s="239">
        <f>(7.2*15+20.5)*0.1</f>
        <v>12.85</v>
      </c>
      <c r="G398" s="238">
        <v>61</v>
      </c>
      <c r="H398" s="238">
        <v>46</v>
      </c>
      <c r="I398" s="238">
        <v>32</v>
      </c>
      <c r="J398" s="240">
        <f>G398*H398*I398*0.000001</f>
        <v>0.089791999999999997</v>
      </c>
    </row>
    <row r="399" spans="1:10" ht="20.65" customHeight="1">
      <c r="A399" s="339"/>
      <c r="B399" s="238" t="s">
        <v>421</v>
      </c>
      <c r="C399" s="238" t="s">
        <v>22</v>
      </c>
      <c r="D399" s="238">
        <v>100</v>
      </c>
      <c r="E399" s="239">
        <f>F399+1.3</f>
        <v>16.85</v>
      </c>
      <c r="F399" s="239">
        <f>(9*15+20.5)*0.1</f>
        <v>15.55</v>
      </c>
      <c r="G399" s="238">
        <v>61</v>
      </c>
      <c r="H399" s="238">
        <v>46</v>
      </c>
      <c r="I399" s="238">
        <v>32</v>
      </c>
      <c r="J399" s="240">
        <f>G399*H399*I399*0.000001</f>
        <v>0.089791999999999997</v>
      </c>
    </row>
    <row r="400" spans="1:10" ht="20.65" customHeight="1">
      <c r="A400" s="339"/>
      <c r="B400" s="238" t="s">
        <v>422</v>
      </c>
      <c r="C400" s="238" t="s">
        <v>24</v>
      </c>
      <c r="D400" s="238">
        <v>100</v>
      </c>
      <c r="E400" s="239">
        <f>F400+1.3</f>
        <v>19.55</v>
      </c>
      <c r="F400" s="239">
        <f>(10.8*15+20.5)*0.1</f>
        <v>18.25</v>
      </c>
      <c r="G400" s="238">
        <v>61</v>
      </c>
      <c r="H400" s="238">
        <v>46</v>
      </c>
      <c r="I400" s="238">
        <v>32</v>
      </c>
      <c r="J400" s="240">
        <f>G400*H400*I400*0.000001</f>
        <v>0.089791999999999997</v>
      </c>
    </row>
    <row r="401" spans="1:10" ht="20.65" customHeight="1">
      <c r="A401" s="339"/>
      <c r="B401" s="238" t="s">
        <v>423</v>
      </c>
      <c r="C401" s="238" t="s">
        <v>26</v>
      </c>
      <c r="D401" s="238">
        <v>100</v>
      </c>
      <c r="E401" s="239">
        <f>F401+1.3</f>
        <v>21.65</v>
      </c>
      <c r="F401" s="239">
        <f>(12.2*15+20.5)*0.1</f>
        <v>20.35</v>
      </c>
      <c r="G401" s="238">
        <v>61</v>
      </c>
      <c r="H401" s="238">
        <v>46</v>
      </c>
      <c r="I401" s="238">
        <v>32</v>
      </c>
      <c r="J401" s="240">
        <f>G401*H401*I401*0.000001</f>
        <v>0.089791999999999997</v>
      </c>
    </row>
    <row r="402" spans="1:10" ht="20.65" customHeight="1">
      <c r="A402" s="379" t="s">
        <v>39</v>
      </c>
      <c r="B402" s="241" t="s">
        <v>424</v>
      </c>
      <c r="C402" s="241" t="s">
        <v>84</v>
      </c>
      <c r="D402" s="242">
        <v>12</v>
      </c>
      <c r="E402" s="242">
        <f t="shared" si="59" ref="E402:E413">F402+1.2</f>
        <v>20.400000000000002</v>
      </c>
      <c r="F402" s="242">
        <f t="shared" si="60" ref="F402:F407">(0.45*3+0.25)*12</f>
        <v>19.200000000000003</v>
      </c>
      <c r="G402" s="242">
        <v>55</v>
      </c>
      <c r="H402" s="242">
        <v>35</v>
      </c>
      <c r="I402" s="242">
        <v>26</v>
      </c>
      <c r="J402" s="243">
        <f t="shared" si="61" ref="J402:J413">I402*H402*G402*0.000001</f>
        <v>0.050049999999999997</v>
      </c>
    </row>
    <row r="403" spans="1:10" ht="20.65" customHeight="1">
      <c r="A403" s="380"/>
      <c r="B403" s="241" t="s">
        <v>425</v>
      </c>
      <c r="C403" s="241" t="s">
        <v>86</v>
      </c>
      <c r="D403" s="242">
        <v>12</v>
      </c>
      <c r="E403" s="242">
        <f t="shared" si="59"/>
        <v>20.400000000000002</v>
      </c>
      <c r="F403" s="242">
        <f t="shared" si="60"/>
        <v>19.200000000000003</v>
      </c>
      <c r="G403" s="242">
        <v>55</v>
      </c>
      <c r="H403" s="242">
        <v>35</v>
      </c>
      <c r="I403" s="242">
        <v>26</v>
      </c>
      <c r="J403" s="243">
        <f t="shared" si="61"/>
        <v>0.050049999999999997</v>
      </c>
    </row>
    <row r="404" spans="1:10" ht="20.65" customHeight="1">
      <c r="A404" s="380"/>
      <c r="B404" s="241" t="s">
        <v>426</v>
      </c>
      <c r="C404" s="241" t="s">
        <v>88</v>
      </c>
      <c r="D404" s="242">
        <v>12</v>
      </c>
      <c r="E404" s="242">
        <f t="shared" si="59"/>
        <v>20.400000000000002</v>
      </c>
      <c r="F404" s="242">
        <f t="shared" si="60"/>
        <v>19.200000000000003</v>
      </c>
      <c r="G404" s="242">
        <v>55</v>
      </c>
      <c r="H404" s="242">
        <v>35</v>
      </c>
      <c r="I404" s="242">
        <v>26</v>
      </c>
      <c r="J404" s="243">
        <f t="shared" si="61"/>
        <v>0.050049999999999997</v>
      </c>
    </row>
    <row r="405" spans="1:10" ht="20.65" customHeight="1">
      <c r="A405" s="380"/>
      <c r="B405" s="241" t="s">
        <v>427</v>
      </c>
      <c r="C405" s="241" t="s">
        <v>90</v>
      </c>
      <c r="D405" s="242">
        <v>12</v>
      </c>
      <c r="E405" s="242">
        <f t="shared" si="59"/>
        <v>20.400000000000002</v>
      </c>
      <c r="F405" s="242">
        <f t="shared" si="60"/>
        <v>19.200000000000003</v>
      </c>
      <c r="G405" s="242">
        <v>55</v>
      </c>
      <c r="H405" s="242">
        <v>35</v>
      </c>
      <c r="I405" s="242">
        <v>26</v>
      </c>
      <c r="J405" s="243">
        <f t="shared" si="61"/>
        <v>0.050049999999999997</v>
      </c>
    </row>
    <row r="406" spans="1:10" ht="20.65" customHeight="1">
      <c r="A406" s="380"/>
      <c r="B406" s="241" t="s">
        <v>428</v>
      </c>
      <c r="C406" s="241" t="s">
        <v>92</v>
      </c>
      <c r="D406" s="242">
        <v>12</v>
      </c>
      <c r="E406" s="242">
        <f t="shared" si="59"/>
        <v>20.400000000000002</v>
      </c>
      <c r="F406" s="242">
        <f t="shared" si="60"/>
        <v>19.200000000000003</v>
      </c>
      <c r="G406" s="242">
        <v>55</v>
      </c>
      <c r="H406" s="242">
        <v>35</v>
      </c>
      <c r="I406" s="242">
        <v>26</v>
      </c>
      <c r="J406" s="243">
        <f t="shared" si="61"/>
        <v>0.050049999999999997</v>
      </c>
    </row>
    <row r="407" spans="1:10" ht="20.65" customHeight="1">
      <c r="A407" s="380"/>
      <c r="B407" s="241" t="s">
        <v>429</v>
      </c>
      <c r="C407" s="241" t="s">
        <v>94</v>
      </c>
      <c r="D407" s="242">
        <v>12</v>
      </c>
      <c r="E407" s="242">
        <f t="shared" si="59"/>
        <v>20.400000000000002</v>
      </c>
      <c r="F407" s="242">
        <f t="shared" si="60"/>
        <v>19.200000000000003</v>
      </c>
      <c r="G407" s="242">
        <v>55</v>
      </c>
      <c r="H407" s="242">
        <v>35</v>
      </c>
      <c r="I407" s="242">
        <v>26</v>
      </c>
      <c r="J407" s="243">
        <f t="shared" si="61"/>
        <v>0.050049999999999997</v>
      </c>
    </row>
    <row r="408" spans="1:10" ht="20.65" customHeight="1">
      <c r="A408" s="380"/>
      <c r="B408" s="241" t="s">
        <v>430</v>
      </c>
      <c r="C408" s="241" t="s">
        <v>96</v>
      </c>
      <c r="D408" s="242">
        <v>8</v>
      </c>
      <c r="E408" s="242">
        <f t="shared" si="59"/>
        <v>21.60</v>
      </c>
      <c r="F408" s="242">
        <f t="shared" si="62" ref="F408:F413">(0.45*5+0.3)*8</f>
        <v>20.40</v>
      </c>
      <c r="G408" s="242">
        <v>38</v>
      </c>
      <c r="H408" s="242">
        <v>38</v>
      </c>
      <c r="I408" s="242">
        <v>36</v>
      </c>
      <c r="J408" s="243">
        <f t="shared" si="61"/>
        <v>0.051983999999999995</v>
      </c>
    </row>
    <row r="409" spans="1:10" ht="20.65" customHeight="1">
      <c r="A409" s="380"/>
      <c r="B409" s="241" t="s">
        <v>431</v>
      </c>
      <c r="C409" s="241" t="s">
        <v>98</v>
      </c>
      <c r="D409" s="242">
        <v>8</v>
      </c>
      <c r="E409" s="242">
        <f t="shared" si="59"/>
        <v>21.60</v>
      </c>
      <c r="F409" s="242">
        <f t="shared" si="62"/>
        <v>20.40</v>
      </c>
      <c r="G409" s="242">
        <v>38</v>
      </c>
      <c r="H409" s="242">
        <v>38</v>
      </c>
      <c r="I409" s="242">
        <v>36</v>
      </c>
      <c r="J409" s="243">
        <f t="shared" si="61"/>
        <v>0.051983999999999995</v>
      </c>
    </row>
    <row r="410" spans="1:10" ht="20.65" customHeight="1">
      <c r="A410" s="380"/>
      <c r="B410" s="241" t="s">
        <v>432</v>
      </c>
      <c r="C410" s="241" t="s">
        <v>100</v>
      </c>
      <c r="D410" s="242">
        <v>8</v>
      </c>
      <c r="E410" s="242">
        <f t="shared" si="59"/>
        <v>21.60</v>
      </c>
      <c r="F410" s="242">
        <f t="shared" si="62"/>
        <v>20.40</v>
      </c>
      <c r="G410" s="242">
        <v>38</v>
      </c>
      <c r="H410" s="242">
        <v>38</v>
      </c>
      <c r="I410" s="242">
        <v>36</v>
      </c>
      <c r="J410" s="243">
        <f t="shared" si="61"/>
        <v>0.051983999999999995</v>
      </c>
    </row>
    <row r="411" spans="1:10" ht="20.65" customHeight="1">
      <c r="A411" s="380"/>
      <c r="B411" s="241" t="s">
        <v>433</v>
      </c>
      <c r="C411" s="241" t="s">
        <v>102</v>
      </c>
      <c r="D411" s="242">
        <v>8</v>
      </c>
      <c r="E411" s="242">
        <f t="shared" si="59"/>
        <v>21.60</v>
      </c>
      <c r="F411" s="242">
        <f t="shared" si="62"/>
        <v>20.40</v>
      </c>
      <c r="G411" s="242">
        <v>38</v>
      </c>
      <c r="H411" s="242">
        <v>38</v>
      </c>
      <c r="I411" s="242">
        <v>36</v>
      </c>
      <c r="J411" s="243">
        <f t="shared" si="61"/>
        <v>0.051983999999999995</v>
      </c>
    </row>
    <row r="412" spans="1:10" ht="20.65" customHeight="1">
      <c r="A412" s="380"/>
      <c r="B412" s="241" t="s">
        <v>434</v>
      </c>
      <c r="C412" s="241" t="s">
        <v>104</v>
      </c>
      <c r="D412" s="242">
        <v>8</v>
      </c>
      <c r="E412" s="242">
        <f t="shared" si="59"/>
        <v>21.60</v>
      </c>
      <c r="F412" s="242">
        <f t="shared" si="62"/>
        <v>20.40</v>
      </c>
      <c r="G412" s="242">
        <v>38</v>
      </c>
      <c r="H412" s="242">
        <v>38</v>
      </c>
      <c r="I412" s="242">
        <v>36</v>
      </c>
      <c r="J412" s="243">
        <f t="shared" si="61"/>
        <v>0.051983999999999995</v>
      </c>
    </row>
    <row r="413" spans="1:10" ht="20.65" customHeight="1">
      <c r="A413" s="380"/>
      <c r="B413" s="244" t="s">
        <v>435</v>
      </c>
      <c r="C413" s="244" t="s">
        <v>106</v>
      </c>
      <c r="D413" s="245">
        <v>8</v>
      </c>
      <c r="E413" s="245">
        <f t="shared" si="59"/>
        <v>21.60</v>
      </c>
      <c r="F413" s="245">
        <f t="shared" si="62"/>
        <v>20.40</v>
      </c>
      <c r="G413" s="245">
        <v>38</v>
      </c>
      <c r="H413" s="245">
        <v>38</v>
      </c>
      <c r="I413" s="245">
        <v>36</v>
      </c>
      <c r="J413" s="246">
        <f t="shared" si="61"/>
        <v>0.051983999999999995</v>
      </c>
    </row>
    <row r="414" spans="1:10" ht="151.15" customHeight="1">
      <c r="A414" s="255"/>
      <c r="B414" s="262"/>
      <c r="C414" s="262"/>
      <c r="D414" s="262"/>
      <c r="E414" s="262"/>
      <c r="F414" s="262"/>
      <c r="G414" s="262"/>
      <c r="H414" s="262"/>
      <c r="I414" s="262"/>
      <c r="J414" s="265"/>
    </row>
    <row r="415" spans="1:10" ht="100.15" customHeight="1">
      <c r="A415" s="370" t="s">
        <v>436</v>
      </c>
      <c r="B415" s="371"/>
      <c r="C415" s="371"/>
      <c r="D415" s="371"/>
      <c r="E415" s="371"/>
      <c r="F415" s="371"/>
      <c r="G415" s="371"/>
      <c r="H415" s="371"/>
      <c r="I415" s="371"/>
      <c r="J415" s="372"/>
    </row>
    <row r="416" spans="1:10" ht="210" customHeight="1">
      <c r="A416" s="355"/>
      <c r="B416" s="356"/>
      <c r="C416" s="356"/>
      <c r="D416" s="356"/>
      <c r="E416" s="356"/>
      <c r="F416" s="356"/>
      <c r="G416" s="356"/>
      <c r="H416" s="356"/>
      <c r="I416" s="356"/>
      <c r="J416" s="357"/>
    </row>
    <row r="417" spans="1:10" ht="50.1" customHeight="1">
      <c r="A417" s="352" t="s">
        <v>437</v>
      </c>
      <c r="B417" s="353"/>
      <c r="C417" s="353"/>
      <c r="D417" s="353"/>
      <c r="E417" s="353"/>
      <c r="F417" s="353"/>
      <c r="G417" s="353"/>
      <c r="H417" s="353"/>
      <c r="I417" s="353"/>
      <c r="J417" s="354"/>
    </row>
    <row r="418" spans="1:10" ht="50.1" customHeight="1">
      <c r="A418" s="349"/>
      <c r="B418" s="350"/>
      <c r="C418" s="350"/>
      <c r="D418" s="350"/>
      <c r="E418" s="350"/>
      <c r="F418" s="350"/>
      <c r="G418" s="350"/>
      <c r="H418" s="350"/>
      <c r="I418" s="350"/>
      <c r="J418" s="351"/>
    </row>
    <row r="419" spans="1:10" ht="50.1" customHeight="1">
      <c r="A419" s="233" t="s">
        <v>2</v>
      </c>
      <c r="B419" s="233" t="s">
        <v>3</v>
      </c>
      <c r="C419" s="251" t="s">
        <v>4</v>
      </c>
      <c r="D419" s="233" t="s">
        <v>5</v>
      </c>
      <c r="E419" s="251" t="s">
        <v>6</v>
      </c>
      <c r="F419" s="251" t="s">
        <v>7</v>
      </c>
      <c r="G419" s="358" t="s">
        <v>8</v>
      </c>
      <c r="H419" s="359"/>
      <c r="I419" s="360"/>
      <c r="J419" s="252" t="s">
        <v>9</v>
      </c>
    </row>
    <row r="420" spans="1:10" ht="20.65" customHeight="1">
      <c r="A420" s="376" t="s">
        <v>10</v>
      </c>
      <c r="B420" s="237" t="s">
        <v>438</v>
      </c>
      <c r="C420" s="235" t="s">
        <v>18</v>
      </c>
      <c r="D420" s="235">
        <v>200</v>
      </c>
      <c r="E420" s="235">
        <f t="shared" si="63" ref="E420:E425">F420+1.5</f>
        <v>20</v>
      </c>
      <c r="F420" s="235">
        <v>18.50</v>
      </c>
      <c r="G420" s="235">
        <v>53</v>
      </c>
      <c r="H420" s="235">
        <v>53</v>
      </c>
      <c r="I420" s="235">
        <v>31</v>
      </c>
      <c r="J420" s="236">
        <v>0.087079000000000004</v>
      </c>
    </row>
    <row r="421" spans="1:10" ht="20.65" customHeight="1">
      <c r="A421" s="377"/>
      <c r="B421" s="237" t="s">
        <v>439</v>
      </c>
      <c r="C421" s="235" t="s">
        <v>20</v>
      </c>
      <c r="D421" s="235">
        <v>180</v>
      </c>
      <c r="E421" s="235">
        <f t="shared" si="63"/>
        <v>21.50</v>
      </c>
      <c r="F421" s="235">
        <v>20</v>
      </c>
      <c r="G421" s="235">
        <v>53</v>
      </c>
      <c r="H421" s="235">
        <v>53</v>
      </c>
      <c r="I421" s="235">
        <v>31</v>
      </c>
      <c r="J421" s="236">
        <v>0.087079000000000004</v>
      </c>
    </row>
    <row r="422" spans="1:10" ht="20.65" customHeight="1">
      <c r="A422" s="377"/>
      <c r="B422" s="237" t="s">
        <v>440</v>
      </c>
      <c r="C422" s="235" t="s">
        <v>22</v>
      </c>
      <c r="D422" s="235">
        <v>160</v>
      </c>
      <c r="E422" s="235">
        <f t="shared" si="63"/>
        <v>24</v>
      </c>
      <c r="F422" s="235">
        <v>22.50</v>
      </c>
      <c r="G422" s="235">
        <v>53</v>
      </c>
      <c r="H422" s="235">
        <v>53</v>
      </c>
      <c r="I422" s="235">
        <v>31</v>
      </c>
      <c r="J422" s="236">
        <v>0.087079000000000004</v>
      </c>
    </row>
    <row r="423" spans="1:10" ht="20.65" customHeight="1">
      <c r="A423" s="377"/>
      <c r="B423" s="237" t="s">
        <v>441</v>
      </c>
      <c r="C423" s="235" t="s">
        <v>24</v>
      </c>
      <c r="D423" s="235">
        <v>140</v>
      </c>
      <c r="E423" s="235">
        <f t="shared" si="63"/>
        <v>25</v>
      </c>
      <c r="F423" s="235">
        <v>23.50</v>
      </c>
      <c r="G423" s="235">
        <v>53</v>
      </c>
      <c r="H423" s="235">
        <v>53</v>
      </c>
      <c r="I423" s="235">
        <v>31</v>
      </c>
      <c r="J423" s="236">
        <v>0.087079000000000004</v>
      </c>
    </row>
    <row r="424" spans="1:10" ht="20.65" customHeight="1">
      <c r="A424" s="377"/>
      <c r="B424" s="237" t="s">
        <v>442</v>
      </c>
      <c r="C424" s="235" t="s">
        <v>26</v>
      </c>
      <c r="D424" s="235">
        <v>120</v>
      </c>
      <c r="E424" s="235">
        <f t="shared" si="63"/>
        <v>24</v>
      </c>
      <c r="F424" s="235">
        <v>22.50</v>
      </c>
      <c r="G424" s="235">
        <v>53</v>
      </c>
      <c r="H424" s="235">
        <v>53</v>
      </c>
      <c r="I424" s="235">
        <v>31</v>
      </c>
      <c r="J424" s="236">
        <v>0.087079000000000004</v>
      </c>
    </row>
    <row r="425" spans="1:10" ht="20.65" customHeight="1">
      <c r="A425" s="378"/>
      <c r="B425" s="237" t="s">
        <v>443</v>
      </c>
      <c r="C425" s="235" t="s">
        <v>28</v>
      </c>
      <c r="D425" s="250">
        <v>100</v>
      </c>
      <c r="E425" s="235">
        <f t="shared" si="63"/>
        <v>25.50</v>
      </c>
      <c r="F425" s="235">
        <v>24</v>
      </c>
      <c r="G425" s="235">
        <v>53</v>
      </c>
      <c r="H425" s="235">
        <v>53</v>
      </c>
      <c r="I425" s="235">
        <v>31</v>
      </c>
      <c r="J425" s="236">
        <v>0.087079000000000004</v>
      </c>
    </row>
    <row r="426" spans="1:10" ht="20.65" customHeight="1">
      <c r="A426" s="338" t="s">
        <v>29</v>
      </c>
      <c r="B426" s="238" t="s">
        <v>444</v>
      </c>
      <c r="C426" s="238" t="s">
        <v>18</v>
      </c>
      <c r="D426" s="238">
        <v>100</v>
      </c>
      <c r="E426" s="239">
        <f>F426+1.1</f>
        <v>11.25</v>
      </c>
      <c r="F426" s="239">
        <f>(5.8*15+14.5)*0.1</f>
        <v>10.15</v>
      </c>
      <c r="G426" s="238">
        <v>53</v>
      </c>
      <c r="H426" s="238">
        <v>38</v>
      </c>
      <c r="I426" s="238">
        <v>30</v>
      </c>
      <c r="J426" s="240">
        <f>G426*H426*I426*0.000001</f>
        <v>0.060419999999999995</v>
      </c>
    </row>
    <row r="427" spans="1:10" ht="20.65" customHeight="1">
      <c r="A427" s="339"/>
      <c r="B427" s="238" t="s">
        <v>445</v>
      </c>
      <c r="C427" s="238" t="s">
        <v>20</v>
      </c>
      <c r="D427" s="238">
        <v>100</v>
      </c>
      <c r="E427" s="239">
        <f>F427+1.3</f>
        <v>14.150000000000002</v>
      </c>
      <c r="F427" s="239">
        <f>(7.2*15+20.5)*0.1</f>
        <v>12.85</v>
      </c>
      <c r="G427" s="238">
        <v>61</v>
      </c>
      <c r="H427" s="238">
        <v>46</v>
      </c>
      <c r="I427" s="238">
        <v>32</v>
      </c>
      <c r="J427" s="240">
        <f>G427*H427*I427*0.000001</f>
        <v>0.089791999999999997</v>
      </c>
    </row>
    <row r="428" spans="1:10" ht="20.65" customHeight="1">
      <c r="A428" s="339"/>
      <c r="B428" s="238" t="s">
        <v>446</v>
      </c>
      <c r="C428" s="238" t="s">
        <v>22</v>
      </c>
      <c r="D428" s="238">
        <v>100</v>
      </c>
      <c r="E428" s="239">
        <f>F428+1.3</f>
        <v>16.85</v>
      </c>
      <c r="F428" s="239">
        <f>(9*15+20.5)*0.1</f>
        <v>15.55</v>
      </c>
      <c r="G428" s="238">
        <v>61</v>
      </c>
      <c r="H428" s="238">
        <v>46</v>
      </c>
      <c r="I428" s="238">
        <v>32</v>
      </c>
      <c r="J428" s="240">
        <f>G428*H428*I428*0.000001</f>
        <v>0.089791999999999997</v>
      </c>
    </row>
    <row r="429" spans="1:10" ht="20.65" customHeight="1">
      <c r="A429" s="339"/>
      <c r="B429" s="238" t="s">
        <v>447</v>
      </c>
      <c r="C429" s="238" t="s">
        <v>24</v>
      </c>
      <c r="D429" s="238">
        <v>100</v>
      </c>
      <c r="E429" s="239">
        <f>F429+1.3</f>
        <v>19.55</v>
      </c>
      <c r="F429" s="239">
        <f>(10.8*15+20.5)*0.1</f>
        <v>18.25</v>
      </c>
      <c r="G429" s="238">
        <v>61</v>
      </c>
      <c r="H429" s="238">
        <v>46</v>
      </c>
      <c r="I429" s="238">
        <v>32</v>
      </c>
      <c r="J429" s="240">
        <f>G429*H429*I429*0.000001</f>
        <v>0.089791999999999997</v>
      </c>
    </row>
    <row r="430" spans="1:10" ht="20.65" customHeight="1">
      <c r="A430" s="339"/>
      <c r="B430" s="238" t="s">
        <v>448</v>
      </c>
      <c r="C430" s="238" t="s">
        <v>26</v>
      </c>
      <c r="D430" s="238">
        <v>100</v>
      </c>
      <c r="E430" s="239">
        <f>F430+1.3</f>
        <v>21.65</v>
      </c>
      <c r="F430" s="239">
        <f>(12.2*15+20.5)*0.1</f>
        <v>20.35</v>
      </c>
      <c r="G430" s="238">
        <v>61</v>
      </c>
      <c r="H430" s="238">
        <v>46</v>
      </c>
      <c r="I430" s="238">
        <v>32</v>
      </c>
      <c r="J430" s="240">
        <f>G430*H430*I430*0.000001</f>
        <v>0.089791999999999997</v>
      </c>
    </row>
    <row r="431" spans="1:10" ht="20.65" customHeight="1">
      <c r="A431" s="379" t="s">
        <v>39</v>
      </c>
      <c r="B431" s="241" t="s">
        <v>449</v>
      </c>
      <c r="C431" s="241" t="s">
        <v>84</v>
      </c>
      <c r="D431" s="242">
        <v>12</v>
      </c>
      <c r="E431" s="242">
        <f t="shared" si="64" ref="E431:E442">F431+1.2</f>
        <v>20.400000000000002</v>
      </c>
      <c r="F431" s="242">
        <f t="shared" si="65" ref="F431:F436">(0.45*3+0.25)*12</f>
        <v>19.200000000000003</v>
      </c>
      <c r="G431" s="242">
        <v>55</v>
      </c>
      <c r="H431" s="242">
        <v>35</v>
      </c>
      <c r="I431" s="242">
        <v>26</v>
      </c>
      <c r="J431" s="243">
        <f t="shared" si="66" ref="J431:J442">I431*H431*G431*0.000001</f>
        <v>0.050049999999999997</v>
      </c>
    </row>
    <row r="432" spans="1:10" ht="20.65" customHeight="1">
      <c r="A432" s="380"/>
      <c r="B432" s="241" t="s">
        <v>450</v>
      </c>
      <c r="C432" s="241" t="s">
        <v>86</v>
      </c>
      <c r="D432" s="242">
        <v>12</v>
      </c>
      <c r="E432" s="242">
        <f t="shared" si="64"/>
        <v>20.400000000000002</v>
      </c>
      <c r="F432" s="242">
        <f t="shared" si="65"/>
        <v>19.200000000000003</v>
      </c>
      <c r="G432" s="242">
        <v>55</v>
      </c>
      <c r="H432" s="242">
        <v>35</v>
      </c>
      <c r="I432" s="242">
        <v>26</v>
      </c>
      <c r="J432" s="243">
        <f t="shared" si="66"/>
        <v>0.050049999999999997</v>
      </c>
    </row>
    <row r="433" spans="1:10" ht="20.65" customHeight="1">
      <c r="A433" s="380"/>
      <c r="B433" s="241" t="s">
        <v>451</v>
      </c>
      <c r="C433" s="241" t="s">
        <v>88</v>
      </c>
      <c r="D433" s="242">
        <v>12</v>
      </c>
      <c r="E433" s="242">
        <f t="shared" si="64"/>
        <v>20.400000000000002</v>
      </c>
      <c r="F433" s="242">
        <f t="shared" si="65"/>
        <v>19.200000000000003</v>
      </c>
      <c r="G433" s="242">
        <v>55</v>
      </c>
      <c r="H433" s="242">
        <v>35</v>
      </c>
      <c r="I433" s="242">
        <v>26</v>
      </c>
      <c r="J433" s="243">
        <f t="shared" si="66"/>
        <v>0.050049999999999997</v>
      </c>
    </row>
    <row r="434" spans="1:10" ht="20.65" customHeight="1">
      <c r="A434" s="380"/>
      <c r="B434" s="241" t="s">
        <v>452</v>
      </c>
      <c r="C434" s="241" t="s">
        <v>90</v>
      </c>
      <c r="D434" s="242">
        <v>12</v>
      </c>
      <c r="E434" s="242">
        <f t="shared" si="64"/>
        <v>20.400000000000002</v>
      </c>
      <c r="F434" s="242">
        <f t="shared" si="65"/>
        <v>19.200000000000003</v>
      </c>
      <c r="G434" s="242">
        <v>55</v>
      </c>
      <c r="H434" s="242">
        <v>35</v>
      </c>
      <c r="I434" s="242">
        <v>26</v>
      </c>
      <c r="J434" s="243">
        <f t="shared" si="66"/>
        <v>0.050049999999999997</v>
      </c>
    </row>
    <row r="435" spans="1:10" ht="20.65" customHeight="1">
      <c r="A435" s="380"/>
      <c r="B435" s="241" t="s">
        <v>453</v>
      </c>
      <c r="C435" s="241" t="s">
        <v>92</v>
      </c>
      <c r="D435" s="242">
        <v>12</v>
      </c>
      <c r="E435" s="242">
        <f t="shared" si="64"/>
        <v>20.400000000000002</v>
      </c>
      <c r="F435" s="242">
        <f t="shared" si="65"/>
        <v>19.200000000000003</v>
      </c>
      <c r="G435" s="242">
        <v>55</v>
      </c>
      <c r="H435" s="242">
        <v>35</v>
      </c>
      <c r="I435" s="242">
        <v>26</v>
      </c>
      <c r="J435" s="243">
        <f t="shared" si="66"/>
        <v>0.050049999999999997</v>
      </c>
    </row>
    <row r="436" spans="1:10" ht="20.65" customHeight="1">
      <c r="A436" s="380"/>
      <c r="B436" s="241" t="s">
        <v>454</v>
      </c>
      <c r="C436" s="241" t="s">
        <v>94</v>
      </c>
      <c r="D436" s="242">
        <v>12</v>
      </c>
      <c r="E436" s="242">
        <f t="shared" si="64"/>
        <v>20.400000000000002</v>
      </c>
      <c r="F436" s="242">
        <f t="shared" si="65"/>
        <v>19.200000000000003</v>
      </c>
      <c r="G436" s="242">
        <v>55</v>
      </c>
      <c r="H436" s="242">
        <v>35</v>
      </c>
      <c r="I436" s="242">
        <v>26</v>
      </c>
      <c r="J436" s="243">
        <f t="shared" si="66"/>
        <v>0.050049999999999997</v>
      </c>
    </row>
    <row r="437" spans="1:10" ht="20.65" customHeight="1">
      <c r="A437" s="380"/>
      <c r="B437" s="241" t="s">
        <v>455</v>
      </c>
      <c r="C437" s="241" t="s">
        <v>96</v>
      </c>
      <c r="D437" s="242">
        <v>8</v>
      </c>
      <c r="E437" s="242">
        <f t="shared" si="64"/>
        <v>21.60</v>
      </c>
      <c r="F437" s="242">
        <f t="shared" si="67" ref="F437:F442">(0.45*5+0.3)*8</f>
        <v>20.40</v>
      </c>
      <c r="G437" s="242">
        <v>38</v>
      </c>
      <c r="H437" s="242">
        <v>38</v>
      </c>
      <c r="I437" s="242">
        <v>36</v>
      </c>
      <c r="J437" s="243">
        <f t="shared" si="66"/>
        <v>0.051983999999999995</v>
      </c>
    </row>
    <row r="438" spans="1:10" ht="20.65" customHeight="1">
      <c r="A438" s="380"/>
      <c r="B438" s="241" t="s">
        <v>456</v>
      </c>
      <c r="C438" s="241" t="s">
        <v>98</v>
      </c>
      <c r="D438" s="242">
        <v>8</v>
      </c>
      <c r="E438" s="242">
        <f t="shared" si="64"/>
        <v>21.60</v>
      </c>
      <c r="F438" s="242">
        <f t="shared" si="67"/>
        <v>20.40</v>
      </c>
      <c r="G438" s="242">
        <v>38</v>
      </c>
      <c r="H438" s="242">
        <v>38</v>
      </c>
      <c r="I438" s="242">
        <v>36</v>
      </c>
      <c r="J438" s="243">
        <f t="shared" si="66"/>
        <v>0.051983999999999995</v>
      </c>
    </row>
    <row r="439" spans="1:10" ht="20.65" customHeight="1">
      <c r="A439" s="380"/>
      <c r="B439" s="241" t="s">
        <v>457</v>
      </c>
      <c r="C439" s="241" t="s">
        <v>100</v>
      </c>
      <c r="D439" s="242">
        <v>8</v>
      </c>
      <c r="E439" s="242">
        <f t="shared" si="64"/>
        <v>21.60</v>
      </c>
      <c r="F439" s="242">
        <f t="shared" si="67"/>
        <v>20.40</v>
      </c>
      <c r="G439" s="242">
        <v>38</v>
      </c>
      <c r="H439" s="242">
        <v>38</v>
      </c>
      <c r="I439" s="242">
        <v>36</v>
      </c>
      <c r="J439" s="243">
        <f t="shared" si="66"/>
        <v>0.051983999999999995</v>
      </c>
    </row>
    <row r="440" spans="1:10" ht="20.65" customHeight="1">
      <c r="A440" s="380"/>
      <c r="B440" s="241" t="s">
        <v>458</v>
      </c>
      <c r="C440" s="241" t="s">
        <v>102</v>
      </c>
      <c r="D440" s="242">
        <v>8</v>
      </c>
      <c r="E440" s="242">
        <f t="shared" si="64"/>
        <v>21.60</v>
      </c>
      <c r="F440" s="242">
        <f t="shared" si="67"/>
        <v>20.40</v>
      </c>
      <c r="G440" s="242">
        <v>38</v>
      </c>
      <c r="H440" s="242">
        <v>38</v>
      </c>
      <c r="I440" s="242">
        <v>36</v>
      </c>
      <c r="J440" s="243">
        <f t="shared" si="66"/>
        <v>0.051983999999999995</v>
      </c>
    </row>
    <row r="441" spans="1:10" ht="20.65" customHeight="1">
      <c r="A441" s="380"/>
      <c r="B441" s="241" t="s">
        <v>459</v>
      </c>
      <c r="C441" s="241" t="s">
        <v>104</v>
      </c>
      <c r="D441" s="242">
        <v>8</v>
      </c>
      <c r="E441" s="242">
        <f t="shared" si="64"/>
        <v>21.60</v>
      </c>
      <c r="F441" s="242">
        <f t="shared" si="67"/>
        <v>20.40</v>
      </c>
      <c r="G441" s="242">
        <v>38</v>
      </c>
      <c r="H441" s="242">
        <v>38</v>
      </c>
      <c r="I441" s="242">
        <v>36</v>
      </c>
      <c r="J441" s="243">
        <f t="shared" si="66"/>
        <v>0.051983999999999995</v>
      </c>
    </row>
    <row r="442" spans="1:10" ht="20.65" customHeight="1">
      <c r="A442" s="380"/>
      <c r="B442" s="244" t="s">
        <v>460</v>
      </c>
      <c r="C442" s="244" t="s">
        <v>106</v>
      </c>
      <c r="D442" s="245">
        <v>8</v>
      </c>
      <c r="E442" s="245">
        <f t="shared" si="64"/>
        <v>21.60</v>
      </c>
      <c r="F442" s="245">
        <f t="shared" si="67"/>
        <v>20.40</v>
      </c>
      <c r="G442" s="245">
        <v>38</v>
      </c>
      <c r="H442" s="245">
        <v>38</v>
      </c>
      <c r="I442" s="245">
        <v>36</v>
      </c>
      <c r="J442" s="246">
        <f t="shared" si="66"/>
        <v>0.051983999999999995</v>
      </c>
    </row>
    <row r="443" spans="1:10" ht="151.15" customHeight="1">
      <c r="A443" s="263"/>
      <c r="B443" s="264"/>
      <c r="C443" s="264"/>
      <c r="D443" s="264"/>
      <c r="E443" s="264"/>
      <c r="F443" s="264"/>
      <c r="G443" s="264"/>
      <c r="H443" s="264"/>
      <c r="I443" s="264"/>
      <c r="J443" s="265"/>
    </row>
    <row r="444" spans="1:10" ht="124.15" customHeight="1">
      <c r="A444" s="373" t="s">
        <v>461</v>
      </c>
      <c r="B444" s="374"/>
      <c r="C444" s="374"/>
      <c r="D444" s="374"/>
      <c r="E444" s="374"/>
      <c r="F444" s="374"/>
      <c r="G444" s="374"/>
      <c r="H444" s="374"/>
      <c r="I444" s="374"/>
      <c r="J444" s="375"/>
    </row>
    <row r="445" spans="1:10" ht="210" customHeight="1">
      <c r="A445" s="355"/>
      <c r="B445" s="356"/>
      <c r="C445" s="356"/>
      <c r="D445" s="356"/>
      <c r="E445" s="356"/>
      <c r="F445" s="356"/>
      <c r="G445" s="356"/>
      <c r="H445" s="356"/>
      <c r="I445" s="356"/>
      <c r="J445" s="357"/>
    </row>
    <row r="446" spans="1:10" ht="50.1" customHeight="1">
      <c r="A446" s="352" t="s">
        <v>462</v>
      </c>
      <c r="B446" s="353"/>
      <c r="C446" s="353"/>
      <c r="D446" s="353"/>
      <c r="E446" s="353"/>
      <c r="F446" s="353"/>
      <c r="G446" s="353"/>
      <c r="H446" s="353"/>
      <c r="I446" s="353"/>
      <c r="J446" s="354"/>
    </row>
    <row r="447" spans="1:10" ht="50.1" customHeight="1">
      <c r="A447" s="349"/>
      <c r="B447" s="350"/>
      <c r="C447" s="350"/>
      <c r="D447" s="350"/>
      <c r="E447" s="350"/>
      <c r="F447" s="350"/>
      <c r="G447" s="350"/>
      <c r="H447" s="350"/>
      <c r="I447" s="350"/>
      <c r="J447" s="351"/>
    </row>
    <row r="448" spans="1:10" ht="50.1" customHeight="1">
      <c r="A448" s="233" t="s">
        <v>2</v>
      </c>
      <c r="B448" s="233" t="s">
        <v>3</v>
      </c>
      <c r="C448" s="251" t="s">
        <v>4</v>
      </c>
      <c r="D448" s="233" t="s">
        <v>5</v>
      </c>
      <c r="E448" s="251" t="s">
        <v>6</v>
      </c>
      <c r="F448" s="251" t="s">
        <v>7</v>
      </c>
      <c r="G448" s="358" t="s">
        <v>8</v>
      </c>
      <c r="H448" s="359"/>
      <c r="I448" s="360"/>
      <c r="J448" s="252" t="s">
        <v>9</v>
      </c>
    </row>
    <row r="449" spans="1:10" ht="20.65" customHeight="1">
      <c r="A449" s="376" t="s">
        <v>10</v>
      </c>
      <c r="B449" s="237" t="s">
        <v>463</v>
      </c>
      <c r="C449" s="235" t="s">
        <v>18</v>
      </c>
      <c r="D449" s="235">
        <v>200</v>
      </c>
      <c r="E449" s="235">
        <f t="shared" si="68" ref="E449:E454">F449+1.5</f>
        <v>20</v>
      </c>
      <c r="F449" s="235">
        <v>18.50</v>
      </c>
      <c r="G449" s="235">
        <v>53</v>
      </c>
      <c r="H449" s="235">
        <v>53</v>
      </c>
      <c r="I449" s="235">
        <v>31</v>
      </c>
      <c r="J449" s="236">
        <v>0.087079000000000004</v>
      </c>
    </row>
    <row r="450" spans="1:10" ht="20.65" customHeight="1">
      <c r="A450" s="377"/>
      <c r="B450" s="237" t="s">
        <v>464</v>
      </c>
      <c r="C450" s="235" t="s">
        <v>20</v>
      </c>
      <c r="D450" s="235">
        <v>180</v>
      </c>
      <c r="E450" s="235">
        <f t="shared" si="68"/>
        <v>21.50</v>
      </c>
      <c r="F450" s="235">
        <v>20</v>
      </c>
      <c r="G450" s="235">
        <v>53</v>
      </c>
      <c r="H450" s="235">
        <v>53</v>
      </c>
      <c r="I450" s="235">
        <v>31</v>
      </c>
      <c r="J450" s="236">
        <v>0.087079000000000004</v>
      </c>
    </row>
    <row r="451" spans="1:10" ht="20.65" customHeight="1">
      <c r="A451" s="377"/>
      <c r="B451" s="237" t="s">
        <v>465</v>
      </c>
      <c r="C451" s="235" t="s">
        <v>22</v>
      </c>
      <c r="D451" s="235">
        <v>160</v>
      </c>
      <c r="E451" s="235">
        <f t="shared" si="68"/>
        <v>24</v>
      </c>
      <c r="F451" s="235">
        <v>22.50</v>
      </c>
      <c r="G451" s="235">
        <v>53</v>
      </c>
      <c r="H451" s="235">
        <v>53</v>
      </c>
      <c r="I451" s="235">
        <v>31</v>
      </c>
      <c r="J451" s="236">
        <v>0.087079000000000004</v>
      </c>
    </row>
    <row r="452" spans="1:10" ht="20.65" customHeight="1">
      <c r="A452" s="377"/>
      <c r="B452" s="237" t="s">
        <v>466</v>
      </c>
      <c r="C452" s="235" t="s">
        <v>24</v>
      </c>
      <c r="D452" s="235">
        <v>140</v>
      </c>
      <c r="E452" s="235">
        <f t="shared" si="68"/>
        <v>25</v>
      </c>
      <c r="F452" s="235">
        <v>23.50</v>
      </c>
      <c r="G452" s="235">
        <v>53</v>
      </c>
      <c r="H452" s="235">
        <v>53</v>
      </c>
      <c r="I452" s="235">
        <v>31</v>
      </c>
      <c r="J452" s="236">
        <v>0.087079000000000004</v>
      </c>
    </row>
    <row r="453" spans="1:10" ht="20.65" customHeight="1">
      <c r="A453" s="377"/>
      <c r="B453" s="237" t="s">
        <v>467</v>
      </c>
      <c r="C453" s="235" t="s">
        <v>26</v>
      </c>
      <c r="D453" s="235">
        <v>120</v>
      </c>
      <c r="E453" s="235">
        <f t="shared" si="68"/>
        <v>24</v>
      </c>
      <c r="F453" s="235">
        <v>22.50</v>
      </c>
      <c r="G453" s="235">
        <v>53</v>
      </c>
      <c r="H453" s="235">
        <v>53</v>
      </c>
      <c r="I453" s="235">
        <v>31</v>
      </c>
      <c r="J453" s="236">
        <v>0.087079000000000004</v>
      </c>
    </row>
    <row r="454" spans="1:10" ht="20.65" customHeight="1">
      <c r="A454" s="378"/>
      <c r="B454" s="237" t="s">
        <v>468</v>
      </c>
      <c r="C454" s="235" t="s">
        <v>28</v>
      </c>
      <c r="D454" s="250">
        <v>100</v>
      </c>
      <c r="E454" s="235">
        <f t="shared" si="68"/>
        <v>25.50</v>
      </c>
      <c r="F454" s="235">
        <v>24</v>
      </c>
      <c r="G454" s="235">
        <v>53</v>
      </c>
      <c r="H454" s="235">
        <v>53</v>
      </c>
      <c r="I454" s="235">
        <v>31</v>
      </c>
      <c r="J454" s="236">
        <v>0.087079000000000004</v>
      </c>
    </row>
    <row r="455" spans="1:10" ht="20.65" customHeight="1">
      <c r="A455" s="338" t="s">
        <v>29</v>
      </c>
      <c r="B455" s="238" t="s">
        <v>469</v>
      </c>
      <c r="C455" s="238" t="s">
        <v>18</v>
      </c>
      <c r="D455" s="238">
        <v>100</v>
      </c>
      <c r="E455" s="239">
        <f>F455+1.1</f>
        <v>11.25</v>
      </c>
      <c r="F455" s="239">
        <f>(5.8*15+14.5)*0.1</f>
        <v>10.15</v>
      </c>
      <c r="G455" s="238">
        <v>53</v>
      </c>
      <c r="H455" s="238">
        <v>38</v>
      </c>
      <c r="I455" s="238">
        <v>30</v>
      </c>
      <c r="J455" s="240">
        <f>G455*H455*I455*0.000001</f>
        <v>0.060419999999999995</v>
      </c>
    </row>
    <row r="456" spans="1:10" ht="20.65" customHeight="1">
      <c r="A456" s="339"/>
      <c r="B456" s="238" t="s">
        <v>470</v>
      </c>
      <c r="C456" s="238" t="s">
        <v>20</v>
      </c>
      <c r="D456" s="238">
        <v>100</v>
      </c>
      <c r="E456" s="239">
        <f>F456+1.3</f>
        <v>14.150000000000002</v>
      </c>
      <c r="F456" s="239">
        <f>(7.2*15+20.5)*0.1</f>
        <v>12.85</v>
      </c>
      <c r="G456" s="238">
        <v>61</v>
      </c>
      <c r="H456" s="238">
        <v>46</v>
      </c>
      <c r="I456" s="238">
        <v>32</v>
      </c>
      <c r="J456" s="240">
        <f>G456*H456*I456*0.000001</f>
        <v>0.089791999999999997</v>
      </c>
    </row>
    <row r="457" spans="1:10" ht="20.65" customHeight="1">
      <c r="A457" s="339"/>
      <c r="B457" s="238" t="s">
        <v>471</v>
      </c>
      <c r="C457" s="238" t="s">
        <v>22</v>
      </c>
      <c r="D457" s="238">
        <v>100</v>
      </c>
      <c r="E457" s="239">
        <f>F457+1.3</f>
        <v>16.85</v>
      </c>
      <c r="F457" s="239">
        <f>(9*15+20.5)*0.1</f>
        <v>15.55</v>
      </c>
      <c r="G457" s="238">
        <v>61</v>
      </c>
      <c r="H457" s="238">
        <v>46</v>
      </c>
      <c r="I457" s="238">
        <v>32</v>
      </c>
      <c r="J457" s="240">
        <f>G457*H457*I457*0.000001</f>
        <v>0.089791999999999997</v>
      </c>
    </row>
    <row r="458" spans="1:10" ht="20.65" customHeight="1">
      <c r="A458" s="339"/>
      <c r="B458" s="238" t="s">
        <v>472</v>
      </c>
      <c r="C458" s="238" t="s">
        <v>24</v>
      </c>
      <c r="D458" s="238">
        <v>100</v>
      </c>
      <c r="E458" s="239">
        <f>F458+1.3</f>
        <v>19.55</v>
      </c>
      <c r="F458" s="239">
        <f>(10.8*15+20.5)*0.1</f>
        <v>18.25</v>
      </c>
      <c r="G458" s="238">
        <v>61</v>
      </c>
      <c r="H458" s="238">
        <v>46</v>
      </c>
      <c r="I458" s="238">
        <v>32</v>
      </c>
      <c r="J458" s="240">
        <f>G458*H458*I458*0.000001</f>
        <v>0.089791999999999997</v>
      </c>
    </row>
    <row r="459" spans="1:10" ht="20.65" customHeight="1">
      <c r="A459" s="339"/>
      <c r="B459" s="238" t="s">
        <v>473</v>
      </c>
      <c r="C459" s="238" t="s">
        <v>26</v>
      </c>
      <c r="D459" s="238">
        <v>100</v>
      </c>
      <c r="E459" s="239">
        <f>F459+1.3</f>
        <v>21.65</v>
      </c>
      <c r="F459" s="239">
        <f>(12.2*15+20.5)*0.1</f>
        <v>20.35</v>
      </c>
      <c r="G459" s="238">
        <v>61</v>
      </c>
      <c r="H459" s="238">
        <v>46</v>
      </c>
      <c r="I459" s="238">
        <v>32</v>
      </c>
      <c r="J459" s="240">
        <f>G459*H459*I459*0.000001</f>
        <v>0.089791999999999997</v>
      </c>
    </row>
    <row r="460" spans="1:10" ht="20.65" customHeight="1">
      <c r="A460" s="379" t="s">
        <v>39</v>
      </c>
      <c r="B460" s="241" t="s">
        <v>474</v>
      </c>
      <c r="C460" s="241" t="s">
        <v>84</v>
      </c>
      <c r="D460" s="242">
        <v>12</v>
      </c>
      <c r="E460" s="242">
        <f t="shared" si="69" ref="E460:E471">F460+1.2</f>
        <v>20.400000000000002</v>
      </c>
      <c r="F460" s="242">
        <f t="shared" si="70" ref="F460:F465">(0.45*3+0.25)*12</f>
        <v>19.200000000000003</v>
      </c>
      <c r="G460" s="242">
        <v>55</v>
      </c>
      <c r="H460" s="242">
        <v>35</v>
      </c>
      <c r="I460" s="242">
        <v>26</v>
      </c>
      <c r="J460" s="243">
        <f t="shared" si="71" ref="J460:J471">I460*H460*G460*0.000001</f>
        <v>0.050049999999999997</v>
      </c>
    </row>
    <row r="461" spans="1:10" ht="20.65" customHeight="1">
      <c r="A461" s="380"/>
      <c r="B461" s="241" t="s">
        <v>475</v>
      </c>
      <c r="C461" s="241" t="s">
        <v>86</v>
      </c>
      <c r="D461" s="242">
        <v>12</v>
      </c>
      <c r="E461" s="242">
        <f t="shared" si="69"/>
        <v>20.400000000000002</v>
      </c>
      <c r="F461" s="242">
        <f t="shared" si="70"/>
        <v>19.200000000000003</v>
      </c>
      <c r="G461" s="242">
        <v>55</v>
      </c>
      <c r="H461" s="242">
        <v>35</v>
      </c>
      <c r="I461" s="242">
        <v>26</v>
      </c>
      <c r="J461" s="243">
        <f t="shared" si="71"/>
        <v>0.050049999999999997</v>
      </c>
    </row>
    <row r="462" spans="1:10" ht="20.65" customHeight="1">
      <c r="A462" s="380"/>
      <c r="B462" s="241" t="s">
        <v>476</v>
      </c>
      <c r="C462" s="241" t="s">
        <v>88</v>
      </c>
      <c r="D462" s="242">
        <v>12</v>
      </c>
      <c r="E462" s="242">
        <f t="shared" si="69"/>
        <v>20.400000000000002</v>
      </c>
      <c r="F462" s="242">
        <f t="shared" si="70"/>
        <v>19.200000000000003</v>
      </c>
      <c r="G462" s="242">
        <v>55</v>
      </c>
      <c r="H462" s="242">
        <v>35</v>
      </c>
      <c r="I462" s="242">
        <v>26</v>
      </c>
      <c r="J462" s="243">
        <f t="shared" si="71"/>
        <v>0.050049999999999997</v>
      </c>
    </row>
    <row r="463" spans="1:10" ht="20.65" customHeight="1">
      <c r="A463" s="380"/>
      <c r="B463" s="241" t="s">
        <v>477</v>
      </c>
      <c r="C463" s="241" t="s">
        <v>90</v>
      </c>
      <c r="D463" s="242">
        <v>12</v>
      </c>
      <c r="E463" s="242">
        <f t="shared" si="69"/>
        <v>20.400000000000002</v>
      </c>
      <c r="F463" s="242">
        <f t="shared" si="70"/>
        <v>19.200000000000003</v>
      </c>
      <c r="G463" s="242">
        <v>55</v>
      </c>
      <c r="H463" s="242">
        <v>35</v>
      </c>
      <c r="I463" s="242">
        <v>26</v>
      </c>
      <c r="J463" s="243">
        <f t="shared" si="71"/>
        <v>0.050049999999999997</v>
      </c>
    </row>
    <row r="464" spans="1:10" ht="20.65" customHeight="1">
      <c r="A464" s="380"/>
      <c r="B464" s="241" t="s">
        <v>478</v>
      </c>
      <c r="C464" s="241" t="s">
        <v>92</v>
      </c>
      <c r="D464" s="242">
        <v>12</v>
      </c>
      <c r="E464" s="242">
        <f t="shared" si="69"/>
        <v>20.400000000000002</v>
      </c>
      <c r="F464" s="242">
        <f t="shared" si="70"/>
        <v>19.200000000000003</v>
      </c>
      <c r="G464" s="242">
        <v>55</v>
      </c>
      <c r="H464" s="242">
        <v>35</v>
      </c>
      <c r="I464" s="242">
        <v>26</v>
      </c>
      <c r="J464" s="243">
        <f t="shared" si="71"/>
        <v>0.050049999999999997</v>
      </c>
    </row>
    <row r="465" spans="1:10" ht="20.65" customHeight="1">
      <c r="A465" s="380"/>
      <c r="B465" s="241" t="s">
        <v>479</v>
      </c>
      <c r="C465" s="241" t="s">
        <v>94</v>
      </c>
      <c r="D465" s="242">
        <v>12</v>
      </c>
      <c r="E465" s="242">
        <f t="shared" si="69"/>
        <v>20.400000000000002</v>
      </c>
      <c r="F465" s="242">
        <f t="shared" si="70"/>
        <v>19.200000000000003</v>
      </c>
      <c r="G465" s="242">
        <v>55</v>
      </c>
      <c r="H465" s="242">
        <v>35</v>
      </c>
      <c r="I465" s="242">
        <v>26</v>
      </c>
      <c r="J465" s="243">
        <f t="shared" si="71"/>
        <v>0.050049999999999997</v>
      </c>
    </row>
    <row r="466" spans="1:10" ht="20.65" customHeight="1">
      <c r="A466" s="380"/>
      <c r="B466" s="241" t="s">
        <v>480</v>
      </c>
      <c r="C466" s="241" t="s">
        <v>96</v>
      </c>
      <c r="D466" s="242">
        <v>8</v>
      </c>
      <c r="E466" s="242">
        <f t="shared" si="69"/>
        <v>21.60</v>
      </c>
      <c r="F466" s="242">
        <f t="shared" si="72" ref="F466:F471">(0.45*5+0.3)*8</f>
        <v>20.40</v>
      </c>
      <c r="G466" s="242">
        <v>38</v>
      </c>
      <c r="H466" s="242">
        <v>38</v>
      </c>
      <c r="I466" s="242">
        <v>36</v>
      </c>
      <c r="J466" s="243">
        <f t="shared" si="71"/>
        <v>0.051983999999999995</v>
      </c>
    </row>
    <row r="467" spans="1:10" ht="20.65" customHeight="1">
      <c r="A467" s="380"/>
      <c r="B467" s="241" t="s">
        <v>481</v>
      </c>
      <c r="C467" s="241" t="s">
        <v>98</v>
      </c>
      <c r="D467" s="242">
        <v>8</v>
      </c>
      <c r="E467" s="242">
        <f t="shared" si="69"/>
        <v>21.60</v>
      </c>
      <c r="F467" s="242">
        <f t="shared" si="72"/>
        <v>20.40</v>
      </c>
      <c r="G467" s="242">
        <v>38</v>
      </c>
      <c r="H467" s="242">
        <v>38</v>
      </c>
      <c r="I467" s="242">
        <v>36</v>
      </c>
      <c r="J467" s="243">
        <f t="shared" si="71"/>
        <v>0.051983999999999995</v>
      </c>
    </row>
    <row r="468" spans="1:10" ht="20.65" customHeight="1">
      <c r="A468" s="380"/>
      <c r="B468" s="241" t="s">
        <v>482</v>
      </c>
      <c r="C468" s="241" t="s">
        <v>100</v>
      </c>
      <c r="D468" s="242">
        <v>8</v>
      </c>
      <c r="E468" s="242">
        <f t="shared" si="69"/>
        <v>21.60</v>
      </c>
      <c r="F468" s="242">
        <f t="shared" si="72"/>
        <v>20.40</v>
      </c>
      <c r="G468" s="242">
        <v>38</v>
      </c>
      <c r="H468" s="242">
        <v>38</v>
      </c>
      <c r="I468" s="242">
        <v>36</v>
      </c>
      <c r="J468" s="243">
        <f t="shared" si="71"/>
        <v>0.051983999999999995</v>
      </c>
    </row>
    <row r="469" spans="1:10" ht="20.65" customHeight="1">
      <c r="A469" s="380"/>
      <c r="B469" s="241" t="s">
        <v>483</v>
      </c>
      <c r="C469" s="241" t="s">
        <v>102</v>
      </c>
      <c r="D469" s="242">
        <v>8</v>
      </c>
      <c r="E469" s="242">
        <f t="shared" si="69"/>
        <v>21.60</v>
      </c>
      <c r="F469" s="242">
        <f t="shared" si="72"/>
        <v>20.40</v>
      </c>
      <c r="G469" s="242">
        <v>38</v>
      </c>
      <c r="H469" s="242">
        <v>38</v>
      </c>
      <c r="I469" s="242">
        <v>36</v>
      </c>
      <c r="J469" s="243">
        <f t="shared" si="71"/>
        <v>0.051983999999999995</v>
      </c>
    </row>
    <row r="470" spans="1:10" ht="20.65" customHeight="1">
      <c r="A470" s="380"/>
      <c r="B470" s="241" t="s">
        <v>484</v>
      </c>
      <c r="C470" s="241" t="s">
        <v>104</v>
      </c>
      <c r="D470" s="242">
        <v>8</v>
      </c>
      <c r="E470" s="242">
        <f t="shared" si="69"/>
        <v>21.60</v>
      </c>
      <c r="F470" s="242">
        <f t="shared" si="72"/>
        <v>20.40</v>
      </c>
      <c r="G470" s="242">
        <v>38</v>
      </c>
      <c r="H470" s="242">
        <v>38</v>
      </c>
      <c r="I470" s="242">
        <v>36</v>
      </c>
      <c r="J470" s="243">
        <f t="shared" si="71"/>
        <v>0.051983999999999995</v>
      </c>
    </row>
    <row r="471" spans="1:10" ht="20.65" customHeight="1">
      <c r="A471" s="380"/>
      <c r="B471" s="244" t="s">
        <v>485</v>
      </c>
      <c r="C471" s="244" t="s">
        <v>106</v>
      </c>
      <c r="D471" s="245">
        <v>8</v>
      </c>
      <c r="E471" s="245">
        <f t="shared" si="69"/>
        <v>21.60</v>
      </c>
      <c r="F471" s="245">
        <f t="shared" si="72"/>
        <v>20.40</v>
      </c>
      <c r="G471" s="245">
        <v>38</v>
      </c>
      <c r="H471" s="245">
        <v>38</v>
      </c>
      <c r="I471" s="245">
        <v>36</v>
      </c>
      <c r="J471" s="246">
        <f t="shared" si="71"/>
        <v>0.051983999999999995</v>
      </c>
    </row>
    <row r="472" spans="1:10" ht="152.1" customHeight="1">
      <c r="A472" s="257"/>
      <c r="B472" s="232"/>
      <c r="C472" s="232"/>
      <c r="D472" s="232"/>
      <c r="E472" s="232"/>
      <c r="F472" s="232"/>
      <c r="G472" s="232"/>
      <c r="H472" s="232"/>
      <c r="I472" s="232"/>
      <c r="J472" s="266"/>
    </row>
    <row r="473" spans="1:10" ht="100.15" customHeight="1">
      <c r="A473" s="370" t="s">
        <v>486</v>
      </c>
      <c r="B473" s="371"/>
      <c r="C473" s="371"/>
      <c r="D473" s="371"/>
      <c r="E473" s="371"/>
      <c r="F473" s="371"/>
      <c r="G473" s="371"/>
      <c r="H473" s="371"/>
      <c r="I473" s="371"/>
      <c r="J473" s="372"/>
    </row>
    <row r="474" spans="1:10" ht="210" customHeight="1">
      <c r="A474" s="355"/>
      <c r="B474" s="356"/>
      <c r="C474" s="356"/>
      <c r="D474" s="356"/>
      <c r="E474" s="356"/>
      <c r="F474" s="356"/>
      <c r="G474" s="356"/>
      <c r="H474" s="356"/>
      <c r="I474" s="356"/>
      <c r="J474" s="357"/>
    </row>
    <row r="475" spans="1:10" ht="50.1" customHeight="1">
      <c r="A475" s="352" t="s">
        <v>487</v>
      </c>
      <c r="B475" s="353"/>
      <c r="C475" s="353"/>
      <c r="D475" s="353"/>
      <c r="E475" s="353"/>
      <c r="F475" s="353"/>
      <c r="G475" s="353"/>
      <c r="H475" s="353"/>
      <c r="I475" s="353"/>
      <c r="J475" s="354"/>
    </row>
    <row r="476" spans="1:10" ht="50.1" customHeight="1">
      <c r="A476" s="349"/>
      <c r="B476" s="350"/>
      <c r="C476" s="350"/>
      <c r="D476" s="350"/>
      <c r="E476" s="350"/>
      <c r="F476" s="350"/>
      <c r="G476" s="350"/>
      <c r="H476" s="350"/>
      <c r="I476" s="350"/>
      <c r="J476" s="351"/>
    </row>
    <row r="477" spans="1:10" ht="50.1" customHeight="1">
      <c r="A477" s="233" t="s">
        <v>2</v>
      </c>
      <c r="B477" s="233" t="s">
        <v>3</v>
      </c>
      <c r="C477" s="251" t="s">
        <v>4</v>
      </c>
      <c r="D477" s="233" t="s">
        <v>5</v>
      </c>
      <c r="E477" s="251" t="s">
        <v>6</v>
      </c>
      <c r="F477" s="251" t="s">
        <v>7</v>
      </c>
      <c r="G477" s="358" t="s">
        <v>8</v>
      </c>
      <c r="H477" s="359"/>
      <c r="I477" s="360"/>
      <c r="J477" s="252" t="s">
        <v>9</v>
      </c>
    </row>
    <row r="478" spans="1:10" ht="20.65" customHeight="1">
      <c r="A478" s="335" t="s">
        <v>10</v>
      </c>
      <c r="B478" s="235" t="s">
        <v>488</v>
      </c>
      <c r="C478" s="235" t="s">
        <v>12</v>
      </c>
      <c r="D478" s="235">
        <v>400</v>
      </c>
      <c r="E478" s="235">
        <f t="shared" si="73" ref="E478:E486">F478+1.5</f>
        <v>12.50</v>
      </c>
      <c r="F478" s="235">
        <v>11</v>
      </c>
      <c r="G478" s="235">
        <v>53</v>
      </c>
      <c r="H478" s="235">
        <v>53</v>
      </c>
      <c r="I478" s="235">
        <v>31</v>
      </c>
      <c r="J478" s="236">
        <f>G478*H478*I478/1000000</f>
        <v>0.087079000000000004</v>
      </c>
    </row>
    <row r="479" spans="1:10" ht="20.65" customHeight="1">
      <c r="A479" s="336"/>
      <c r="B479" s="235" t="s">
        <v>489</v>
      </c>
      <c r="C479" s="235" t="s">
        <v>14</v>
      </c>
      <c r="D479" s="235">
        <v>320</v>
      </c>
      <c r="E479" s="235">
        <f t="shared" si="73"/>
        <v>14</v>
      </c>
      <c r="F479" s="235">
        <v>12.50</v>
      </c>
      <c r="G479" s="235">
        <v>53</v>
      </c>
      <c r="H479" s="235">
        <v>53</v>
      </c>
      <c r="I479" s="235">
        <v>31</v>
      </c>
      <c r="J479" s="236">
        <v>0.087079000000000004</v>
      </c>
    </row>
    <row r="480" spans="1:10" ht="20.65" customHeight="1">
      <c r="A480" s="336"/>
      <c r="B480" s="237" t="s">
        <v>490</v>
      </c>
      <c r="C480" s="235" t="s">
        <v>16</v>
      </c>
      <c r="D480" s="235">
        <v>280</v>
      </c>
      <c r="E480" s="235">
        <f t="shared" si="73"/>
        <v>18</v>
      </c>
      <c r="F480" s="235">
        <v>16.50</v>
      </c>
      <c r="G480" s="235">
        <v>53</v>
      </c>
      <c r="H480" s="235">
        <v>53</v>
      </c>
      <c r="I480" s="235">
        <v>31</v>
      </c>
      <c r="J480" s="236">
        <v>0.087079000000000004</v>
      </c>
    </row>
    <row r="481" spans="1:10" ht="20.65" customHeight="1">
      <c r="A481" s="336"/>
      <c r="B481" s="237" t="s">
        <v>491</v>
      </c>
      <c r="C481" s="235" t="s">
        <v>18</v>
      </c>
      <c r="D481" s="235">
        <v>240</v>
      </c>
      <c r="E481" s="235">
        <f t="shared" si="73"/>
        <v>21</v>
      </c>
      <c r="F481" s="235">
        <v>19.50</v>
      </c>
      <c r="G481" s="235">
        <v>53</v>
      </c>
      <c r="H481" s="235">
        <v>53</v>
      </c>
      <c r="I481" s="235">
        <v>31</v>
      </c>
      <c r="J481" s="236">
        <v>0.087079000000000004</v>
      </c>
    </row>
    <row r="482" spans="1:10" ht="20.65" customHeight="1">
      <c r="A482" s="336"/>
      <c r="B482" s="237" t="s">
        <v>492</v>
      </c>
      <c r="C482" s="235" t="s">
        <v>20</v>
      </c>
      <c r="D482" s="235">
        <v>200</v>
      </c>
      <c r="E482" s="235">
        <f t="shared" si="73"/>
        <v>22</v>
      </c>
      <c r="F482" s="235">
        <v>20.50</v>
      </c>
      <c r="G482" s="235">
        <v>53</v>
      </c>
      <c r="H482" s="235">
        <v>53</v>
      </c>
      <c r="I482" s="235">
        <v>31</v>
      </c>
      <c r="J482" s="236">
        <v>0.087079000000000004</v>
      </c>
    </row>
    <row r="483" spans="1:10" ht="20.65" customHeight="1">
      <c r="A483" s="336"/>
      <c r="B483" s="237" t="s">
        <v>493</v>
      </c>
      <c r="C483" s="235" t="s">
        <v>22</v>
      </c>
      <c r="D483" s="235">
        <v>180</v>
      </c>
      <c r="E483" s="235">
        <f t="shared" si="73"/>
        <v>24</v>
      </c>
      <c r="F483" s="235">
        <v>22.50</v>
      </c>
      <c r="G483" s="235">
        <v>53</v>
      </c>
      <c r="H483" s="235">
        <v>53</v>
      </c>
      <c r="I483" s="235">
        <v>31</v>
      </c>
      <c r="J483" s="236">
        <v>0.087079000000000004</v>
      </c>
    </row>
    <row r="484" spans="1:10" ht="20.65" customHeight="1">
      <c r="A484" s="336"/>
      <c r="B484" s="237" t="s">
        <v>494</v>
      </c>
      <c r="C484" s="235" t="s">
        <v>24</v>
      </c>
      <c r="D484" s="235">
        <v>160</v>
      </c>
      <c r="E484" s="235">
        <f t="shared" si="73"/>
        <v>25.50</v>
      </c>
      <c r="F484" s="261">
        <v>24</v>
      </c>
      <c r="G484" s="235">
        <v>53</v>
      </c>
      <c r="H484" s="235">
        <v>53</v>
      </c>
      <c r="I484" s="235">
        <v>31</v>
      </c>
      <c r="J484" s="236">
        <v>0.087079000000000004</v>
      </c>
    </row>
    <row r="485" spans="1:10" ht="20.65" customHeight="1">
      <c r="A485" s="336"/>
      <c r="B485" s="237" t="s">
        <v>495</v>
      </c>
      <c r="C485" s="235" t="s">
        <v>26</v>
      </c>
      <c r="D485" s="235">
        <v>140</v>
      </c>
      <c r="E485" s="235">
        <f t="shared" si="73"/>
        <v>25.50</v>
      </c>
      <c r="F485" s="235">
        <v>24</v>
      </c>
      <c r="G485" s="235">
        <v>53</v>
      </c>
      <c r="H485" s="235">
        <v>53</v>
      </c>
      <c r="I485" s="235">
        <v>31</v>
      </c>
      <c r="J485" s="236">
        <v>0.087079000000000004</v>
      </c>
    </row>
    <row r="486" spans="1:10" ht="20.65" customHeight="1">
      <c r="A486" s="337"/>
      <c r="B486" s="237" t="s">
        <v>496</v>
      </c>
      <c r="C486" s="235" t="s">
        <v>28</v>
      </c>
      <c r="D486" s="235">
        <v>120</v>
      </c>
      <c r="E486" s="235">
        <f t="shared" si="73"/>
        <v>27.50</v>
      </c>
      <c r="F486" s="235">
        <v>26</v>
      </c>
      <c r="G486" s="235">
        <v>53</v>
      </c>
      <c r="H486" s="235">
        <v>53</v>
      </c>
      <c r="I486" s="235">
        <v>31</v>
      </c>
      <c r="J486" s="236">
        <v>0.087079000000000004</v>
      </c>
    </row>
    <row r="487" spans="1:10" ht="20.65" customHeight="1">
      <c r="A487" s="338" t="s">
        <v>29</v>
      </c>
      <c r="B487" s="238" t="s">
        <v>497</v>
      </c>
      <c r="C487" s="238" t="s">
        <v>12</v>
      </c>
      <c r="D487" s="238">
        <v>100</v>
      </c>
      <c r="E487" s="239">
        <f>F487+1.1</f>
        <v>4.3499999999999996</v>
      </c>
      <c r="F487" s="239">
        <f>(1.2*15+14.5)*0.1</f>
        <v>3.25</v>
      </c>
      <c r="G487" s="238">
        <v>53</v>
      </c>
      <c r="H487" s="238">
        <v>38</v>
      </c>
      <c r="I487" s="238">
        <v>30</v>
      </c>
      <c r="J487" s="240">
        <f t="shared" si="74" ref="J487:J507">I487*H487*G487*0.000001</f>
        <v>0.060419999999999995</v>
      </c>
    </row>
    <row r="488" spans="1:10" ht="20.65" customHeight="1">
      <c r="A488" s="339"/>
      <c r="B488" s="238" t="s">
        <v>498</v>
      </c>
      <c r="C488" s="238" t="s">
        <v>14</v>
      </c>
      <c r="D488" s="238">
        <v>100</v>
      </c>
      <c r="E488" s="239">
        <f>F488+1.1</f>
        <v>5.0999999999999996</v>
      </c>
      <c r="F488" s="239">
        <f>(1.7*15+14.5)*0.1</f>
        <v>4</v>
      </c>
      <c r="G488" s="238">
        <v>53</v>
      </c>
      <c r="H488" s="238">
        <v>38</v>
      </c>
      <c r="I488" s="238">
        <v>30</v>
      </c>
      <c r="J488" s="240">
        <f t="shared" si="74"/>
        <v>0.060419999999999995</v>
      </c>
    </row>
    <row r="489" spans="1:10" ht="20.65" customHeight="1">
      <c r="A489" s="339"/>
      <c r="B489" s="238" t="s">
        <v>499</v>
      </c>
      <c r="C489" s="238" t="s">
        <v>16</v>
      </c>
      <c r="D489" s="238">
        <v>100</v>
      </c>
      <c r="E489" s="239">
        <f>F489+1.1</f>
        <v>6.60</v>
      </c>
      <c r="F489" s="239">
        <f>(2.7*15+14.5)*0.1</f>
        <v>5.50</v>
      </c>
      <c r="G489" s="238">
        <v>53</v>
      </c>
      <c r="H489" s="238">
        <v>38</v>
      </c>
      <c r="I489" s="238">
        <v>30</v>
      </c>
      <c r="J489" s="240">
        <f t="shared" si="74"/>
        <v>0.060419999999999995</v>
      </c>
    </row>
    <row r="490" spans="1:10" ht="20.65" customHeight="1">
      <c r="A490" s="339"/>
      <c r="B490" s="238" t="s">
        <v>500</v>
      </c>
      <c r="C490" s="238" t="s">
        <v>18</v>
      </c>
      <c r="D490" s="238">
        <v>100</v>
      </c>
      <c r="E490" s="239">
        <f>F490+1.1</f>
        <v>8.5500000000000007</v>
      </c>
      <c r="F490" s="239">
        <f>(4*15+14.5)*0.1</f>
        <v>7.45</v>
      </c>
      <c r="G490" s="238">
        <v>53</v>
      </c>
      <c r="H490" s="238">
        <v>38</v>
      </c>
      <c r="I490" s="238">
        <v>30</v>
      </c>
      <c r="J490" s="240">
        <f t="shared" si="74"/>
        <v>0.060419999999999995</v>
      </c>
    </row>
    <row r="491" spans="1:10" ht="20.65" customHeight="1">
      <c r="A491" s="339"/>
      <c r="B491" s="238" t="s">
        <v>501</v>
      </c>
      <c r="C491" s="238" t="s">
        <v>20</v>
      </c>
      <c r="D491" s="238">
        <v>100</v>
      </c>
      <c r="E491" s="239">
        <f>F491+1.1</f>
        <v>10.050000000000001</v>
      </c>
      <c r="F491" s="239">
        <f>(5*15+14.5)*0.1</f>
        <v>8.9500000000000011</v>
      </c>
      <c r="G491" s="238">
        <v>53</v>
      </c>
      <c r="H491" s="238">
        <v>38</v>
      </c>
      <c r="I491" s="238">
        <v>30</v>
      </c>
      <c r="J491" s="240">
        <f t="shared" si="74"/>
        <v>0.060419999999999995</v>
      </c>
    </row>
    <row r="492" spans="1:10" ht="20.65" customHeight="1">
      <c r="A492" s="339"/>
      <c r="B492" s="238" t="s">
        <v>502</v>
      </c>
      <c r="C492" s="238" t="s">
        <v>22</v>
      </c>
      <c r="D492" s="238">
        <v>100</v>
      </c>
      <c r="E492" s="239">
        <f>F492+1.3</f>
        <v>12.500000000000002</v>
      </c>
      <c r="F492" s="239">
        <f>(6.1*15+20.5)*0.1</f>
        <v>11.20</v>
      </c>
      <c r="G492" s="238">
        <v>61</v>
      </c>
      <c r="H492" s="238">
        <v>46</v>
      </c>
      <c r="I492" s="238">
        <v>32</v>
      </c>
      <c r="J492" s="240">
        <f t="shared" si="74"/>
        <v>0.089791999999999997</v>
      </c>
    </row>
    <row r="493" spans="1:10" ht="20.65" customHeight="1">
      <c r="A493" s="339"/>
      <c r="B493" s="238" t="s">
        <v>503</v>
      </c>
      <c r="C493" s="238" t="s">
        <v>24</v>
      </c>
      <c r="D493" s="238">
        <v>100</v>
      </c>
      <c r="E493" s="239">
        <f>F493+1.3</f>
        <v>14.000000000000002</v>
      </c>
      <c r="F493" s="239">
        <f>(7.1*15+20.5)*0.1</f>
        <v>12.70</v>
      </c>
      <c r="G493" s="238">
        <v>61</v>
      </c>
      <c r="H493" s="238">
        <v>46</v>
      </c>
      <c r="I493" s="238">
        <v>32</v>
      </c>
      <c r="J493" s="240">
        <f t="shared" si="74"/>
        <v>0.089791999999999997</v>
      </c>
    </row>
    <row r="494" spans="1:10" ht="20.65" customHeight="1">
      <c r="A494" s="339"/>
      <c r="B494" s="238" t="s">
        <v>504</v>
      </c>
      <c r="C494" s="238" t="s">
        <v>26</v>
      </c>
      <c r="D494" s="238">
        <v>100</v>
      </c>
      <c r="E494" s="239">
        <f>F494+1.3</f>
        <v>15.80</v>
      </c>
      <c r="F494" s="239">
        <f>(8.3*15+20.5)*0.1</f>
        <v>14.50</v>
      </c>
      <c r="G494" s="238">
        <v>61</v>
      </c>
      <c r="H494" s="238">
        <v>46</v>
      </c>
      <c r="I494" s="238">
        <v>32</v>
      </c>
      <c r="J494" s="240">
        <f t="shared" si="74"/>
        <v>0.089791999999999997</v>
      </c>
    </row>
    <row r="495" spans="1:10" ht="20.65" customHeight="1">
      <c r="A495" s="339"/>
      <c r="B495" s="238" t="s">
        <v>505</v>
      </c>
      <c r="C495" s="238" t="s">
        <v>28</v>
      </c>
      <c r="D495" s="238">
        <v>100</v>
      </c>
      <c r="E495" s="239">
        <f>F495+1.3</f>
        <v>19.55</v>
      </c>
      <c r="F495" s="239">
        <f>(10.8*15+20.5)*0.1</f>
        <v>18.25</v>
      </c>
      <c r="G495" s="238">
        <v>61</v>
      </c>
      <c r="H495" s="238">
        <v>46</v>
      </c>
      <c r="I495" s="238">
        <v>32</v>
      </c>
      <c r="J495" s="240">
        <f t="shared" si="74"/>
        <v>0.089791999999999997</v>
      </c>
    </row>
    <row r="496" spans="1:10" ht="20.65" customHeight="1">
      <c r="A496" s="340" t="s">
        <v>39</v>
      </c>
      <c r="B496" s="241" t="s">
        <v>506</v>
      </c>
      <c r="C496" s="241" t="s">
        <v>128</v>
      </c>
      <c r="D496" s="242">
        <v>12</v>
      </c>
      <c r="E496" s="242">
        <f t="shared" si="75" ref="E496:E507">F496+1.2</f>
        <v>20.400000000000002</v>
      </c>
      <c r="F496" s="242">
        <f t="shared" si="76" ref="F496:F501">(0.45*3+0.25)*12</f>
        <v>19.200000000000003</v>
      </c>
      <c r="G496" s="242">
        <v>55</v>
      </c>
      <c r="H496" s="242">
        <v>35</v>
      </c>
      <c r="I496" s="242">
        <v>26</v>
      </c>
      <c r="J496" s="243">
        <f t="shared" si="74"/>
        <v>0.050049999999999997</v>
      </c>
    </row>
    <row r="497" spans="1:10" ht="20.65" customHeight="1">
      <c r="A497" s="341"/>
      <c r="B497" s="241" t="s">
        <v>507</v>
      </c>
      <c r="C497" s="241" t="s">
        <v>130</v>
      </c>
      <c r="D497" s="242">
        <v>12</v>
      </c>
      <c r="E497" s="242">
        <f t="shared" si="75"/>
        <v>20.400000000000002</v>
      </c>
      <c r="F497" s="242">
        <f t="shared" si="76"/>
        <v>19.200000000000003</v>
      </c>
      <c r="G497" s="242">
        <v>55</v>
      </c>
      <c r="H497" s="242">
        <v>35</v>
      </c>
      <c r="I497" s="242">
        <v>26</v>
      </c>
      <c r="J497" s="243">
        <f t="shared" si="74"/>
        <v>0.050049999999999997</v>
      </c>
    </row>
    <row r="498" spans="1:10" ht="20.65" customHeight="1">
      <c r="A498" s="341"/>
      <c r="B498" s="241" t="s">
        <v>508</v>
      </c>
      <c r="C498" s="241" t="s">
        <v>132</v>
      </c>
      <c r="D498" s="242">
        <v>12</v>
      </c>
      <c r="E498" s="242">
        <f t="shared" si="75"/>
        <v>20.400000000000002</v>
      </c>
      <c r="F498" s="242">
        <f t="shared" si="76"/>
        <v>19.200000000000003</v>
      </c>
      <c r="G498" s="242">
        <v>55</v>
      </c>
      <c r="H498" s="242">
        <v>35</v>
      </c>
      <c r="I498" s="242">
        <v>26</v>
      </c>
      <c r="J498" s="243">
        <f t="shared" si="74"/>
        <v>0.050049999999999997</v>
      </c>
    </row>
    <row r="499" spans="1:10" ht="20.65" customHeight="1">
      <c r="A499" s="341"/>
      <c r="B499" s="241" t="s">
        <v>509</v>
      </c>
      <c r="C499" s="241" t="s">
        <v>134</v>
      </c>
      <c r="D499" s="242">
        <v>12</v>
      </c>
      <c r="E499" s="242">
        <f t="shared" si="75"/>
        <v>20.400000000000002</v>
      </c>
      <c r="F499" s="242">
        <f t="shared" si="76"/>
        <v>19.200000000000003</v>
      </c>
      <c r="G499" s="242">
        <v>55</v>
      </c>
      <c r="H499" s="242">
        <v>35</v>
      </c>
      <c r="I499" s="242">
        <v>26</v>
      </c>
      <c r="J499" s="243">
        <f t="shared" si="74"/>
        <v>0.050049999999999997</v>
      </c>
    </row>
    <row r="500" spans="1:10" ht="20.65" customHeight="1">
      <c r="A500" s="341"/>
      <c r="B500" s="241" t="s">
        <v>510</v>
      </c>
      <c r="C500" s="241" t="s">
        <v>136</v>
      </c>
      <c r="D500" s="242">
        <v>12</v>
      </c>
      <c r="E500" s="242">
        <f t="shared" si="75"/>
        <v>20.400000000000002</v>
      </c>
      <c r="F500" s="242">
        <f t="shared" si="76"/>
        <v>19.200000000000003</v>
      </c>
      <c r="G500" s="242">
        <v>55</v>
      </c>
      <c r="H500" s="242">
        <v>35</v>
      </c>
      <c r="I500" s="242">
        <v>26</v>
      </c>
      <c r="J500" s="243">
        <f t="shared" si="74"/>
        <v>0.050049999999999997</v>
      </c>
    </row>
    <row r="501" spans="1:10" ht="20.65" customHeight="1">
      <c r="A501" s="341"/>
      <c r="B501" s="241" t="s">
        <v>511</v>
      </c>
      <c r="C501" s="241" t="s">
        <v>138</v>
      </c>
      <c r="D501" s="242">
        <v>12</v>
      </c>
      <c r="E501" s="242">
        <f t="shared" si="75"/>
        <v>20.400000000000002</v>
      </c>
      <c r="F501" s="242">
        <f t="shared" si="76"/>
        <v>19.200000000000003</v>
      </c>
      <c r="G501" s="242">
        <v>55</v>
      </c>
      <c r="H501" s="242">
        <v>35</v>
      </c>
      <c r="I501" s="242">
        <v>26</v>
      </c>
      <c r="J501" s="243">
        <f t="shared" si="74"/>
        <v>0.050049999999999997</v>
      </c>
    </row>
    <row r="502" spans="1:10" ht="20.65" customHeight="1">
      <c r="A502" s="341"/>
      <c r="B502" s="241" t="s">
        <v>512</v>
      </c>
      <c r="C502" s="241" t="s">
        <v>140</v>
      </c>
      <c r="D502" s="242">
        <v>8</v>
      </c>
      <c r="E502" s="242">
        <f t="shared" si="75"/>
        <v>21.60</v>
      </c>
      <c r="F502" s="242">
        <f t="shared" si="77" ref="F502:F507">(0.45*5+0.3)*8</f>
        <v>20.40</v>
      </c>
      <c r="G502" s="242">
        <v>38</v>
      </c>
      <c r="H502" s="242">
        <v>38</v>
      </c>
      <c r="I502" s="242">
        <v>36</v>
      </c>
      <c r="J502" s="243">
        <f t="shared" si="74"/>
        <v>0.051983999999999995</v>
      </c>
    </row>
    <row r="503" spans="1:10" ht="20.65" customHeight="1">
      <c r="A503" s="341"/>
      <c r="B503" s="241" t="s">
        <v>513</v>
      </c>
      <c r="C503" s="241" t="s">
        <v>142</v>
      </c>
      <c r="D503" s="242">
        <v>8</v>
      </c>
      <c r="E503" s="242">
        <f t="shared" si="75"/>
        <v>21.60</v>
      </c>
      <c r="F503" s="242">
        <f t="shared" si="77"/>
        <v>20.40</v>
      </c>
      <c r="G503" s="242">
        <v>38</v>
      </c>
      <c r="H503" s="242">
        <v>38</v>
      </c>
      <c r="I503" s="242">
        <v>36</v>
      </c>
      <c r="J503" s="243">
        <f t="shared" si="74"/>
        <v>0.051983999999999995</v>
      </c>
    </row>
    <row r="504" spans="1:10" ht="20.65" customHeight="1">
      <c r="A504" s="341"/>
      <c r="B504" s="241" t="s">
        <v>514</v>
      </c>
      <c r="C504" s="241" t="s">
        <v>144</v>
      </c>
      <c r="D504" s="242">
        <v>8</v>
      </c>
      <c r="E504" s="242">
        <f t="shared" si="75"/>
        <v>21.60</v>
      </c>
      <c r="F504" s="242">
        <f t="shared" si="77"/>
        <v>20.40</v>
      </c>
      <c r="G504" s="242">
        <v>38</v>
      </c>
      <c r="H504" s="242">
        <v>38</v>
      </c>
      <c r="I504" s="242">
        <v>36</v>
      </c>
      <c r="J504" s="243">
        <f t="shared" si="74"/>
        <v>0.051983999999999995</v>
      </c>
    </row>
    <row r="505" spans="1:10" ht="20.65" customHeight="1">
      <c r="A505" s="341"/>
      <c r="B505" s="241" t="s">
        <v>515</v>
      </c>
      <c r="C505" s="241" t="s">
        <v>146</v>
      </c>
      <c r="D505" s="242">
        <v>8</v>
      </c>
      <c r="E505" s="242">
        <f t="shared" si="75"/>
        <v>21.60</v>
      </c>
      <c r="F505" s="242">
        <f t="shared" si="77"/>
        <v>20.40</v>
      </c>
      <c r="G505" s="242">
        <v>38</v>
      </c>
      <c r="H505" s="242">
        <v>38</v>
      </c>
      <c r="I505" s="242">
        <v>36</v>
      </c>
      <c r="J505" s="243">
        <f t="shared" si="74"/>
        <v>0.051983999999999995</v>
      </c>
    </row>
    <row r="506" spans="1:10" ht="20.65" customHeight="1">
      <c r="A506" s="341"/>
      <c r="B506" s="241" t="s">
        <v>516</v>
      </c>
      <c r="C506" s="241" t="s">
        <v>148</v>
      </c>
      <c r="D506" s="242">
        <v>8</v>
      </c>
      <c r="E506" s="242">
        <f t="shared" si="75"/>
        <v>21.60</v>
      </c>
      <c r="F506" s="242">
        <f t="shared" si="77"/>
        <v>20.40</v>
      </c>
      <c r="G506" s="242">
        <v>38</v>
      </c>
      <c r="H506" s="242">
        <v>38</v>
      </c>
      <c r="I506" s="242">
        <v>36</v>
      </c>
      <c r="J506" s="243">
        <f t="shared" si="74"/>
        <v>0.051983999999999995</v>
      </c>
    </row>
    <row r="507" spans="1:10" ht="20.65" customHeight="1">
      <c r="A507" s="361"/>
      <c r="B507" s="244" t="s">
        <v>517</v>
      </c>
      <c r="C507" s="244" t="s">
        <v>150</v>
      </c>
      <c r="D507" s="245">
        <v>8</v>
      </c>
      <c r="E507" s="245">
        <f t="shared" si="75"/>
        <v>21.60</v>
      </c>
      <c r="F507" s="245">
        <f t="shared" si="77"/>
        <v>20.40</v>
      </c>
      <c r="G507" s="245">
        <v>38</v>
      </c>
      <c r="H507" s="245">
        <v>38</v>
      </c>
      <c r="I507" s="245">
        <v>36</v>
      </c>
      <c r="J507" s="246">
        <f t="shared" si="74"/>
        <v>0.051983999999999995</v>
      </c>
    </row>
    <row r="508" spans="1:10" ht="50.1" customHeight="1">
      <c r="A508" s="267"/>
      <c r="B508" s="259"/>
      <c r="C508" s="259"/>
      <c r="D508" s="259"/>
      <c r="E508" s="259"/>
      <c r="F508" s="259"/>
      <c r="G508" s="259"/>
      <c r="H508" s="259"/>
      <c r="I508" s="259"/>
      <c r="J508" s="249"/>
    </row>
    <row r="509" spans="1:10" ht="100.15" customHeight="1">
      <c r="A509" s="370" t="s">
        <v>518</v>
      </c>
      <c r="B509" s="371"/>
      <c r="C509" s="371"/>
      <c r="D509" s="371"/>
      <c r="E509" s="371"/>
      <c r="F509" s="371"/>
      <c r="G509" s="371"/>
      <c r="H509" s="371"/>
      <c r="I509" s="371"/>
      <c r="J509" s="372"/>
    </row>
    <row r="510" spans="1:10" ht="210" customHeight="1">
      <c r="A510" s="355"/>
      <c r="B510" s="356"/>
      <c r="C510" s="356"/>
      <c r="D510" s="356"/>
      <c r="E510" s="356"/>
      <c r="F510" s="356"/>
      <c r="G510" s="356"/>
      <c r="H510" s="356"/>
      <c r="I510" s="356"/>
      <c r="J510" s="357"/>
    </row>
    <row r="511" spans="1:10" ht="50.1" customHeight="1">
      <c r="A511" s="352" t="s">
        <v>519</v>
      </c>
      <c r="B511" s="353"/>
      <c r="C511" s="353"/>
      <c r="D511" s="353"/>
      <c r="E511" s="353"/>
      <c r="F511" s="353"/>
      <c r="G511" s="353"/>
      <c r="H511" s="353"/>
      <c r="I511" s="353"/>
      <c r="J511" s="354"/>
    </row>
    <row r="512" spans="1:10" ht="50.1" customHeight="1">
      <c r="A512" s="349"/>
      <c r="B512" s="350"/>
      <c r="C512" s="350"/>
      <c r="D512" s="350"/>
      <c r="E512" s="350"/>
      <c r="F512" s="350"/>
      <c r="G512" s="350"/>
      <c r="H512" s="350"/>
      <c r="I512" s="350"/>
      <c r="J512" s="351"/>
    </row>
    <row r="513" spans="1:10" ht="50.1" customHeight="1">
      <c r="A513" s="233" t="s">
        <v>2</v>
      </c>
      <c r="B513" s="233" t="s">
        <v>3</v>
      </c>
      <c r="C513" s="251" t="s">
        <v>4</v>
      </c>
      <c r="D513" s="233" t="s">
        <v>5</v>
      </c>
      <c r="E513" s="251" t="s">
        <v>6</v>
      </c>
      <c r="F513" s="251" t="s">
        <v>7</v>
      </c>
      <c r="G513" s="358" t="s">
        <v>8</v>
      </c>
      <c r="H513" s="359"/>
      <c r="I513" s="360"/>
      <c r="J513" s="252" t="s">
        <v>9</v>
      </c>
    </row>
    <row r="514" spans="1:10" ht="20.65" customHeight="1">
      <c r="A514" s="335" t="s">
        <v>10</v>
      </c>
      <c r="B514" s="235" t="s">
        <v>520</v>
      </c>
      <c r="C514" s="235" t="s">
        <v>12</v>
      </c>
      <c r="D514" s="235">
        <v>500</v>
      </c>
      <c r="E514" s="235">
        <f t="shared" si="78" ref="E514:E522">F514+1.5</f>
        <v>14.70</v>
      </c>
      <c r="F514" s="235">
        <v>13.20</v>
      </c>
      <c r="G514" s="235">
        <v>53</v>
      </c>
      <c r="H514" s="235">
        <v>53</v>
      </c>
      <c r="I514" s="235">
        <v>31</v>
      </c>
      <c r="J514" s="236">
        <f>G514*H514*I514/1000000</f>
        <v>0.087079000000000004</v>
      </c>
    </row>
    <row r="515" spans="1:10" ht="20.65" customHeight="1">
      <c r="A515" s="336"/>
      <c r="B515" s="235" t="s">
        <v>521</v>
      </c>
      <c r="C515" s="235" t="s">
        <v>14</v>
      </c>
      <c r="D515" s="235">
        <v>400</v>
      </c>
      <c r="E515" s="235">
        <f t="shared" si="78"/>
        <v>16.30</v>
      </c>
      <c r="F515" s="235">
        <v>14.80</v>
      </c>
      <c r="G515" s="235">
        <v>53</v>
      </c>
      <c r="H515" s="235">
        <v>53</v>
      </c>
      <c r="I515" s="235">
        <v>31</v>
      </c>
      <c r="J515" s="236">
        <v>0.087079000000000004</v>
      </c>
    </row>
    <row r="516" spans="1:10" ht="20.65" customHeight="1">
      <c r="A516" s="336"/>
      <c r="B516" s="237" t="s">
        <v>522</v>
      </c>
      <c r="C516" s="235" t="s">
        <v>16</v>
      </c>
      <c r="D516" s="235">
        <v>280</v>
      </c>
      <c r="E516" s="235">
        <f t="shared" si="78"/>
        <v>17.30</v>
      </c>
      <c r="F516" s="235">
        <v>15.80</v>
      </c>
      <c r="G516" s="235">
        <v>53</v>
      </c>
      <c r="H516" s="235">
        <v>53</v>
      </c>
      <c r="I516" s="235">
        <v>31</v>
      </c>
      <c r="J516" s="236">
        <v>0.087079000000000004</v>
      </c>
    </row>
    <row r="517" spans="1:10" ht="20.65" customHeight="1">
      <c r="A517" s="336"/>
      <c r="B517" s="237" t="s">
        <v>523</v>
      </c>
      <c r="C517" s="235" t="s">
        <v>18</v>
      </c>
      <c r="D517" s="235">
        <v>240</v>
      </c>
      <c r="E517" s="235">
        <f t="shared" si="78"/>
        <v>20.80</v>
      </c>
      <c r="F517" s="235">
        <v>19.30</v>
      </c>
      <c r="G517" s="235">
        <v>53</v>
      </c>
      <c r="H517" s="235">
        <v>53</v>
      </c>
      <c r="I517" s="235">
        <v>31</v>
      </c>
      <c r="J517" s="236">
        <v>0.087079000000000004</v>
      </c>
    </row>
    <row r="518" spans="1:10" ht="20.65" customHeight="1">
      <c r="A518" s="336"/>
      <c r="B518" s="237" t="s">
        <v>524</v>
      </c>
      <c r="C518" s="235" t="s">
        <v>20</v>
      </c>
      <c r="D518" s="235">
        <v>200</v>
      </c>
      <c r="E518" s="235">
        <f t="shared" si="78"/>
        <v>21.80</v>
      </c>
      <c r="F518" s="235">
        <v>20.30</v>
      </c>
      <c r="G518" s="235">
        <v>53</v>
      </c>
      <c r="H518" s="235">
        <v>53</v>
      </c>
      <c r="I518" s="235">
        <v>31</v>
      </c>
      <c r="J518" s="236">
        <v>0.087079000000000004</v>
      </c>
    </row>
    <row r="519" spans="1:10" ht="20.65" customHeight="1">
      <c r="A519" s="336"/>
      <c r="B519" s="237" t="s">
        <v>525</v>
      </c>
      <c r="C519" s="235" t="s">
        <v>22</v>
      </c>
      <c r="D519" s="235">
        <v>180</v>
      </c>
      <c r="E519" s="235">
        <f t="shared" si="78"/>
        <v>23.80</v>
      </c>
      <c r="F519" s="235">
        <v>22.30</v>
      </c>
      <c r="G519" s="235">
        <v>53</v>
      </c>
      <c r="H519" s="235">
        <v>53</v>
      </c>
      <c r="I519" s="235">
        <v>31</v>
      </c>
      <c r="J519" s="236">
        <v>0.087079000000000004</v>
      </c>
    </row>
    <row r="520" spans="1:10" ht="20.65" customHeight="1">
      <c r="A520" s="336"/>
      <c r="B520" s="237" t="s">
        <v>526</v>
      </c>
      <c r="C520" s="235" t="s">
        <v>24</v>
      </c>
      <c r="D520" s="235">
        <v>160</v>
      </c>
      <c r="E520" s="235">
        <f t="shared" si="78"/>
        <v>25.40</v>
      </c>
      <c r="F520" s="261">
        <v>23.90</v>
      </c>
      <c r="G520" s="235">
        <v>53</v>
      </c>
      <c r="H520" s="235">
        <v>53</v>
      </c>
      <c r="I520" s="235">
        <v>31</v>
      </c>
      <c r="J520" s="236">
        <v>0.087079000000000004</v>
      </c>
    </row>
    <row r="521" spans="1:10" ht="20.65" customHeight="1">
      <c r="A521" s="336"/>
      <c r="B521" s="237" t="s">
        <v>527</v>
      </c>
      <c r="C521" s="235" t="s">
        <v>26</v>
      </c>
      <c r="D521" s="235">
        <v>140</v>
      </c>
      <c r="E521" s="235">
        <f t="shared" si="78"/>
        <v>25.20</v>
      </c>
      <c r="F521" s="235">
        <v>23.70</v>
      </c>
      <c r="G521" s="235">
        <v>53</v>
      </c>
      <c r="H521" s="235">
        <v>53</v>
      </c>
      <c r="I521" s="235">
        <v>31</v>
      </c>
      <c r="J521" s="236">
        <v>0.087079000000000004</v>
      </c>
    </row>
    <row r="522" spans="1:10" ht="20.65" customHeight="1">
      <c r="A522" s="337"/>
      <c r="B522" s="237" t="s">
        <v>528</v>
      </c>
      <c r="C522" s="235" t="s">
        <v>28</v>
      </c>
      <c r="D522" s="235">
        <v>120</v>
      </c>
      <c r="E522" s="235">
        <f t="shared" si="78"/>
        <v>27.50</v>
      </c>
      <c r="F522" s="235">
        <v>26</v>
      </c>
      <c r="G522" s="235">
        <v>53</v>
      </c>
      <c r="H522" s="235">
        <v>53</v>
      </c>
      <c r="I522" s="235">
        <v>31</v>
      </c>
      <c r="J522" s="236">
        <v>0.087079000000000004</v>
      </c>
    </row>
    <row r="523" spans="1:10" ht="20.65" customHeight="1">
      <c r="A523" s="338" t="s">
        <v>29</v>
      </c>
      <c r="B523" s="238" t="s">
        <v>529</v>
      </c>
      <c r="C523" s="238" t="s">
        <v>12</v>
      </c>
      <c r="D523" s="238">
        <v>100</v>
      </c>
      <c r="E523" s="239">
        <f>F523+1.1</f>
        <v>4.95</v>
      </c>
      <c r="F523" s="239">
        <f>(1.6*15+14.5)*0.1</f>
        <v>3.85</v>
      </c>
      <c r="G523" s="238">
        <v>53</v>
      </c>
      <c r="H523" s="238">
        <v>38</v>
      </c>
      <c r="I523" s="238">
        <v>30</v>
      </c>
      <c r="J523" s="240">
        <f t="shared" si="79" ref="J523:J543">I523*H523*G523*0.000001</f>
        <v>0.060419999999999995</v>
      </c>
    </row>
    <row r="524" spans="1:10" ht="20.65" customHeight="1">
      <c r="A524" s="339"/>
      <c r="B524" s="238" t="s">
        <v>530</v>
      </c>
      <c r="C524" s="238" t="s">
        <v>14</v>
      </c>
      <c r="D524" s="238">
        <v>100</v>
      </c>
      <c r="E524" s="239">
        <f>F524+1.1</f>
        <v>6</v>
      </c>
      <c r="F524" s="239">
        <f>(2.3*15+14.5)*0.1</f>
        <v>4.9000000000000004</v>
      </c>
      <c r="G524" s="238">
        <v>53</v>
      </c>
      <c r="H524" s="238">
        <v>38</v>
      </c>
      <c r="I524" s="238">
        <v>30</v>
      </c>
      <c r="J524" s="240">
        <f t="shared" si="79"/>
        <v>0.060419999999999995</v>
      </c>
    </row>
    <row r="525" spans="1:10" ht="20.65" customHeight="1">
      <c r="A525" s="339"/>
      <c r="B525" s="238" t="s">
        <v>531</v>
      </c>
      <c r="C525" s="238" t="s">
        <v>16</v>
      </c>
      <c r="D525" s="238">
        <v>100</v>
      </c>
      <c r="E525" s="239">
        <f>F525+1.1</f>
        <v>7.9500000000000011</v>
      </c>
      <c r="F525" s="239">
        <f>(3.6*15+14.5)*0.1</f>
        <v>6.85</v>
      </c>
      <c r="G525" s="238">
        <v>53</v>
      </c>
      <c r="H525" s="238">
        <v>38</v>
      </c>
      <c r="I525" s="238">
        <v>30</v>
      </c>
      <c r="J525" s="240">
        <f t="shared" si="79"/>
        <v>0.060419999999999995</v>
      </c>
    </row>
    <row r="526" spans="1:10" ht="20.65" customHeight="1">
      <c r="A526" s="339"/>
      <c r="B526" s="238" t="s">
        <v>532</v>
      </c>
      <c r="C526" s="238" t="s">
        <v>18</v>
      </c>
      <c r="D526" s="238">
        <v>100</v>
      </c>
      <c r="E526" s="239">
        <f>F526+1.1</f>
        <v>10.35</v>
      </c>
      <c r="F526" s="239">
        <f>(5.2*15+14.5)*0.1</f>
        <v>9.25</v>
      </c>
      <c r="G526" s="238">
        <v>53</v>
      </c>
      <c r="H526" s="238">
        <v>38</v>
      </c>
      <c r="I526" s="238">
        <v>30</v>
      </c>
      <c r="J526" s="240">
        <f t="shared" si="79"/>
        <v>0.060419999999999995</v>
      </c>
    </row>
    <row r="527" spans="1:10" ht="20.65" customHeight="1">
      <c r="A527" s="339"/>
      <c r="B527" s="238" t="s">
        <v>533</v>
      </c>
      <c r="C527" s="238" t="s">
        <v>20</v>
      </c>
      <c r="D527" s="238">
        <v>100</v>
      </c>
      <c r="E527" s="239">
        <f>F527+1.1</f>
        <v>12.45</v>
      </c>
      <c r="F527" s="239">
        <f>(6.6*15+14.5)*0.1</f>
        <v>11.35</v>
      </c>
      <c r="G527" s="238">
        <v>53</v>
      </c>
      <c r="H527" s="238">
        <v>38</v>
      </c>
      <c r="I527" s="238">
        <v>30</v>
      </c>
      <c r="J527" s="240">
        <f t="shared" si="79"/>
        <v>0.060419999999999995</v>
      </c>
    </row>
    <row r="528" spans="1:10" ht="20.65" customHeight="1">
      <c r="A528" s="339"/>
      <c r="B528" s="238" t="s">
        <v>534</v>
      </c>
      <c r="C528" s="238" t="s">
        <v>22</v>
      </c>
      <c r="D528" s="238">
        <v>100</v>
      </c>
      <c r="E528" s="239">
        <f>F528+1.3</f>
        <v>15.500000000000002</v>
      </c>
      <c r="F528" s="239">
        <f>(8.1*15+20.5)*0.1</f>
        <v>14.20</v>
      </c>
      <c r="G528" s="238">
        <v>61</v>
      </c>
      <c r="H528" s="238">
        <v>46</v>
      </c>
      <c r="I528" s="238">
        <v>32</v>
      </c>
      <c r="J528" s="240">
        <f t="shared" si="79"/>
        <v>0.089791999999999997</v>
      </c>
    </row>
    <row r="529" spans="1:10" ht="20.65" customHeight="1">
      <c r="A529" s="339"/>
      <c r="B529" s="238" t="s">
        <v>535</v>
      </c>
      <c r="C529" s="238" t="s">
        <v>24</v>
      </c>
      <c r="D529" s="238">
        <v>100</v>
      </c>
      <c r="E529" s="239">
        <f>F529+1.3</f>
        <v>18.05</v>
      </c>
      <c r="F529" s="239">
        <f>(9.8*15+20.5)*0.1</f>
        <v>16.75</v>
      </c>
      <c r="G529" s="238">
        <v>61</v>
      </c>
      <c r="H529" s="238">
        <v>46</v>
      </c>
      <c r="I529" s="238">
        <v>32</v>
      </c>
      <c r="J529" s="240">
        <f t="shared" si="79"/>
        <v>0.089791999999999997</v>
      </c>
    </row>
    <row r="530" spans="1:10" ht="20.65" customHeight="1">
      <c r="A530" s="339"/>
      <c r="B530" s="238" t="s">
        <v>536</v>
      </c>
      <c r="C530" s="238" t="s">
        <v>26</v>
      </c>
      <c r="D530" s="238">
        <v>100</v>
      </c>
      <c r="E530" s="239">
        <f>F530+1.3</f>
        <v>20</v>
      </c>
      <c r="F530" s="239">
        <f>(11.1*15+20.5)*0.1</f>
        <v>18.70</v>
      </c>
      <c r="G530" s="238">
        <v>61</v>
      </c>
      <c r="H530" s="238">
        <v>46</v>
      </c>
      <c r="I530" s="238">
        <v>32</v>
      </c>
      <c r="J530" s="240">
        <f t="shared" si="79"/>
        <v>0.089791999999999997</v>
      </c>
    </row>
    <row r="531" spans="1:10" ht="20.65" customHeight="1">
      <c r="A531" s="339"/>
      <c r="B531" s="238" t="s">
        <v>537</v>
      </c>
      <c r="C531" s="238" t="s">
        <v>28</v>
      </c>
      <c r="D531" s="238">
        <v>100</v>
      </c>
      <c r="E531" s="239">
        <f>F531+1.3</f>
        <v>24.80</v>
      </c>
      <c r="F531" s="239">
        <f>(14.3*15+20.5)*0.1</f>
        <v>23.50</v>
      </c>
      <c r="G531" s="238">
        <v>61</v>
      </c>
      <c r="H531" s="238">
        <v>46</v>
      </c>
      <c r="I531" s="238">
        <v>32</v>
      </c>
      <c r="J531" s="240">
        <f t="shared" si="79"/>
        <v>0.089791999999999997</v>
      </c>
    </row>
    <row r="532" spans="1:10" ht="20.65" customHeight="1">
      <c r="A532" s="340" t="s">
        <v>39</v>
      </c>
      <c r="B532" s="241" t="s">
        <v>538</v>
      </c>
      <c r="C532" s="241" t="s">
        <v>41</v>
      </c>
      <c r="D532" s="242">
        <v>12</v>
      </c>
      <c r="E532" s="242">
        <f t="shared" si="80" ref="E532:E543">F532+1.2</f>
        <v>20.400000000000002</v>
      </c>
      <c r="F532" s="242">
        <f t="shared" si="81" ref="F532:F537">(0.45*3+0.25)*12</f>
        <v>19.200000000000003</v>
      </c>
      <c r="G532" s="242">
        <v>55</v>
      </c>
      <c r="H532" s="242">
        <v>35</v>
      </c>
      <c r="I532" s="242">
        <v>26</v>
      </c>
      <c r="J532" s="243">
        <f t="shared" si="79"/>
        <v>0.050049999999999997</v>
      </c>
    </row>
    <row r="533" spans="1:10" ht="20.65" customHeight="1">
      <c r="A533" s="341"/>
      <c r="B533" s="241" t="s">
        <v>539</v>
      </c>
      <c r="C533" s="241" t="s">
        <v>43</v>
      </c>
      <c r="D533" s="242">
        <v>12</v>
      </c>
      <c r="E533" s="242">
        <f t="shared" si="80"/>
        <v>20.400000000000002</v>
      </c>
      <c r="F533" s="242">
        <f t="shared" si="81"/>
        <v>19.200000000000003</v>
      </c>
      <c r="G533" s="242">
        <v>55</v>
      </c>
      <c r="H533" s="242">
        <v>35</v>
      </c>
      <c r="I533" s="242">
        <v>26</v>
      </c>
      <c r="J533" s="243">
        <f t="shared" si="79"/>
        <v>0.050049999999999997</v>
      </c>
    </row>
    <row r="534" spans="1:10" ht="20.65" customHeight="1">
      <c r="A534" s="341"/>
      <c r="B534" s="241" t="s">
        <v>540</v>
      </c>
      <c r="C534" s="241" t="s">
        <v>45</v>
      </c>
      <c r="D534" s="242">
        <v>12</v>
      </c>
      <c r="E534" s="242">
        <f t="shared" si="80"/>
        <v>20.400000000000002</v>
      </c>
      <c r="F534" s="242">
        <f t="shared" si="81"/>
        <v>19.200000000000003</v>
      </c>
      <c r="G534" s="242">
        <v>55</v>
      </c>
      <c r="H534" s="242">
        <v>35</v>
      </c>
      <c r="I534" s="242">
        <v>26</v>
      </c>
      <c r="J534" s="243">
        <f t="shared" si="79"/>
        <v>0.050049999999999997</v>
      </c>
    </row>
    <row r="535" spans="1:10" ht="20.65" customHeight="1">
      <c r="A535" s="341"/>
      <c r="B535" s="241" t="s">
        <v>541</v>
      </c>
      <c r="C535" s="241" t="s">
        <v>47</v>
      </c>
      <c r="D535" s="242">
        <v>12</v>
      </c>
      <c r="E535" s="242">
        <f t="shared" si="80"/>
        <v>20.400000000000002</v>
      </c>
      <c r="F535" s="242">
        <f t="shared" si="81"/>
        <v>19.200000000000003</v>
      </c>
      <c r="G535" s="242">
        <v>55</v>
      </c>
      <c r="H535" s="242">
        <v>35</v>
      </c>
      <c r="I535" s="242">
        <v>26</v>
      </c>
      <c r="J535" s="243">
        <f t="shared" si="79"/>
        <v>0.050049999999999997</v>
      </c>
    </row>
    <row r="536" spans="1:10" ht="20.65" customHeight="1">
      <c r="A536" s="341"/>
      <c r="B536" s="241" t="s">
        <v>542</v>
      </c>
      <c r="C536" s="241" t="s">
        <v>49</v>
      </c>
      <c r="D536" s="242">
        <v>12</v>
      </c>
      <c r="E536" s="242">
        <f t="shared" si="80"/>
        <v>20.400000000000002</v>
      </c>
      <c r="F536" s="242">
        <f t="shared" si="81"/>
        <v>19.200000000000003</v>
      </c>
      <c r="G536" s="242">
        <v>55</v>
      </c>
      <c r="H536" s="242">
        <v>35</v>
      </c>
      <c r="I536" s="242">
        <v>26</v>
      </c>
      <c r="J536" s="243">
        <f t="shared" si="79"/>
        <v>0.050049999999999997</v>
      </c>
    </row>
    <row r="537" spans="1:10" ht="20.65" customHeight="1">
      <c r="A537" s="341"/>
      <c r="B537" s="241" t="s">
        <v>543</v>
      </c>
      <c r="C537" s="241" t="s">
        <v>51</v>
      </c>
      <c r="D537" s="242">
        <v>12</v>
      </c>
      <c r="E537" s="242">
        <f t="shared" si="80"/>
        <v>20.400000000000002</v>
      </c>
      <c r="F537" s="242">
        <f t="shared" si="81"/>
        <v>19.200000000000003</v>
      </c>
      <c r="G537" s="242">
        <v>55</v>
      </c>
      <c r="H537" s="242">
        <v>35</v>
      </c>
      <c r="I537" s="242">
        <v>26</v>
      </c>
      <c r="J537" s="243">
        <f t="shared" si="79"/>
        <v>0.050049999999999997</v>
      </c>
    </row>
    <row r="538" spans="1:10" ht="20.65" customHeight="1">
      <c r="A538" s="341"/>
      <c r="B538" s="241" t="s">
        <v>544</v>
      </c>
      <c r="C538" s="241" t="s">
        <v>53</v>
      </c>
      <c r="D538" s="242">
        <v>8</v>
      </c>
      <c r="E538" s="242">
        <f t="shared" si="80"/>
        <v>21.60</v>
      </c>
      <c r="F538" s="242">
        <f t="shared" si="82" ref="F538:F543">(0.45*5+0.3)*8</f>
        <v>20.40</v>
      </c>
      <c r="G538" s="242">
        <v>38</v>
      </c>
      <c r="H538" s="242">
        <v>38</v>
      </c>
      <c r="I538" s="242">
        <v>36</v>
      </c>
      <c r="J538" s="243">
        <f t="shared" si="79"/>
        <v>0.051983999999999995</v>
      </c>
    </row>
    <row r="539" spans="1:10" ht="20.65" customHeight="1">
      <c r="A539" s="341"/>
      <c r="B539" s="241" t="s">
        <v>545</v>
      </c>
      <c r="C539" s="241" t="s">
        <v>55</v>
      </c>
      <c r="D539" s="242">
        <v>8</v>
      </c>
      <c r="E539" s="242">
        <f t="shared" si="80"/>
        <v>21.60</v>
      </c>
      <c r="F539" s="242">
        <f t="shared" si="82"/>
        <v>20.40</v>
      </c>
      <c r="G539" s="242">
        <v>38</v>
      </c>
      <c r="H539" s="242">
        <v>38</v>
      </c>
      <c r="I539" s="242">
        <v>36</v>
      </c>
      <c r="J539" s="243">
        <f t="shared" si="79"/>
        <v>0.051983999999999995</v>
      </c>
    </row>
    <row r="540" spans="1:10" ht="20.65" customHeight="1">
      <c r="A540" s="341"/>
      <c r="B540" s="241" t="s">
        <v>546</v>
      </c>
      <c r="C540" s="241" t="s">
        <v>57</v>
      </c>
      <c r="D540" s="242">
        <v>8</v>
      </c>
      <c r="E540" s="242">
        <f t="shared" si="80"/>
        <v>21.60</v>
      </c>
      <c r="F540" s="242">
        <f t="shared" si="82"/>
        <v>20.40</v>
      </c>
      <c r="G540" s="242">
        <v>38</v>
      </c>
      <c r="H540" s="242">
        <v>38</v>
      </c>
      <c r="I540" s="242">
        <v>36</v>
      </c>
      <c r="J540" s="243">
        <f t="shared" si="79"/>
        <v>0.051983999999999995</v>
      </c>
    </row>
    <row r="541" spans="1:10" ht="20.65" customHeight="1">
      <c r="A541" s="341"/>
      <c r="B541" s="241" t="s">
        <v>547</v>
      </c>
      <c r="C541" s="241" t="s">
        <v>59</v>
      </c>
      <c r="D541" s="242">
        <v>8</v>
      </c>
      <c r="E541" s="242">
        <f t="shared" si="80"/>
        <v>21.60</v>
      </c>
      <c r="F541" s="242">
        <f t="shared" si="82"/>
        <v>20.40</v>
      </c>
      <c r="G541" s="242">
        <v>38</v>
      </c>
      <c r="H541" s="242">
        <v>38</v>
      </c>
      <c r="I541" s="242">
        <v>36</v>
      </c>
      <c r="J541" s="243">
        <f t="shared" si="79"/>
        <v>0.051983999999999995</v>
      </c>
    </row>
    <row r="542" spans="1:10" ht="20.65" customHeight="1">
      <c r="A542" s="341"/>
      <c r="B542" s="241" t="s">
        <v>548</v>
      </c>
      <c r="C542" s="241" t="s">
        <v>61</v>
      </c>
      <c r="D542" s="242">
        <v>8</v>
      </c>
      <c r="E542" s="242">
        <f t="shared" si="80"/>
        <v>21.60</v>
      </c>
      <c r="F542" s="242">
        <f t="shared" si="82"/>
        <v>20.40</v>
      </c>
      <c r="G542" s="242">
        <v>38</v>
      </c>
      <c r="H542" s="242">
        <v>38</v>
      </c>
      <c r="I542" s="242">
        <v>36</v>
      </c>
      <c r="J542" s="243">
        <f t="shared" si="79"/>
        <v>0.051983999999999995</v>
      </c>
    </row>
    <row r="543" spans="1:10" ht="20.65" customHeight="1">
      <c r="A543" s="361"/>
      <c r="B543" s="244" t="s">
        <v>549</v>
      </c>
      <c r="C543" s="244" t="s">
        <v>63</v>
      </c>
      <c r="D543" s="245">
        <v>8</v>
      </c>
      <c r="E543" s="245">
        <f t="shared" si="80"/>
        <v>21.60</v>
      </c>
      <c r="F543" s="245">
        <f t="shared" si="82"/>
        <v>20.40</v>
      </c>
      <c r="G543" s="245">
        <v>38</v>
      </c>
      <c r="H543" s="245">
        <v>38</v>
      </c>
      <c r="I543" s="245">
        <v>36</v>
      </c>
      <c r="J543" s="246">
        <f t="shared" si="79"/>
        <v>0.051983999999999995</v>
      </c>
    </row>
    <row r="544" spans="1:10" ht="50.1" customHeight="1">
      <c r="A544" s="267"/>
      <c r="B544" s="259"/>
      <c r="C544" s="259"/>
      <c r="D544" s="259"/>
      <c r="E544" s="259"/>
      <c r="F544" s="259"/>
      <c r="G544" s="259"/>
      <c r="H544" s="259"/>
      <c r="I544" s="259"/>
      <c r="J544" s="249"/>
    </row>
    <row r="545" spans="1:10" ht="100.15" customHeight="1">
      <c r="A545" s="370" t="s">
        <v>550</v>
      </c>
      <c r="B545" s="371"/>
      <c r="C545" s="371"/>
      <c r="D545" s="371"/>
      <c r="E545" s="371"/>
      <c r="F545" s="371"/>
      <c r="G545" s="371"/>
      <c r="H545" s="371"/>
      <c r="I545" s="371"/>
      <c r="J545" s="372"/>
    </row>
    <row r="546" spans="1:10" ht="210" customHeight="1">
      <c r="A546" s="355"/>
      <c r="B546" s="356"/>
      <c r="C546" s="356"/>
      <c r="D546" s="356"/>
      <c r="E546" s="356"/>
      <c r="F546" s="356"/>
      <c r="G546" s="356"/>
      <c r="H546" s="356"/>
      <c r="I546" s="356"/>
      <c r="J546" s="357"/>
    </row>
    <row r="547" spans="1:10" ht="50.1" customHeight="1">
      <c r="A547" s="352" t="s">
        <v>551</v>
      </c>
      <c r="B547" s="353"/>
      <c r="C547" s="353"/>
      <c r="D547" s="353"/>
      <c r="E547" s="353"/>
      <c r="F547" s="353"/>
      <c r="G547" s="353"/>
      <c r="H547" s="353"/>
      <c r="I547" s="353"/>
      <c r="J547" s="354"/>
    </row>
    <row r="548" spans="1:10" ht="50.1" customHeight="1">
      <c r="A548" s="349"/>
      <c r="B548" s="350"/>
      <c r="C548" s="350"/>
      <c r="D548" s="350"/>
      <c r="E548" s="350"/>
      <c r="F548" s="350"/>
      <c r="G548" s="350"/>
      <c r="H548" s="350"/>
      <c r="I548" s="350"/>
      <c r="J548" s="351"/>
    </row>
    <row r="549" spans="1:10" ht="50.1" customHeight="1">
      <c r="A549" s="233" t="s">
        <v>2</v>
      </c>
      <c r="B549" s="233" t="s">
        <v>3</v>
      </c>
      <c r="C549" s="251" t="s">
        <v>4</v>
      </c>
      <c r="D549" s="233" t="s">
        <v>5</v>
      </c>
      <c r="E549" s="251" t="s">
        <v>6</v>
      </c>
      <c r="F549" s="251" t="s">
        <v>7</v>
      </c>
      <c r="G549" s="358" t="s">
        <v>8</v>
      </c>
      <c r="H549" s="359"/>
      <c r="I549" s="360"/>
      <c r="J549" s="252" t="s">
        <v>9</v>
      </c>
    </row>
    <row r="550" spans="1:10" ht="20.65" customHeight="1">
      <c r="A550" s="335" t="s">
        <v>10</v>
      </c>
      <c r="B550" s="235" t="s">
        <v>552</v>
      </c>
      <c r="C550" s="235" t="s">
        <v>12</v>
      </c>
      <c r="D550" s="235">
        <v>360</v>
      </c>
      <c r="E550" s="235">
        <f t="shared" si="83" ref="E550:E558">F550+1.5</f>
        <v>13.50</v>
      </c>
      <c r="F550" s="235">
        <v>12</v>
      </c>
      <c r="G550" s="235">
        <v>53</v>
      </c>
      <c r="H550" s="235">
        <v>53</v>
      </c>
      <c r="I550" s="235">
        <v>31</v>
      </c>
      <c r="J550" s="236">
        <v>0.087079000000000004</v>
      </c>
    </row>
    <row r="551" spans="1:10" ht="20.65" customHeight="1">
      <c r="A551" s="336"/>
      <c r="B551" s="235" t="s">
        <v>553</v>
      </c>
      <c r="C551" s="235" t="s">
        <v>14</v>
      </c>
      <c r="D551" s="235">
        <v>300</v>
      </c>
      <c r="E551" s="235">
        <f t="shared" si="83"/>
        <v>14.50</v>
      </c>
      <c r="F551" s="235">
        <v>13</v>
      </c>
      <c r="G551" s="235">
        <v>53</v>
      </c>
      <c r="H551" s="235">
        <v>53</v>
      </c>
      <c r="I551" s="235">
        <v>31</v>
      </c>
      <c r="J551" s="236">
        <v>0.087079000000000004</v>
      </c>
    </row>
    <row r="552" spans="1:10" ht="20.65" customHeight="1">
      <c r="A552" s="336"/>
      <c r="B552" s="237" t="s">
        <v>554</v>
      </c>
      <c r="C552" s="235" t="s">
        <v>16</v>
      </c>
      <c r="D552" s="235">
        <v>240</v>
      </c>
      <c r="E552" s="235">
        <f t="shared" si="83"/>
        <v>17</v>
      </c>
      <c r="F552" s="235">
        <v>15.50</v>
      </c>
      <c r="G552" s="235">
        <v>53</v>
      </c>
      <c r="H552" s="235">
        <v>53</v>
      </c>
      <c r="I552" s="235">
        <v>31</v>
      </c>
      <c r="J552" s="236">
        <v>0.087079000000000004</v>
      </c>
    </row>
    <row r="553" spans="1:10" ht="20.65" customHeight="1">
      <c r="A553" s="336"/>
      <c r="B553" s="237" t="s">
        <v>555</v>
      </c>
      <c r="C553" s="235" t="s">
        <v>18</v>
      </c>
      <c r="D553" s="235">
        <v>200</v>
      </c>
      <c r="E553" s="235">
        <f t="shared" si="83"/>
        <v>20</v>
      </c>
      <c r="F553" s="235">
        <v>18.50</v>
      </c>
      <c r="G553" s="235">
        <v>53</v>
      </c>
      <c r="H553" s="235">
        <v>53</v>
      </c>
      <c r="I553" s="235">
        <v>31</v>
      </c>
      <c r="J553" s="236">
        <v>0.087079000000000004</v>
      </c>
    </row>
    <row r="554" spans="1:10" ht="20.65" customHeight="1">
      <c r="A554" s="336"/>
      <c r="B554" s="237" t="s">
        <v>556</v>
      </c>
      <c r="C554" s="235" t="s">
        <v>20</v>
      </c>
      <c r="D554" s="235">
        <v>180</v>
      </c>
      <c r="E554" s="235">
        <f t="shared" si="83"/>
        <v>21.50</v>
      </c>
      <c r="F554" s="235">
        <v>20</v>
      </c>
      <c r="G554" s="235">
        <v>53</v>
      </c>
      <c r="H554" s="235">
        <v>53</v>
      </c>
      <c r="I554" s="235">
        <v>31</v>
      </c>
      <c r="J554" s="236">
        <v>0.087079000000000004</v>
      </c>
    </row>
    <row r="555" spans="1:10" ht="20.65" customHeight="1">
      <c r="A555" s="336"/>
      <c r="B555" s="237" t="s">
        <v>557</v>
      </c>
      <c r="C555" s="235" t="s">
        <v>22</v>
      </c>
      <c r="D555" s="235">
        <v>160</v>
      </c>
      <c r="E555" s="235">
        <f t="shared" si="83"/>
        <v>24</v>
      </c>
      <c r="F555" s="235">
        <v>22.50</v>
      </c>
      <c r="G555" s="235">
        <v>53</v>
      </c>
      <c r="H555" s="235">
        <v>53</v>
      </c>
      <c r="I555" s="235">
        <v>31</v>
      </c>
      <c r="J555" s="236">
        <v>0.087079000000000004</v>
      </c>
    </row>
    <row r="556" spans="1:10" ht="20.65" customHeight="1">
      <c r="A556" s="336"/>
      <c r="B556" s="237" t="s">
        <v>558</v>
      </c>
      <c r="C556" s="235" t="s">
        <v>24</v>
      </c>
      <c r="D556" s="235">
        <v>140</v>
      </c>
      <c r="E556" s="235">
        <f t="shared" si="83"/>
        <v>25</v>
      </c>
      <c r="F556" s="235">
        <v>23.50</v>
      </c>
      <c r="G556" s="235">
        <v>53</v>
      </c>
      <c r="H556" s="235">
        <v>53</v>
      </c>
      <c r="I556" s="235">
        <v>31</v>
      </c>
      <c r="J556" s="236">
        <v>0.087079000000000004</v>
      </c>
    </row>
    <row r="557" spans="1:10" ht="20.65" customHeight="1">
      <c r="A557" s="336"/>
      <c r="B557" s="237" t="s">
        <v>559</v>
      </c>
      <c r="C557" s="235" t="s">
        <v>26</v>
      </c>
      <c r="D557" s="235">
        <v>120</v>
      </c>
      <c r="E557" s="235">
        <f t="shared" si="83"/>
        <v>24</v>
      </c>
      <c r="F557" s="235">
        <v>22.50</v>
      </c>
      <c r="G557" s="235">
        <v>53</v>
      </c>
      <c r="H557" s="235">
        <v>53</v>
      </c>
      <c r="I557" s="235">
        <v>31</v>
      </c>
      <c r="J557" s="236">
        <v>0.087079000000000004</v>
      </c>
    </row>
    <row r="558" spans="1:10" ht="20.65" customHeight="1">
      <c r="A558" s="337"/>
      <c r="B558" s="237" t="s">
        <v>560</v>
      </c>
      <c r="C558" s="235" t="s">
        <v>28</v>
      </c>
      <c r="D558" s="250">
        <v>100</v>
      </c>
      <c r="E558" s="235">
        <f t="shared" si="83"/>
        <v>25.50</v>
      </c>
      <c r="F558" s="235">
        <v>24</v>
      </c>
      <c r="G558" s="235">
        <v>53</v>
      </c>
      <c r="H558" s="235">
        <v>53</v>
      </c>
      <c r="I558" s="235">
        <v>31</v>
      </c>
      <c r="J558" s="236">
        <v>0.087079000000000004</v>
      </c>
    </row>
    <row r="559" spans="1:10" ht="20.65" customHeight="1">
      <c r="A559" s="368" t="s">
        <v>29</v>
      </c>
      <c r="B559" s="238" t="s">
        <v>561</v>
      </c>
      <c r="C559" s="238" t="s">
        <v>12</v>
      </c>
      <c r="D559" s="238">
        <v>100</v>
      </c>
      <c r="E559" s="239">
        <f>F559+1.1</f>
        <v>5.0999999999999996</v>
      </c>
      <c r="F559" s="239">
        <f>(1.7*15+14.5)*0.1</f>
        <v>4</v>
      </c>
      <c r="G559" s="238">
        <v>53</v>
      </c>
      <c r="H559" s="238">
        <v>38</v>
      </c>
      <c r="I559" s="238">
        <v>30</v>
      </c>
      <c r="J559" s="240">
        <f t="shared" si="84" ref="J559:J566">G559*H559*I559*0.000001</f>
        <v>0.060419999999999995</v>
      </c>
    </row>
    <row r="560" spans="1:10" ht="20.65" customHeight="1">
      <c r="A560" s="369"/>
      <c r="B560" s="238" t="s">
        <v>562</v>
      </c>
      <c r="C560" s="238" t="s">
        <v>14</v>
      </c>
      <c r="D560" s="238">
        <v>100</v>
      </c>
      <c r="E560" s="239">
        <f>F560+1.1</f>
        <v>6.4500000000000011</v>
      </c>
      <c r="F560" s="239">
        <f>(2.6*15+14.5)*0.1</f>
        <v>5.35</v>
      </c>
      <c r="G560" s="238">
        <v>53</v>
      </c>
      <c r="H560" s="238">
        <v>38</v>
      </c>
      <c r="I560" s="238">
        <v>30</v>
      </c>
      <c r="J560" s="240">
        <f t="shared" si="84"/>
        <v>0.060419999999999995</v>
      </c>
    </row>
    <row r="561" spans="1:10" ht="20.65" customHeight="1">
      <c r="A561" s="369"/>
      <c r="B561" s="238" t="s">
        <v>563</v>
      </c>
      <c r="C561" s="238" t="s">
        <v>16</v>
      </c>
      <c r="D561" s="238">
        <v>100</v>
      </c>
      <c r="E561" s="239">
        <f>F561+1.1</f>
        <v>8.5500000000000007</v>
      </c>
      <c r="F561" s="239">
        <f>(4*15+14.5)*0.1</f>
        <v>7.45</v>
      </c>
      <c r="G561" s="238">
        <v>53</v>
      </c>
      <c r="H561" s="238">
        <v>38</v>
      </c>
      <c r="I561" s="238">
        <v>30</v>
      </c>
      <c r="J561" s="240">
        <f t="shared" si="84"/>
        <v>0.060419999999999995</v>
      </c>
    </row>
    <row r="562" spans="1:10" ht="20.65" customHeight="1">
      <c r="A562" s="369"/>
      <c r="B562" s="238" t="s">
        <v>564</v>
      </c>
      <c r="C562" s="238" t="s">
        <v>18</v>
      </c>
      <c r="D562" s="238">
        <v>100</v>
      </c>
      <c r="E562" s="239">
        <f>F562+1.1</f>
        <v>11.25</v>
      </c>
      <c r="F562" s="239">
        <f>(5.8*15+14.5)*0.1</f>
        <v>10.15</v>
      </c>
      <c r="G562" s="238">
        <v>53</v>
      </c>
      <c r="H562" s="238">
        <v>38</v>
      </c>
      <c r="I562" s="238">
        <v>30</v>
      </c>
      <c r="J562" s="240">
        <f t="shared" si="84"/>
        <v>0.060419999999999995</v>
      </c>
    </row>
    <row r="563" spans="1:10" ht="20.65" customHeight="1">
      <c r="A563" s="369"/>
      <c r="B563" s="238" t="s">
        <v>565</v>
      </c>
      <c r="C563" s="238" t="s">
        <v>20</v>
      </c>
      <c r="D563" s="238">
        <v>100</v>
      </c>
      <c r="E563" s="239">
        <f>F563+1.3</f>
        <v>14.150000000000002</v>
      </c>
      <c r="F563" s="239">
        <f>(7.2*15+20.5)*0.1</f>
        <v>12.85</v>
      </c>
      <c r="G563" s="238">
        <v>61</v>
      </c>
      <c r="H563" s="238">
        <v>46</v>
      </c>
      <c r="I563" s="238">
        <v>32</v>
      </c>
      <c r="J563" s="240">
        <f t="shared" si="84"/>
        <v>0.089791999999999997</v>
      </c>
    </row>
    <row r="564" spans="1:10" ht="20.65" customHeight="1">
      <c r="A564" s="369"/>
      <c r="B564" s="238" t="s">
        <v>566</v>
      </c>
      <c r="C564" s="238" t="s">
        <v>22</v>
      </c>
      <c r="D564" s="238">
        <v>100</v>
      </c>
      <c r="E564" s="239">
        <f>F564+1.3</f>
        <v>16.85</v>
      </c>
      <c r="F564" s="239">
        <f>(9*15+20.5)*0.1</f>
        <v>15.55</v>
      </c>
      <c r="G564" s="238">
        <v>61</v>
      </c>
      <c r="H564" s="238">
        <v>46</v>
      </c>
      <c r="I564" s="238">
        <v>32</v>
      </c>
      <c r="J564" s="240">
        <f t="shared" si="84"/>
        <v>0.089791999999999997</v>
      </c>
    </row>
    <row r="565" spans="1:10" ht="20.65" customHeight="1">
      <c r="A565" s="369"/>
      <c r="B565" s="238" t="s">
        <v>567</v>
      </c>
      <c r="C565" s="238" t="s">
        <v>24</v>
      </c>
      <c r="D565" s="238">
        <v>100</v>
      </c>
      <c r="E565" s="239">
        <f>F565+1.3</f>
        <v>19.55</v>
      </c>
      <c r="F565" s="239">
        <f>(10.8*15+20.5)*0.1</f>
        <v>18.25</v>
      </c>
      <c r="G565" s="238">
        <v>61</v>
      </c>
      <c r="H565" s="238">
        <v>46</v>
      </c>
      <c r="I565" s="238">
        <v>32</v>
      </c>
      <c r="J565" s="240">
        <f t="shared" si="84"/>
        <v>0.089791999999999997</v>
      </c>
    </row>
    <row r="566" spans="1:10" ht="20.65" customHeight="1">
      <c r="A566" s="369"/>
      <c r="B566" s="238" t="s">
        <v>568</v>
      </c>
      <c r="C566" s="238" t="s">
        <v>26</v>
      </c>
      <c r="D566" s="238">
        <v>100</v>
      </c>
      <c r="E566" s="239">
        <f>F566+1.3</f>
        <v>21.65</v>
      </c>
      <c r="F566" s="239">
        <f>(12.2*15+20.5)*0.1</f>
        <v>20.35</v>
      </c>
      <c r="G566" s="238">
        <v>61</v>
      </c>
      <c r="H566" s="238">
        <v>46</v>
      </c>
      <c r="I566" s="238">
        <v>32</v>
      </c>
      <c r="J566" s="240">
        <f t="shared" si="84"/>
        <v>0.089791999999999997</v>
      </c>
    </row>
    <row r="567" spans="1:10" ht="20.65" customHeight="1">
      <c r="A567" s="362" t="s">
        <v>39</v>
      </c>
      <c r="B567" s="241" t="s">
        <v>569</v>
      </c>
      <c r="C567" s="241" t="s">
        <v>84</v>
      </c>
      <c r="D567" s="242">
        <v>12</v>
      </c>
      <c r="E567" s="242">
        <f t="shared" si="85" ref="E567:E578">F567+1.2</f>
        <v>20.400000000000002</v>
      </c>
      <c r="F567" s="242">
        <f t="shared" si="86" ref="F567:F572">(0.45*3+0.25)*12</f>
        <v>19.200000000000003</v>
      </c>
      <c r="G567" s="242">
        <v>55</v>
      </c>
      <c r="H567" s="242">
        <v>35</v>
      </c>
      <c r="I567" s="242">
        <v>26</v>
      </c>
      <c r="J567" s="243">
        <f t="shared" si="87" ref="J567:J578">I567*H567*G567*0.000001</f>
        <v>0.050049999999999997</v>
      </c>
    </row>
    <row r="568" spans="1:10" ht="20.65" customHeight="1">
      <c r="A568" s="363"/>
      <c r="B568" s="241" t="s">
        <v>570</v>
      </c>
      <c r="C568" s="241" t="s">
        <v>86</v>
      </c>
      <c r="D568" s="242">
        <v>12</v>
      </c>
      <c r="E568" s="242">
        <f t="shared" si="85"/>
        <v>20.400000000000002</v>
      </c>
      <c r="F568" s="242">
        <f t="shared" si="86"/>
        <v>19.200000000000003</v>
      </c>
      <c r="G568" s="242">
        <v>55</v>
      </c>
      <c r="H568" s="242">
        <v>35</v>
      </c>
      <c r="I568" s="242">
        <v>26</v>
      </c>
      <c r="J568" s="243">
        <f t="shared" si="87"/>
        <v>0.050049999999999997</v>
      </c>
    </row>
    <row r="569" spans="1:10" ht="20.65" customHeight="1">
      <c r="A569" s="363"/>
      <c r="B569" s="241" t="s">
        <v>571</v>
      </c>
      <c r="C569" s="241" t="s">
        <v>88</v>
      </c>
      <c r="D569" s="242">
        <v>12</v>
      </c>
      <c r="E569" s="242">
        <f t="shared" si="85"/>
        <v>20.400000000000002</v>
      </c>
      <c r="F569" s="242">
        <f t="shared" si="86"/>
        <v>19.200000000000003</v>
      </c>
      <c r="G569" s="242">
        <v>55</v>
      </c>
      <c r="H569" s="242">
        <v>35</v>
      </c>
      <c r="I569" s="242">
        <v>26</v>
      </c>
      <c r="J569" s="243">
        <f t="shared" si="87"/>
        <v>0.050049999999999997</v>
      </c>
    </row>
    <row r="570" spans="1:10" ht="20.65" customHeight="1">
      <c r="A570" s="363"/>
      <c r="B570" s="241" t="s">
        <v>572</v>
      </c>
      <c r="C570" s="241" t="s">
        <v>90</v>
      </c>
      <c r="D570" s="242">
        <v>12</v>
      </c>
      <c r="E570" s="242">
        <f t="shared" si="85"/>
        <v>20.400000000000002</v>
      </c>
      <c r="F570" s="242">
        <f t="shared" si="86"/>
        <v>19.200000000000003</v>
      </c>
      <c r="G570" s="242">
        <v>55</v>
      </c>
      <c r="H570" s="242">
        <v>35</v>
      </c>
      <c r="I570" s="242">
        <v>26</v>
      </c>
      <c r="J570" s="243">
        <f t="shared" si="87"/>
        <v>0.050049999999999997</v>
      </c>
    </row>
    <row r="571" spans="1:10" ht="20.65" customHeight="1">
      <c r="A571" s="363"/>
      <c r="B571" s="241" t="s">
        <v>573</v>
      </c>
      <c r="C571" s="241" t="s">
        <v>92</v>
      </c>
      <c r="D571" s="242">
        <v>12</v>
      </c>
      <c r="E571" s="242">
        <f t="shared" si="85"/>
        <v>20.400000000000002</v>
      </c>
      <c r="F571" s="242">
        <f t="shared" si="86"/>
        <v>19.200000000000003</v>
      </c>
      <c r="G571" s="242">
        <v>55</v>
      </c>
      <c r="H571" s="242">
        <v>35</v>
      </c>
      <c r="I571" s="242">
        <v>26</v>
      </c>
      <c r="J571" s="243">
        <f t="shared" si="87"/>
        <v>0.050049999999999997</v>
      </c>
    </row>
    <row r="572" spans="1:10" ht="20.65" customHeight="1">
      <c r="A572" s="363"/>
      <c r="B572" s="241" t="s">
        <v>574</v>
      </c>
      <c r="C572" s="241" t="s">
        <v>94</v>
      </c>
      <c r="D572" s="242">
        <v>12</v>
      </c>
      <c r="E572" s="242">
        <f t="shared" si="85"/>
        <v>20.400000000000002</v>
      </c>
      <c r="F572" s="242">
        <f t="shared" si="86"/>
        <v>19.200000000000003</v>
      </c>
      <c r="G572" s="242">
        <v>55</v>
      </c>
      <c r="H572" s="242">
        <v>35</v>
      </c>
      <c r="I572" s="242">
        <v>26</v>
      </c>
      <c r="J572" s="243">
        <f t="shared" si="87"/>
        <v>0.050049999999999997</v>
      </c>
    </row>
    <row r="573" spans="1:10" ht="20.65" customHeight="1">
      <c r="A573" s="363"/>
      <c r="B573" s="241" t="s">
        <v>575</v>
      </c>
      <c r="C573" s="241" t="s">
        <v>96</v>
      </c>
      <c r="D573" s="242">
        <v>8</v>
      </c>
      <c r="E573" s="242">
        <f t="shared" si="85"/>
        <v>21.60</v>
      </c>
      <c r="F573" s="242">
        <f t="shared" si="88" ref="F573:F578">(0.45*5+0.3)*8</f>
        <v>20.40</v>
      </c>
      <c r="G573" s="242">
        <v>38</v>
      </c>
      <c r="H573" s="242">
        <v>38</v>
      </c>
      <c r="I573" s="242">
        <v>36</v>
      </c>
      <c r="J573" s="243">
        <f t="shared" si="87"/>
        <v>0.051983999999999995</v>
      </c>
    </row>
    <row r="574" spans="1:10" ht="20.65" customHeight="1">
      <c r="A574" s="363"/>
      <c r="B574" s="241" t="s">
        <v>576</v>
      </c>
      <c r="C574" s="241" t="s">
        <v>98</v>
      </c>
      <c r="D574" s="242">
        <v>8</v>
      </c>
      <c r="E574" s="242">
        <f t="shared" si="85"/>
        <v>21.60</v>
      </c>
      <c r="F574" s="242">
        <f t="shared" si="88"/>
        <v>20.40</v>
      </c>
      <c r="G574" s="242">
        <v>38</v>
      </c>
      <c r="H574" s="242">
        <v>38</v>
      </c>
      <c r="I574" s="242">
        <v>36</v>
      </c>
      <c r="J574" s="243">
        <f t="shared" si="87"/>
        <v>0.051983999999999995</v>
      </c>
    </row>
    <row r="575" spans="1:10" ht="20.65" customHeight="1">
      <c r="A575" s="363"/>
      <c r="B575" s="241" t="s">
        <v>577</v>
      </c>
      <c r="C575" s="241" t="s">
        <v>100</v>
      </c>
      <c r="D575" s="242">
        <v>8</v>
      </c>
      <c r="E575" s="242">
        <f t="shared" si="85"/>
        <v>21.60</v>
      </c>
      <c r="F575" s="242">
        <f t="shared" si="88"/>
        <v>20.40</v>
      </c>
      <c r="G575" s="242">
        <v>38</v>
      </c>
      <c r="H575" s="242">
        <v>38</v>
      </c>
      <c r="I575" s="242">
        <v>36</v>
      </c>
      <c r="J575" s="243">
        <f t="shared" si="87"/>
        <v>0.051983999999999995</v>
      </c>
    </row>
    <row r="576" spans="1:10" ht="20.65" customHeight="1">
      <c r="A576" s="363"/>
      <c r="B576" s="241" t="s">
        <v>578</v>
      </c>
      <c r="C576" s="241" t="s">
        <v>102</v>
      </c>
      <c r="D576" s="242">
        <v>8</v>
      </c>
      <c r="E576" s="242">
        <f t="shared" si="85"/>
        <v>21.60</v>
      </c>
      <c r="F576" s="242">
        <f t="shared" si="88"/>
        <v>20.40</v>
      </c>
      <c r="G576" s="242">
        <v>38</v>
      </c>
      <c r="H576" s="242">
        <v>38</v>
      </c>
      <c r="I576" s="242">
        <v>36</v>
      </c>
      <c r="J576" s="243">
        <f t="shared" si="87"/>
        <v>0.051983999999999995</v>
      </c>
    </row>
    <row r="577" spans="1:10" ht="20.65" customHeight="1">
      <c r="A577" s="363"/>
      <c r="B577" s="241" t="s">
        <v>579</v>
      </c>
      <c r="C577" s="241" t="s">
        <v>104</v>
      </c>
      <c r="D577" s="242">
        <v>8</v>
      </c>
      <c r="E577" s="242">
        <f t="shared" si="85"/>
        <v>21.60</v>
      </c>
      <c r="F577" s="242">
        <f t="shared" si="88"/>
        <v>20.40</v>
      </c>
      <c r="G577" s="242">
        <v>38</v>
      </c>
      <c r="H577" s="242">
        <v>38</v>
      </c>
      <c r="I577" s="242">
        <v>36</v>
      </c>
      <c r="J577" s="243">
        <f t="shared" si="87"/>
        <v>0.051983999999999995</v>
      </c>
    </row>
    <row r="578" spans="1:10" ht="20.65" customHeight="1">
      <c r="A578" s="364"/>
      <c r="B578" s="244" t="s">
        <v>580</v>
      </c>
      <c r="C578" s="244" t="s">
        <v>106</v>
      </c>
      <c r="D578" s="245">
        <v>8</v>
      </c>
      <c r="E578" s="245">
        <f t="shared" si="85"/>
        <v>21.60</v>
      </c>
      <c r="F578" s="245">
        <f t="shared" si="88"/>
        <v>20.40</v>
      </c>
      <c r="G578" s="245">
        <v>38</v>
      </c>
      <c r="H578" s="245">
        <v>38</v>
      </c>
      <c r="I578" s="245">
        <v>36</v>
      </c>
      <c r="J578" s="246">
        <f t="shared" si="87"/>
        <v>0.051983999999999995</v>
      </c>
    </row>
    <row r="579" spans="1:10" ht="49.5" customHeight="1">
      <c r="A579" s="255"/>
      <c r="B579" s="262"/>
      <c r="C579" s="262"/>
      <c r="D579" s="262"/>
      <c r="E579" s="262"/>
      <c r="F579" s="262"/>
      <c r="G579" s="262"/>
      <c r="H579" s="262"/>
      <c r="I579" s="262"/>
      <c r="J579" s="249"/>
    </row>
    <row r="580" spans="1:10" ht="100.15" customHeight="1">
      <c r="A580" s="370" t="s">
        <v>581</v>
      </c>
      <c r="B580" s="371"/>
      <c r="C580" s="371"/>
      <c r="D580" s="371"/>
      <c r="E580" s="371"/>
      <c r="F580" s="371"/>
      <c r="G580" s="371"/>
      <c r="H580" s="371"/>
      <c r="I580" s="371"/>
      <c r="J580" s="372"/>
    </row>
    <row r="581" spans="1:10" ht="210" customHeight="1">
      <c r="A581" s="355"/>
      <c r="B581" s="356"/>
      <c r="C581" s="356"/>
      <c r="D581" s="356"/>
      <c r="E581" s="356"/>
      <c r="F581" s="356"/>
      <c r="G581" s="356"/>
      <c r="H581" s="356"/>
      <c r="I581" s="356"/>
      <c r="J581" s="357"/>
    </row>
    <row r="582" spans="1:10" ht="50.1" customHeight="1">
      <c r="A582" s="352" t="s">
        <v>582</v>
      </c>
      <c r="B582" s="353"/>
      <c r="C582" s="353"/>
      <c r="D582" s="353"/>
      <c r="E582" s="353"/>
      <c r="F582" s="353"/>
      <c r="G582" s="353"/>
      <c r="H582" s="353"/>
      <c r="I582" s="353"/>
      <c r="J582" s="354"/>
    </row>
    <row r="583" spans="1:10" ht="50.1" customHeight="1">
      <c r="A583" s="349"/>
      <c r="B583" s="350"/>
      <c r="C583" s="350"/>
      <c r="D583" s="350"/>
      <c r="E583" s="350"/>
      <c r="F583" s="350"/>
      <c r="G583" s="350"/>
      <c r="H583" s="350"/>
      <c r="I583" s="350"/>
      <c r="J583" s="351"/>
    </row>
    <row r="584" spans="1:10" ht="50.1" customHeight="1">
      <c r="A584" s="233" t="s">
        <v>2</v>
      </c>
      <c r="B584" s="251" t="s">
        <v>3</v>
      </c>
      <c r="C584" s="251" t="s">
        <v>4</v>
      </c>
      <c r="D584" s="233" t="s">
        <v>5</v>
      </c>
      <c r="E584" s="251" t="s">
        <v>6</v>
      </c>
      <c r="F584" s="251" t="s">
        <v>7</v>
      </c>
      <c r="G584" s="358" t="s">
        <v>8</v>
      </c>
      <c r="H584" s="359"/>
      <c r="I584" s="360"/>
      <c r="J584" s="252" t="s">
        <v>9</v>
      </c>
    </row>
    <row r="585" spans="1:10" ht="20.65" customHeight="1">
      <c r="A585" s="335" t="s">
        <v>10</v>
      </c>
      <c r="B585" s="235" t="s">
        <v>583</v>
      </c>
      <c r="C585" s="235" t="s">
        <v>12</v>
      </c>
      <c r="D585" s="235">
        <v>400</v>
      </c>
      <c r="E585" s="235">
        <f t="shared" si="89" ref="E585:E593">F585+1.5</f>
        <v>12.50</v>
      </c>
      <c r="F585" s="235">
        <v>11</v>
      </c>
      <c r="G585" s="235">
        <v>53</v>
      </c>
      <c r="H585" s="235">
        <v>53</v>
      </c>
      <c r="I585" s="235">
        <v>31</v>
      </c>
      <c r="J585" s="236">
        <v>0.087079000000000004</v>
      </c>
    </row>
    <row r="586" spans="1:10" ht="20.65" customHeight="1">
      <c r="A586" s="336"/>
      <c r="B586" s="235" t="s">
        <v>584</v>
      </c>
      <c r="C586" s="235" t="s">
        <v>14</v>
      </c>
      <c r="D586" s="235">
        <v>320</v>
      </c>
      <c r="E586" s="235">
        <f t="shared" si="89"/>
        <v>14</v>
      </c>
      <c r="F586" s="235">
        <v>12.50</v>
      </c>
      <c r="G586" s="235">
        <v>53</v>
      </c>
      <c r="H586" s="235">
        <v>53</v>
      </c>
      <c r="I586" s="235">
        <v>31</v>
      </c>
      <c r="J586" s="236">
        <v>0.087079000000000004</v>
      </c>
    </row>
    <row r="587" spans="1:10" ht="20.65" customHeight="1">
      <c r="A587" s="336"/>
      <c r="B587" s="237" t="s">
        <v>585</v>
      </c>
      <c r="C587" s="235" t="s">
        <v>16</v>
      </c>
      <c r="D587" s="235">
        <v>280</v>
      </c>
      <c r="E587" s="235">
        <f t="shared" si="89"/>
        <v>18</v>
      </c>
      <c r="F587" s="235">
        <v>16.50</v>
      </c>
      <c r="G587" s="235">
        <v>53</v>
      </c>
      <c r="H587" s="235">
        <v>53</v>
      </c>
      <c r="I587" s="235">
        <v>31</v>
      </c>
      <c r="J587" s="236">
        <v>0.087079000000000004</v>
      </c>
    </row>
    <row r="588" spans="1:10" ht="20.65" customHeight="1">
      <c r="A588" s="336"/>
      <c r="B588" s="237" t="s">
        <v>586</v>
      </c>
      <c r="C588" s="235" t="s">
        <v>18</v>
      </c>
      <c r="D588" s="235">
        <v>240</v>
      </c>
      <c r="E588" s="235">
        <f t="shared" si="89"/>
        <v>21</v>
      </c>
      <c r="F588" s="235">
        <v>19.50</v>
      </c>
      <c r="G588" s="235">
        <v>53</v>
      </c>
      <c r="H588" s="235">
        <v>53</v>
      </c>
      <c r="I588" s="235">
        <v>31</v>
      </c>
      <c r="J588" s="236">
        <v>0.087079000000000004</v>
      </c>
    </row>
    <row r="589" spans="1:10" ht="20.65" customHeight="1">
      <c r="A589" s="336"/>
      <c r="B589" s="237" t="s">
        <v>587</v>
      </c>
      <c r="C589" s="235" t="s">
        <v>20</v>
      </c>
      <c r="D589" s="235">
        <v>200</v>
      </c>
      <c r="E589" s="235">
        <f t="shared" si="89"/>
        <v>22</v>
      </c>
      <c r="F589" s="235">
        <v>20.50</v>
      </c>
      <c r="G589" s="235">
        <v>53</v>
      </c>
      <c r="H589" s="235">
        <v>53</v>
      </c>
      <c r="I589" s="235">
        <v>31</v>
      </c>
      <c r="J589" s="236">
        <v>0.087079000000000004</v>
      </c>
    </row>
    <row r="590" spans="1:10" ht="20.65" customHeight="1">
      <c r="A590" s="336"/>
      <c r="B590" s="237" t="s">
        <v>588</v>
      </c>
      <c r="C590" s="235" t="s">
        <v>22</v>
      </c>
      <c r="D590" s="235">
        <v>180</v>
      </c>
      <c r="E590" s="235">
        <f t="shared" si="89"/>
        <v>24</v>
      </c>
      <c r="F590" s="235">
        <v>22.50</v>
      </c>
      <c r="G590" s="235">
        <v>53</v>
      </c>
      <c r="H590" s="235">
        <v>53</v>
      </c>
      <c r="I590" s="235">
        <v>31</v>
      </c>
      <c r="J590" s="236">
        <v>0.087079000000000004</v>
      </c>
    </row>
    <row r="591" spans="1:10" ht="20.65" customHeight="1">
      <c r="A591" s="336"/>
      <c r="B591" s="237" t="s">
        <v>589</v>
      </c>
      <c r="C591" s="235" t="s">
        <v>24</v>
      </c>
      <c r="D591" s="235">
        <v>160</v>
      </c>
      <c r="E591" s="235">
        <f t="shared" si="89"/>
        <v>25.50</v>
      </c>
      <c r="F591" s="235">
        <v>24</v>
      </c>
      <c r="G591" s="235">
        <v>53</v>
      </c>
      <c r="H591" s="235">
        <v>53</v>
      </c>
      <c r="I591" s="235">
        <v>31</v>
      </c>
      <c r="J591" s="236">
        <v>0.087079000000000004</v>
      </c>
    </row>
    <row r="592" spans="1:10" ht="20.65" customHeight="1">
      <c r="A592" s="336"/>
      <c r="B592" s="237" t="s">
        <v>590</v>
      </c>
      <c r="C592" s="235" t="s">
        <v>26</v>
      </c>
      <c r="D592" s="235">
        <v>140</v>
      </c>
      <c r="E592" s="235">
        <f t="shared" si="89"/>
        <v>25.50</v>
      </c>
      <c r="F592" s="235">
        <v>24</v>
      </c>
      <c r="G592" s="235">
        <v>53</v>
      </c>
      <c r="H592" s="235">
        <v>53</v>
      </c>
      <c r="I592" s="235">
        <v>31</v>
      </c>
      <c r="J592" s="236">
        <v>0.087079000000000004</v>
      </c>
    </row>
    <row r="593" spans="1:10" ht="20.65" customHeight="1">
      <c r="A593" s="337"/>
      <c r="B593" s="237" t="s">
        <v>591</v>
      </c>
      <c r="C593" s="235" t="s">
        <v>28</v>
      </c>
      <c r="D593" s="235">
        <v>120</v>
      </c>
      <c r="E593" s="235">
        <f t="shared" si="89"/>
        <v>27.50</v>
      </c>
      <c r="F593" s="235">
        <v>26</v>
      </c>
      <c r="G593" s="235">
        <v>53</v>
      </c>
      <c r="H593" s="235">
        <v>53</v>
      </c>
      <c r="I593" s="235">
        <v>31</v>
      </c>
      <c r="J593" s="236">
        <v>0.087079000000000004</v>
      </c>
    </row>
    <row r="594" spans="1:10" ht="20.65" customHeight="1">
      <c r="A594" s="338" t="s">
        <v>29</v>
      </c>
      <c r="B594" s="268" t="s">
        <v>592</v>
      </c>
      <c r="C594" s="268" t="s">
        <v>12</v>
      </c>
      <c r="D594" s="269">
        <v>100</v>
      </c>
      <c r="E594" s="239">
        <f>F594+1.1</f>
        <v>4.3499999999999996</v>
      </c>
      <c r="F594" s="239">
        <f>(1.2*15+14.5)*0.1</f>
        <v>3.25</v>
      </c>
      <c r="G594" s="238">
        <v>53</v>
      </c>
      <c r="H594" s="238">
        <v>38</v>
      </c>
      <c r="I594" s="238">
        <v>30</v>
      </c>
      <c r="J594" s="240">
        <f t="shared" si="90" ref="J594:J614">I594*H594*G594*0.000001</f>
        <v>0.060419999999999995</v>
      </c>
    </row>
    <row r="595" spans="1:10" ht="20.65" customHeight="1">
      <c r="A595" s="339"/>
      <c r="B595" s="268" t="s">
        <v>593</v>
      </c>
      <c r="C595" s="268" t="s">
        <v>14</v>
      </c>
      <c r="D595" s="269">
        <v>100</v>
      </c>
      <c r="E595" s="239">
        <f>F595+1.1</f>
        <v>5.0999999999999996</v>
      </c>
      <c r="F595" s="239">
        <f>(1.7*15+14.5)*0.1</f>
        <v>4</v>
      </c>
      <c r="G595" s="238">
        <v>53</v>
      </c>
      <c r="H595" s="238">
        <v>38</v>
      </c>
      <c r="I595" s="238">
        <v>30</v>
      </c>
      <c r="J595" s="240">
        <f t="shared" si="90"/>
        <v>0.060419999999999995</v>
      </c>
    </row>
    <row r="596" spans="1:10" ht="20.65" customHeight="1">
      <c r="A596" s="339"/>
      <c r="B596" s="268" t="s">
        <v>594</v>
      </c>
      <c r="C596" s="268" t="s">
        <v>16</v>
      </c>
      <c r="D596" s="269">
        <v>100</v>
      </c>
      <c r="E596" s="239">
        <f>F596+1.1</f>
        <v>6.60</v>
      </c>
      <c r="F596" s="239">
        <f>(2.7*15+14.5)*0.1</f>
        <v>5.50</v>
      </c>
      <c r="G596" s="238">
        <v>53</v>
      </c>
      <c r="H596" s="238">
        <v>38</v>
      </c>
      <c r="I596" s="238">
        <v>30</v>
      </c>
      <c r="J596" s="240">
        <f t="shared" si="90"/>
        <v>0.060419999999999995</v>
      </c>
    </row>
    <row r="597" spans="1:10" ht="20.65" customHeight="1">
      <c r="A597" s="339"/>
      <c r="B597" s="268" t="s">
        <v>595</v>
      </c>
      <c r="C597" s="268" t="s">
        <v>18</v>
      </c>
      <c r="D597" s="269">
        <v>100</v>
      </c>
      <c r="E597" s="239">
        <f>F597+1.1</f>
        <v>8.5500000000000007</v>
      </c>
      <c r="F597" s="239">
        <f>(4*15+14.5)*0.1</f>
        <v>7.45</v>
      </c>
      <c r="G597" s="238">
        <v>53</v>
      </c>
      <c r="H597" s="238">
        <v>38</v>
      </c>
      <c r="I597" s="238">
        <v>30</v>
      </c>
      <c r="J597" s="240">
        <f t="shared" si="90"/>
        <v>0.060419999999999995</v>
      </c>
    </row>
    <row r="598" spans="1:10" ht="20.65" customHeight="1">
      <c r="A598" s="339"/>
      <c r="B598" s="268" t="s">
        <v>596</v>
      </c>
      <c r="C598" s="268" t="s">
        <v>20</v>
      </c>
      <c r="D598" s="269">
        <v>100</v>
      </c>
      <c r="E598" s="239">
        <f>F598+1.1</f>
        <v>10.050000000000001</v>
      </c>
      <c r="F598" s="239">
        <f>(5*15+14.5)*0.1</f>
        <v>8.9500000000000011</v>
      </c>
      <c r="G598" s="238">
        <v>53</v>
      </c>
      <c r="H598" s="238">
        <v>38</v>
      </c>
      <c r="I598" s="238">
        <v>30</v>
      </c>
      <c r="J598" s="240">
        <f t="shared" si="90"/>
        <v>0.060419999999999995</v>
      </c>
    </row>
    <row r="599" spans="1:10" ht="20.65" customHeight="1">
      <c r="A599" s="339"/>
      <c r="B599" s="238" t="s">
        <v>597</v>
      </c>
      <c r="C599" s="238" t="s">
        <v>22</v>
      </c>
      <c r="D599" s="269">
        <v>100</v>
      </c>
      <c r="E599" s="239">
        <f>F599+1.3</f>
        <v>12.500000000000002</v>
      </c>
      <c r="F599" s="239">
        <f>(6.1*15+20.5)*0.1</f>
        <v>11.20</v>
      </c>
      <c r="G599" s="238">
        <v>61</v>
      </c>
      <c r="H599" s="238">
        <v>46</v>
      </c>
      <c r="I599" s="238">
        <v>32</v>
      </c>
      <c r="J599" s="240">
        <f t="shared" si="90"/>
        <v>0.089791999999999997</v>
      </c>
    </row>
    <row r="600" spans="1:10" ht="20.65" customHeight="1">
      <c r="A600" s="339"/>
      <c r="B600" s="238" t="s">
        <v>598</v>
      </c>
      <c r="C600" s="238" t="s">
        <v>24</v>
      </c>
      <c r="D600" s="269">
        <v>100</v>
      </c>
      <c r="E600" s="239">
        <f>F600+1.3</f>
        <v>14.000000000000002</v>
      </c>
      <c r="F600" s="239">
        <f>(7.1*15+20.5)*0.1</f>
        <v>12.70</v>
      </c>
      <c r="G600" s="238">
        <v>61</v>
      </c>
      <c r="H600" s="238">
        <v>46</v>
      </c>
      <c r="I600" s="238">
        <v>32</v>
      </c>
      <c r="J600" s="240">
        <f t="shared" si="90"/>
        <v>0.089791999999999997</v>
      </c>
    </row>
    <row r="601" spans="1:10" ht="20.65" customHeight="1">
      <c r="A601" s="339"/>
      <c r="B601" s="238" t="s">
        <v>599</v>
      </c>
      <c r="C601" s="238" t="s">
        <v>26</v>
      </c>
      <c r="D601" s="269">
        <v>100</v>
      </c>
      <c r="E601" s="239">
        <f>F601+1.3</f>
        <v>15.80</v>
      </c>
      <c r="F601" s="239">
        <f>(8.3*15+20.5)*0.1</f>
        <v>14.50</v>
      </c>
      <c r="G601" s="238">
        <v>61</v>
      </c>
      <c r="H601" s="238">
        <v>46</v>
      </c>
      <c r="I601" s="238">
        <v>32</v>
      </c>
      <c r="J601" s="240">
        <f t="shared" si="90"/>
        <v>0.089791999999999997</v>
      </c>
    </row>
    <row r="602" spans="1:10" ht="20.65" customHeight="1">
      <c r="A602" s="339"/>
      <c r="B602" s="238" t="s">
        <v>600</v>
      </c>
      <c r="C602" s="238" t="s">
        <v>28</v>
      </c>
      <c r="D602" s="269">
        <v>100</v>
      </c>
      <c r="E602" s="239">
        <f>F602+1.3</f>
        <v>19.55</v>
      </c>
      <c r="F602" s="239">
        <f>(10.8*15+20.5)*0.1</f>
        <v>18.25</v>
      </c>
      <c r="G602" s="238">
        <v>61</v>
      </c>
      <c r="H602" s="238">
        <v>46</v>
      </c>
      <c r="I602" s="238">
        <v>32</v>
      </c>
      <c r="J602" s="240">
        <f t="shared" si="90"/>
        <v>0.089791999999999997</v>
      </c>
    </row>
    <row r="603" spans="1:10" ht="20.65" customHeight="1">
      <c r="A603" s="340" t="s">
        <v>39</v>
      </c>
      <c r="B603" s="241" t="s">
        <v>601</v>
      </c>
      <c r="C603" s="241" t="s">
        <v>128</v>
      </c>
      <c r="D603" s="242">
        <v>12</v>
      </c>
      <c r="E603" s="242">
        <f t="shared" si="91" ref="E603:E614">F603+1.2</f>
        <v>20.400000000000002</v>
      </c>
      <c r="F603" s="242">
        <f t="shared" si="92" ref="F603:F608">(0.45*3+0.25)*12</f>
        <v>19.200000000000003</v>
      </c>
      <c r="G603" s="242">
        <v>55</v>
      </c>
      <c r="H603" s="242">
        <v>35</v>
      </c>
      <c r="I603" s="242">
        <v>26</v>
      </c>
      <c r="J603" s="243">
        <f t="shared" si="90"/>
        <v>0.050049999999999997</v>
      </c>
    </row>
    <row r="604" spans="1:10" ht="20.65" customHeight="1">
      <c r="A604" s="341"/>
      <c r="B604" s="241" t="s">
        <v>602</v>
      </c>
      <c r="C604" s="241" t="s">
        <v>130</v>
      </c>
      <c r="D604" s="242">
        <v>12</v>
      </c>
      <c r="E604" s="242">
        <f t="shared" si="91"/>
        <v>20.400000000000002</v>
      </c>
      <c r="F604" s="242">
        <f t="shared" si="92"/>
        <v>19.200000000000003</v>
      </c>
      <c r="G604" s="242">
        <v>55</v>
      </c>
      <c r="H604" s="242">
        <v>35</v>
      </c>
      <c r="I604" s="242">
        <v>26</v>
      </c>
      <c r="J604" s="243">
        <f t="shared" si="90"/>
        <v>0.050049999999999997</v>
      </c>
    </row>
    <row r="605" spans="1:10" ht="20.65" customHeight="1">
      <c r="A605" s="341"/>
      <c r="B605" s="241" t="s">
        <v>603</v>
      </c>
      <c r="C605" s="241" t="s">
        <v>132</v>
      </c>
      <c r="D605" s="242">
        <v>12</v>
      </c>
      <c r="E605" s="242">
        <f t="shared" si="91"/>
        <v>20.400000000000002</v>
      </c>
      <c r="F605" s="242">
        <f t="shared" si="92"/>
        <v>19.200000000000003</v>
      </c>
      <c r="G605" s="242">
        <v>55</v>
      </c>
      <c r="H605" s="242">
        <v>35</v>
      </c>
      <c r="I605" s="242">
        <v>26</v>
      </c>
      <c r="J605" s="243">
        <f t="shared" si="90"/>
        <v>0.050049999999999997</v>
      </c>
    </row>
    <row r="606" spans="1:10" ht="20.65" customHeight="1">
      <c r="A606" s="341"/>
      <c r="B606" s="241" t="s">
        <v>604</v>
      </c>
      <c r="C606" s="241" t="s">
        <v>134</v>
      </c>
      <c r="D606" s="242">
        <v>12</v>
      </c>
      <c r="E606" s="242">
        <f t="shared" si="91"/>
        <v>20.400000000000002</v>
      </c>
      <c r="F606" s="242">
        <f t="shared" si="92"/>
        <v>19.200000000000003</v>
      </c>
      <c r="G606" s="242">
        <v>55</v>
      </c>
      <c r="H606" s="242">
        <v>35</v>
      </c>
      <c r="I606" s="242">
        <v>26</v>
      </c>
      <c r="J606" s="243">
        <f t="shared" si="90"/>
        <v>0.050049999999999997</v>
      </c>
    </row>
    <row r="607" spans="1:10" ht="20.65" customHeight="1">
      <c r="A607" s="341"/>
      <c r="B607" s="241" t="s">
        <v>605</v>
      </c>
      <c r="C607" s="241" t="s">
        <v>136</v>
      </c>
      <c r="D607" s="242">
        <v>12</v>
      </c>
      <c r="E607" s="242">
        <f t="shared" si="91"/>
        <v>20.400000000000002</v>
      </c>
      <c r="F607" s="242">
        <f t="shared" si="92"/>
        <v>19.200000000000003</v>
      </c>
      <c r="G607" s="242">
        <v>55</v>
      </c>
      <c r="H607" s="242">
        <v>35</v>
      </c>
      <c r="I607" s="242">
        <v>26</v>
      </c>
      <c r="J607" s="243">
        <f t="shared" si="90"/>
        <v>0.050049999999999997</v>
      </c>
    </row>
    <row r="608" spans="1:10" ht="20.65" customHeight="1">
      <c r="A608" s="341"/>
      <c r="B608" s="241" t="s">
        <v>606</v>
      </c>
      <c r="C608" s="241" t="s">
        <v>138</v>
      </c>
      <c r="D608" s="242">
        <v>12</v>
      </c>
      <c r="E608" s="242">
        <f t="shared" si="91"/>
        <v>20.400000000000002</v>
      </c>
      <c r="F608" s="242">
        <f t="shared" si="92"/>
        <v>19.200000000000003</v>
      </c>
      <c r="G608" s="242">
        <v>55</v>
      </c>
      <c r="H608" s="242">
        <v>35</v>
      </c>
      <c r="I608" s="242">
        <v>26</v>
      </c>
      <c r="J608" s="243">
        <f t="shared" si="90"/>
        <v>0.050049999999999997</v>
      </c>
    </row>
    <row r="609" spans="1:10" ht="20.65" customHeight="1">
      <c r="A609" s="341"/>
      <c r="B609" s="241" t="s">
        <v>607</v>
      </c>
      <c r="C609" s="241" t="s">
        <v>140</v>
      </c>
      <c r="D609" s="242">
        <v>8</v>
      </c>
      <c r="E609" s="242">
        <f t="shared" si="91"/>
        <v>21.60</v>
      </c>
      <c r="F609" s="242">
        <f t="shared" si="93" ref="F609:F614">(0.45*5+0.3)*8</f>
        <v>20.40</v>
      </c>
      <c r="G609" s="242">
        <v>38</v>
      </c>
      <c r="H609" s="242">
        <v>38</v>
      </c>
      <c r="I609" s="242">
        <v>36</v>
      </c>
      <c r="J609" s="243">
        <f t="shared" si="90"/>
        <v>0.051983999999999995</v>
      </c>
    </row>
    <row r="610" spans="1:10" ht="20.65" customHeight="1">
      <c r="A610" s="341"/>
      <c r="B610" s="241" t="s">
        <v>608</v>
      </c>
      <c r="C610" s="241" t="s">
        <v>142</v>
      </c>
      <c r="D610" s="242">
        <v>8</v>
      </c>
      <c r="E610" s="242">
        <f t="shared" si="91"/>
        <v>21.60</v>
      </c>
      <c r="F610" s="242">
        <f t="shared" si="93"/>
        <v>20.40</v>
      </c>
      <c r="G610" s="242">
        <v>38</v>
      </c>
      <c r="H610" s="242">
        <v>38</v>
      </c>
      <c r="I610" s="242">
        <v>36</v>
      </c>
      <c r="J610" s="243">
        <f t="shared" si="90"/>
        <v>0.051983999999999995</v>
      </c>
    </row>
    <row r="611" spans="1:10" ht="20.65" customHeight="1">
      <c r="A611" s="341"/>
      <c r="B611" s="241" t="s">
        <v>609</v>
      </c>
      <c r="C611" s="241" t="s">
        <v>144</v>
      </c>
      <c r="D611" s="242">
        <v>8</v>
      </c>
      <c r="E611" s="242">
        <f t="shared" si="91"/>
        <v>21.60</v>
      </c>
      <c r="F611" s="242">
        <f t="shared" si="93"/>
        <v>20.40</v>
      </c>
      <c r="G611" s="242">
        <v>38</v>
      </c>
      <c r="H611" s="242">
        <v>38</v>
      </c>
      <c r="I611" s="242">
        <v>36</v>
      </c>
      <c r="J611" s="243">
        <f t="shared" si="90"/>
        <v>0.051983999999999995</v>
      </c>
    </row>
    <row r="612" spans="1:10" ht="20.65" customHeight="1">
      <c r="A612" s="341"/>
      <c r="B612" s="241" t="s">
        <v>610</v>
      </c>
      <c r="C612" s="241" t="s">
        <v>146</v>
      </c>
      <c r="D612" s="242">
        <v>8</v>
      </c>
      <c r="E612" s="242">
        <f t="shared" si="91"/>
        <v>21.60</v>
      </c>
      <c r="F612" s="242">
        <f t="shared" si="93"/>
        <v>20.40</v>
      </c>
      <c r="G612" s="242">
        <v>38</v>
      </c>
      <c r="H612" s="242">
        <v>38</v>
      </c>
      <c r="I612" s="242">
        <v>36</v>
      </c>
      <c r="J612" s="243">
        <f t="shared" si="90"/>
        <v>0.051983999999999995</v>
      </c>
    </row>
    <row r="613" spans="1:10" ht="20.65" customHeight="1">
      <c r="A613" s="341"/>
      <c r="B613" s="241" t="s">
        <v>611</v>
      </c>
      <c r="C613" s="241" t="s">
        <v>148</v>
      </c>
      <c r="D613" s="242">
        <v>8</v>
      </c>
      <c r="E613" s="242">
        <f t="shared" si="91"/>
        <v>21.60</v>
      </c>
      <c r="F613" s="242">
        <f t="shared" si="93"/>
        <v>20.40</v>
      </c>
      <c r="G613" s="242">
        <v>38</v>
      </c>
      <c r="H613" s="242">
        <v>38</v>
      </c>
      <c r="I613" s="242">
        <v>36</v>
      </c>
      <c r="J613" s="243">
        <f t="shared" si="90"/>
        <v>0.051983999999999995</v>
      </c>
    </row>
    <row r="614" spans="1:10" ht="20.65" customHeight="1">
      <c r="A614" s="341"/>
      <c r="B614" s="270" t="s">
        <v>612</v>
      </c>
      <c r="C614" s="270" t="s">
        <v>150</v>
      </c>
      <c r="D614" s="271">
        <v>8</v>
      </c>
      <c r="E614" s="271">
        <f t="shared" si="91"/>
        <v>21.60</v>
      </c>
      <c r="F614" s="271">
        <f t="shared" si="93"/>
        <v>20.40</v>
      </c>
      <c r="G614" s="271">
        <v>38</v>
      </c>
      <c r="H614" s="271">
        <v>38</v>
      </c>
      <c r="I614" s="271">
        <v>36</v>
      </c>
      <c r="J614" s="272">
        <f t="shared" si="90"/>
        <v>0.051983999999999995</v>
      </c>
    </row>
  </sheetData>
  <mergeCells count="126">
    <mergeCell ref="A1:J1"/>
    <mergeCell ref="A2:J2"/>
    <mergeCell ref="G5:I5"/>
    <mergeCell ref="A37:J37"/>
    <mergeCell ref="A38:J38"/>
    <mergeCell ref="G41:I41"/>
    <mergeCell ref="A72:J72"/>
    <mergeCell ref="A73:J73"/>
    <mergeCell ref="A74:J74"/>
    <mergeCell ref="A247:J247"/>
    <mergeCell ref="A248:J248"/>
    <mergeCell ref="G251:I251"/>
    <mergeCell ref="A282:J282"/>
    <mergeCell ref="A261:A268"/>
    <mergeCell ref="A269:A280"/>
    <mergeCell ref="G75:I75"/>
    <mergeCell ref="A107:J107"/>
    <mergeCell ref="A108:J108"/>
    <mergeCell ref="A109:J109"/>
    <mergeCell ref="G110:I110"/>
    <mergeCell ref="A142:J142"/>
    <mergeCell ref="A143:J143"/>
    <mergeCell ref="G146:I146"/>
    <mergeCell ref="A178:J178"/>
    <mergeCell ref="A252:A260"/>
    <mergeCell ref="A147:A155"/>
    <mergeCell ref="A156:A164"/>
    <mergeCell ref="A165:A176"/>
    <mergeCell ref="A183:A191"/>
    <mergeCell ref="A192:A200"/>
    <mergeCell ref="A201:A212"/>
    <mergeCell ref="A218:A226"/>
    <mergeCell ref="A227:A234"/>
    <mergeCell ref="A455:A459"/>
    <mergeCell ref="A460:A471"/>
    <mergeCell ref="A283:J283"/>
    <mergeCell ref="G286:I286"/>
    <mergeCell ref="A318:J318"/>
    <mergeCell ref="A319:J319"/>
    <mergeCell ref="G322:I322"/>
    <mergeCell ref="A354:J354"/>
    <mergeCell ref="A355:J355"/>
    <mergeCell ref="G358:I358"/>
    <mergeCell ref="A386:J386"/>
    <mergeCell ref="A287:A295"/>
    <mergeCell ref="A296:A304"/>
    <mergeCell ref="A305:A316"/>
    <mergeCell ref="A323:A331"/>
    <mergeCell ref="A332:A340"/>
    <mergeCell ref="A341:A352"/>
    <mergeCell ref="A359:A365"/>
    <mergeCell ref="A366:A372"/>
    <mergeCell ref="A373:A384"/>
    <mergeCell ref="A580:J580"/>
    <mergeCell ref="A478:A486"/>
    <mergeCell ref="A487:A495"/>
    <mergeCell ref="A496:A507"/>
    <mergeCell ref="A514:A522"/>
    <mergeCell ref="A523:A531"/>
    <mergeCell ref="A532:A543"/>
    <mergeCell ref="A550:A558"/>
    <mergeCell ref="A559:A566"/>
    <mergeCell ref="A567:A578"/>
    <mergeCell ref="A474:J474"/>
    <mergeCell ref="G477:I477"/>
    <mergeCell ref="A509:J509"/>
    <mergeCell ref="A510:J510"/>
    <mergeCell ref="G513:I513"/>
    <mergeCell ref="A545:J545"/>
    <mergeCell ref="A546:J546"/>
    <mergeCell ref="G549:I549"/>
    <mergeCell ref="A387:J387"/>
    <mergeCell ref="G390:I390"/>
    <mergeCell ref="A415:J415"/>
    <mergeCell ref="A416:J416"/>
    <mergeCell ref="G419:I419"/>
    <mergeCell ref="A444:J444"/>
    <mergeCell ref="A445:J445"/>
    <mergeCell ref="G448:I448"/>
    <mergeCell ref="A473:J473"/>
    <mergeCell ref="A391:A396"/>
    <mergeCell ref="A397:A401"/>
    <mergeCell ref="A402:A413"/>
    <mergeCell ref="A420:A425"/>
    <mergeCell ref="A426:A430"/>
    <mergeCell ref="A431:A442"/>
    <mergeCell ref="A449:A454"/>
    <mergeCell ref="A235:A246"/>
    <mergeCell ref="A179:J179"/>
    <mergeCell ref="G182:I182"/>
    <mergeCell ref="A213:J213"/>
    <mergeCell ref="A214:J214"/>
    <mergeCell ref="G217:I217"/>
    <mergeCell ref="A42:A50"/>
    <mergeCell ref="A51:A58"/>
    <mergeCell ref="A59:A70"/>
    <mergeCell ref="A76:A84"/>
    <mergeCell ref="A85:A93"/>
    <mergeCell ref="A94:A105"/>
    <mergeCell ref="A111:A119"/>
    <mergeCell ref="A120:A128"/>
    <mergeCell ref="A129:A140"/>
    <mergeCell ref="A585:A593"/>
    <mergeCell ref="A594:A602"/>
    <mergeCell ref="A603:A614"/>
    <mergeCell ref="A3:J4"/>
    <mergeCell ref="A39:J40"/>
    <mergeCell ref="A144:J145"/>
    <mergeCell ref="A180:J181"/>
    <mergeCell ref="A215:J216"/>
    <mergeCell ref="A249:J250"/>
    <mergeCell ref="A284:J285"/>
    <mergeCell ref="A320:J321"/>
    <mergeCell ref="A356:J357"/>
    <mergeCell ref="A388:J389"/>
    <mergeCell ref="A417:J418"/>
    <mergeCell ref="A446:J447"/>
    <mergeCell ref="A475:J476"/>
    <mergeCell ref="A511:J512"/>
    <mergeCell ref="A547:J548"/>
    <mergeCell ref="A582:J583"/>
    <mergeCell ref="A581:J581"/>
    <mergeCell ref="G584:I584"/>
    <mergeCell ref="A6:A14"/>
    <mergeCell ref="A15:A23"/>
    <mergeCell ref="A24:A35"/>
  </mergeCells>
  <pageMargins left="0.393055555555556" right="0.196527777777778" top="0.826388888888889" bottom="0.472222222222222" header="0.118055555555556" footer="0.196527777777778"/>
  <pageSetup fitToHeight="0" orientation="portrait" paperSize="9" scale="65" r:id="rId2"/>
  <headerFooter alignWithMargins="0">
    <oddHeader>&amp;C&amp;"arial"&amp;48&amp;K02-050леска для триммера</oddHeader>
    <oddFooter>&amp;C&amp;"微软雅黑"&amp;20www.bestill.ru
&amp;P</oddFooter>
  </headerFooter>
  <rowBreaks count="11" manualBreakCount="11">
    <brk id="246" max="16383" man="1"/>
    <brk id="281" max="16383" man="1"/>
    <brk id="317" max="16383" man="1"/>
    <brk id="353" max="16383" man="1"/>
    <brk id="385" max="16383" man="1"/>
    <brk id="414" max="16383" man="1"/>
    <brk id="443" max="16383" man="1"/>
    <brk id="472" max="16383" man="1"/>
    <brk id="508" max="16383" man="1"/>
    <brk id="544" max="16383" man="1"/>
    <brk id="579" max="16383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3"/>
  <sheetViews>
    <sheetView workbookViewId="0" topLeftCell="A1">
      <selection pane="topLeft" activeCell="R23" sqref="R23"/>
    </sheetView>
  </sheetViews>
  <sheetFormatPr defaultColWidth="9.00428571428571" defaultRowHeight="15"/>
  <cols>
    <col min="1" max="1" width="10.5714285714286" customWidth="1"/>
    <col min="2" max="2" width="18" customWidth="1"/>
    <col min="3" max="3" width="17.1428571428571" customWidth="1"/>
    <col min="4" max="4" width="9.28571428571429" customWidth="1"/>
    <col min="5" max="5" width="8.57142857142857" customWidth="1"/>
    <col min="6" max="6" width="10.2857142857143" customWidth="1"/>
    <col min="7" max="7" width="18.1428571428571" customWidth="1"/>
    <col min="8" max="8" width="18" customWidth="1"/>
    <col min="9" max="9" width="9.28571428571429" customWidth="1"/>
    <col min="10" max="10" width="8.14285714285714" customWidth="1"/>
  </cols>
  <sheetData>
    <row r="1" spans="1:10" ht="48" customHeight="1">
      <c r="A1" s="470" t="s">
        <v>1544</v>
      </c>
      <c r="B1" s="470"/>
      <c r="C1" s="470"/>
      <c r="D1" s="470"/>
      <c r="E1" s="470"/>
      <c r="F1" s="470"/>
      <c r="G1" s="470"/>
      <c r="H1" s="470"/>
      <c r="I1" s="470"/>
      <c r="J1" s="470"/>
    </row>
    <row r="2" spans="1:10" ht="15">
      <c r="A2" s="478" t="s">
        <v>614</v>
      </c>
      <c r="B2" s="478" t="s">
        <v>615</v>
      </c>
      <c r="C2" s="480" t="s">
        <v>1471</v>
      </c>
      <c r="D2" s="482" t="s">
        <v>2</v>
      </c>
      <c r="E2" s="478" t="s">
        <v>624</v>
      </c>
      <c r="F2" s="478" t="s">
        <v>614</v>
      </c>
      <c r="G2" s="478" t="s">
        <v>615</v>
      </c>
      <c r="H2" s="480" t="s">
        <v>1471</v>
      </c>
      <c r="I2" s="482" t="s">
        <v>2</v>
      </c>
      <c r="J2" s="478" t="s">
        <v>624</v>
      </c>
    </row>
    <row r="3" spans="1:10" ht="15">
      <c r="A3" s="479"/>
      <c r="B3" s="479"/>
      <c r="C3" s="481"/>
      <c r="D3" s="483"/>
      <c r="E3" s="479"/>
      <c r="F3" s="479"/>
      <c r="G3" s="479"/>
      <c r="H3" s="481"/>
      <c r="I3" s="483"/>
      <c r="J3" s="479"/>
    </row>
    <row r="4" spans="1:10" ht="73.9" customHeight="1">
      <c r="A4" s="125" t="s">
        <v>1545</v>
      </c>
      <c r="B4" s="33"/>
      <c r="C4" s="99" t="s">
        <v>1546</v>
      </c>
      <c r="D4" s="106" t="s">
        <v>954</v>
      </c>
      <c r="E4" s="33">
        <v>2000</v>
      </c>
      <c r="F4" s="125" t="s">
        <v>1547</v>
      </c>
      <c r="G4" s="59"/>
      <c r="H4" s="99" t="s">
        <v>1548</v>
      </c>
      <c r="I4" s="106" t="s">
        <v>954</v>
      </c>
      <c r="J4" s="33">
        <v>2000</v>
      </c>
    </row>
    <row r="5" spans="1:10" ht="73.9" customHeight="1">
      <c r="A5" s="125" t="s">
        <v>1549</v>
      </c>
      <c r="B5" s="59"/>
      <c r="C5" s="99" t="s">
        <v>1546</v>
      </c>
      <c r="D5" s="106" t="s">
        <v>954</v>
      </c>
      <c r="E5" s="59">
        <v>2000</v>
      </c>
      <c r="F5" s="125" t="s">
        <v>1550</v>
      </c>
      <c r="G5" s="59"/>
      <c r="H5" s="99" t="s">
        <v>1548</v>
      </c>
      <c r="I5" s="106" t="s">
        <v>954</v>
      </c>
      <c r="J5" s="59">
        <v>2000</v>
      </c>
    </row>
    <row r="6" spans="1:10" ht="73.9" customHeight="1">
      <c r="A6" s="125" t="s">
        <v>1551</v>
      </c>
      <c r="B6" s="59"/>
      <c r="C6" s="99" t="s">
        <v>1546</v>
      </c>
      <c r="D6" s="106" t="s">
        <v>954</v>
      </c>
      <c r="E6" s="33">
        <v>2000</v>
      </c>
      <c r="F6" s="125" t="s">
        <v>1552</v>
      </c>
      <c r="G6" s="59"/>
      <c r="H6" s="99" t="s">
        <v>1546</v>
      </c>
      <c r="I6" s="106" t="s">
        <v>954</v>
      </c>
      <c r="J6" s="33">
        <v>2000</v>
      </c>
    </row>
    <row r="7" spans="1:10" ht="73.9" customHeight="1">
      <c r="A7" s="125" t="s">
        <v>1553</v>
      </c>
      <c r="B7" s="59"/>
      <c r="C7" s="99" t="s">
        <v>1546</v>
      </c>
      <c r="D7" s="106" t="s">
        <v>954</v>
      </c>
      <c r="E7" s="59">
        <v>2000</v>
      </c>
      <c r="F7" s="125" t="s">
        <v>1554</v>
      </c>
      <c r="G7" s="59"/>
      <c r="H7" s="99" t="s">
        <v>1546</v>
      </c>
      <c r="I7" s="106" t="s">
        <v>954</v>
      </c>
      <c r="J7" s="59">
        <v>2000</v>
      </c>
    </row>
    <row r="8" spans="1:10" ht="73.9" customHeight="1">
      <c r="A8" s="125" t="s">
        <v>1555</v>
      </c>
      <c r="B8" s="59"/>
      <c r="C8" s="99" t="s">
        <v>1546</v>
      </c>
      <c r="D8" s="106" t="s">
        <v>954</v>
      </c>
      <c r="E8" s="33">
        <v>2000</v>
      </c>
      <c r="F8" s="125" t="s">
        <v>1556</v>
      </c>
      <c r="G8" s="59"/>
      <c r="H8" s="99" t="s">
        <v>1546</v>
      </c>
      <c r="I8" s="106" t="s">
        <v>954</v>
      </c>
      <c r="J8" s="33">
        <v>2000</v>
      </c>
    </row>
    <row r="9" spans="1:10" ht="73.9" customHeight="1">
      <c r="A9" s="125" t="s">
        <v>1557</v>
      </c>
      <c r="B9" s="59"/>
      <c r="C9" s="99" t="s">
        <v>1546</v>
      </c>
      <c r="D9" s="106" t="s">
        <v>954</v>
      </c>
      <c r="E9" s="59">
        <v>2000</v>
      </c>
      <c r="F9" s="125" t="s">
        <v>1558</v>
      </c>
      <c r="G9" s="59"/>
      <c r="H9" s="99" t="s">
        <v>1546</v>
      </c>
      <c r="I9" s="106" t="s">
        <v>954</v>
      </c>
      <c r="J9" s="59">
        <v>2000</v>
      </c>
    </row>
    <row r="10" spans="1:10" ht="73.9" customHeight="1">
      <c r="A10" s="125" t="s">
        <v>1559</v>
      </c>
      <c r="B10" s="59"/>
      <c r="C10" s="99" t="s">
        <v>1546</v>
      </c>
      <c r="D10" s="106" t="s">
        <v>954</v>
      </c>
      <c r="E10" s="33">
        <v>2000</v>
      </c>
      <c r="F10" s="125" t="s">
        <v>1560</v>
      </c>
      <c r="G10" s="59"/>
      <c r="H10" s="99" t="s">
        <v>1561</v>
      </c>
      <c r="I10" s="106" t="s">
        <v>954</v>
      </c>
      <c r="J10" s="33">
        <v>2000</v>
      </c>
    </row>
    <row r="11" spans="1:10" ht="73.9" customHeight="1">
      <c r="A11" s="125" t="s">
        <v>1562</v>
      </c>
      <c r="B11" s="59"/>
      <c r="C11" s="99" t="s">
        <v>1548</v>
      </c>
      <c r="D11" s="106" t="s">
        <v>954</v>
      </c>
      <c r="E11" s="59">
        <v>2000</v>
      </c>
      <c r="F11" s="125" t="s">
        <v>1563</v>
      </c>
      <c r="G11" s="59"/>
      <c r="H11" s="99" t="s">
        <v>1561</v>
      </c>
      <c r="I11" s="106" t="s">
        <v>954</v>
      </c>
      <c r="J11" s="59">
        <v>2000</v>
      </c>
    </row>
    <row r="12" spans="1:10" ht="73.9" customHeight="1">
      <c r="A12" s="125" t="s">
        <v>1564</v>
      </c>
      <c r="B12" s="59"/>
      <c r="C12" s="99" t="s">
        <v>1548</v>
      </c>
      <c r="D12" s="106" t="s">
        <v>954</v>
      </c>
      <c r="E12" s="33">
        <v>2000</v>
      </c>
      <c r="F12" s="125" t="s">
        <v>1565</v>
      </c>
      <c r="G12" s="59"/>
      <c r="H12" s="99" t="s">
        <v>1561</v>
      </c>
      <c r="I12" s="106" t="s">
        <v>954</v>
      </c>
      <c r="J12" s="33">
        <v>2000</v>
      </c>
    </row>
    <row r="13" spans="1:10" ht="73.9" customHeight="1">
      <c r="A13" s="125" t="s">
        <v>1566</v>
      </c>
      <c r="B13" s="59"/>
      <c r="C13" s="99" t="s">
        <v>1548</v>
      </c>
      <c r="D13" s="106" t="s">
        <v>954</v>
      </c>
      <c r="E13" s="59">
        <v>2000</v>
      </c>
      <c r="F13" s="125" t="s">
        <v>1567</v>
      </c>
      <c r="G13" s="59"/>
      <c r="H13" s="99" t="s">
        <v>1548</v>
      </c>
      <c r="I13" s="106" t="s">
        <v>954</v>
      </c>
      <c r="J13" s="59">
        <v>2000</v>
      </c>
    </row>
    <row r="14" spans="1:10" ht="73.9" customHeight="1">
      <c r="A14" s="125" t="s">
        <v>1568</v>
      </c>
      <c r="B14" s="59"/>
      <c r="C14" s="99" t="s">
        <v>1548</v>
      </c>
      <c r="D14" s="106" t="s">
        <v>954</v>
      </c>
      <c r="E14" s="33">
        <v>2000</v>
      </c>
      <c r="F14" s="125" t="s">
        <v>1569</v>
      </c>
      <c r="G14" s="59"/>
      <c r="H14" s="99" t="s">
        <v>1548</v>
      </c>
      <c r="I14" s="106" t="s">
        <v>954</v>
      </c>
      <c r="J14" s="33">
        <v>2000</v>
      </c>
    </row>
    <row r="15" spans="1:10" ht="94.9" customHeight="1">
      <c r="A15" s="125" t="s">
        <v>1570</v>
      </c>
      <c r="B15" s="59"/>
      <c r="C15" s="99" t="s">
        <v>1548</v>
      </c>
      <c r="D15" s="106" t="s">
        <v>954</v>
      </c>
      <c r="E15" s="59">
        <v>2000</v>
      </c>
      <c r="F15" s="125" t="s">
        <v>1571</v>
      </c>
      <c r="G15" s="59"/>
      <c r="H15" s="99" t="s">
        <v>1548</v>
      </c>
      <c r="I15" s="106" t="s">
        <v>954</v>
      </c>
      <c r="J15" s="59">
        <v>2000</v>
      </c>
    </row>
    <row r="16" spans="1:10" ht="54.95" customHeight="1">
      <c r="A16" s="471" t="s">
        <v>2918</v>
      </c>
      <c r="B16" s="471"/>
      <c r="C16" s="471"/>
      <c r="D16" s="471"/>
      <c r="E16" s="471"/>
      <c r="F16" s="471"/>
      <c r="G16" s="471"/>
      <c r="H16" s="471"/>
      <c r="I16" s="471"/>
      <c r="J16" s="471"/>
    </row>
    <row r="17" spans="1:10" ht="30.95" customHeight="1">
      <c r="A17" s="96" t="s">
        <v>614</v>
      </c>
      <c r="B17" s="96" t="s">
        <v>615</v>
      </c>
      <c r="C17" s="97" t="s">
        <v>1471</v>
      </c>
      <c r="D17" s="103" t="s">
        <v>2</v>
      </c>
      <c r="E17" s="96" t="s">
        <v>624</v>
      </c>
      <c r="F17" s="96" t="s">
        <v>614</v>
      </c>
      <c r="G17" s="96" t="s">
        <v>615</v>
      </c>
      <c r="H17" s="97" t="s">
        <v>1471</v>
      </c>
      <c r="I17" s="103" t="s">
        <v>2</v>
      </c>
      <c r="J17" s="96" t="s">
        <v>624</v>
      </c>
    </row>
    <row r="18" spans="1:10" ht="109.15" customHeight="1">
      <c r="A18" s="125" t="s">
        <v>1572</v>
      </c>
      <c r="B18" s="59"/>
      <c r="C18" s="126" t="s">
        <v>1573</v>
      </c>
      <c r="D18" s="106" t="s">
        <v>1574</v>
      </c>
      <c r="E18" s="33">
        <v>2000</v>
      </c>
      <c r="F18" s="125" t="s">
        <v>1575</v>
      </c>
      <c r="G18" s="59"/>
      <c r="H18" s="126" t="s">
        <v>1576</v>
      </c>
      <c r="I18" s="106" t="s">
        <v>1574</v>
      </c>
      <c r="J18" s="33">
        <v>2000</v>
      </c>
    </row>
    <row r="19" spans="1:10" ht="109.15" customHeight="1">
      <c r="A19" s="125" t="s">
        <v>1577</v>
      </c>
      <c r="B19" s="59"/>
      <c r="C19" s="126" t="s">
        <v>1573</v>
      </c>
      <c r="D19" s="106" t="s">
        <v>1574</v>
      </c>
      <c r="E19" s="59">
        <v>2000</v>
      </c>
      <c r="F19" s="125" t="s">
        <v>1578</v>
      </c>
      <c r="G19" s="59"/>
      <c r="H19" s="126" t="s">
        <v>1579</v>
      </c>
      <c r="I19" s="106" t="s">
        <v>1574</v>
      </c>
      <c r="J19" s="59">
        <v>2000</v>
      </c>
    </row>
    <row r="20" spans="1:10" ht="109.15" customHeight="1">
      <c r="A20" s="125" t="s">
        <v>1580</v>
      </c>
      <c r="B20" s="59"/>
      <c r="C20" s="126" t="s">
        <v>1581</v>
      </c>
      <c r="D20" s="106" t="s">
        <v>1574</v>
      </c>
      <c r="E20" s="33">
        <v>2000</v>
      </c>
      <c r="F20" s="125" t="s">
        <v>1582</v>
      </c>
      <c r="G20" s="59"/>
      <c r="H20" s="126" t="s">
        <v>1583</v>
      </c>
      <c r="I20" s="106" t="s">
        <v>1574</v>
      </c>
      <c r="J20" s="33">
        <v>2000</v>
      </c>
    </row>
    <row r="21" spans="1:10" ht="109.15" customHeight="1">
      <c r="A21" s="125" t="s">
        <v>1584</v>
      </c>
      <c r="B21" s="59"/>
      <c r="C21" s="126" t="s">
        <v>1585</v>
      </c>
      <c r="D21" s="106" t="s">
        <v>1574</v>
      </c>
      <c r="E21" s="59">
        <v>2000</v>
      </c>
      <c r="F21" s="125" t="s">
        <v>1586</v>
      </c>
      <c r="G21" s="59"/>
      <c r="H21" s="126" t="s">
        <v>1587</v>
      </c>
      <c r="I21" s="106" t="s">
        <v>1574</v>
      </c>
      <c r="J21" s="59">
        <v>2000</v>
      </c>
    </row>
    <row r="22" spans="1:10" ht="109.15" customHeight="1">
      <c r="A22" s="125" t="s">
        <v>1588</v>
      </c>
      <c r="B22" s="59"/>
      <c r="C22" s="126" t="s">
        <v>1589</v>
      </c>
      <c r="D22" s="106" t="s">
        <v>1574</v>
      </c>
      <c r="E22" s="33">
        <v>2000</v>
      </c>
      <c r="F22" s="125" t="s">
        <v>1590</v>
      </c>
      <c r="G22" s="59"/>
      <c r="H22" s="126" t="s">
        <v>1587</v>
      </c>
      <c r="I22" s="106" t="s">
        <v>1574</v>
      </c>
      <c r="J22" s="33">
        <v>2000</v>
      </c>
    </row>
    <row r="23" spans="1:10" ht="109.15" customHeight="1">
      <c r="A23" s="125" t="s">
        <v>1591</v>
      </c>
      <c r="B23" s="59"/>
      <c r="C23" s="126" t="s">
        <v>1592</v>
      </c>
      <c r="D23" s="106" t="s">
        <v>1574</v>
      </c>
      <c r="E23" s="59">
        <v>2000</v>
      </c>
      <c r="F23" s="125" t="s">
        <v>1593</v>
      </c>
      <c r="G23" s="59"/>
      <c r="H23" s="126" t="s">
        <v>1587</v>
      </c>
      <c r="I23" s="106" t="s">
        <v>1574</v>
      </c>
      <c r="J23" s="59">
        <v>2000</v>
      </c>
    </row>
  </sheetData>
  <mergeCells count="12">
    <mergeCell ref="A1:J1"/>
    <mergeCell ref="A16:J16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ageMargins left="0.472222222222222" right="0.393055555555556" top="0.275" bottom="0.944444444444444" header="0.118055555555556" footer="0.236111111111111"/>
  <pageSetup orientation="portrait" paperSize="9" scale="72" r:id="rId2"/>
  <headerFooter>
    <oddFooter>&amp;C&amp;"Arial"&amp;20www.bestill.ru
&amp;P</oddFooter>
  </headerFooter>
  <rowBreaks count="1" manualBreakCount="1">
    <brk id="15" max="16383" man="1"/>
  </rowBreak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80"/>
  <sheetViews>
    <sheetView workbookViewId="0" topLeftCell="D74">
      <selection pane="topLeft" activeCell="D81" sqref="A81:XFD1048576"/>
    </sheetView>
  </sheetViews>
  <sheetFormatPr defaultColWidth="9.00428571428571" defaultRowHeight="15"/>
  <cols>
    <col min="1" max="1" width="11.7142857142857" customWidth="1"/>
    <col min="2" max="2" width="14.1428571428571" customWidth="1"/>
    <col min="3" max="3" width="20.2857142857143" customWidth="1"/>
    <col min="4" max="4" width="9.71428571428571" customWidth="1"/>
    <col min="5" max="5" width="10.1428571428571" customWidth="1"/>
    <col min="6" max="6" width="11.7142857142857" customWidth="1"/>
    <col min="7" max="7" width="14.1428571428571" customWidth="1"/>
    <col min="8" max="8" width="19.1428571428571" customWidth="1"/>
    <col min="9" max="9" width="9.71428571428571" customWidth="1"/>
    <col min="10" max="10" width="10.1428571428571" customWidth="1"/>
  </cols>
  <sheetData>
    <row r="1" spans="1:9" ht="47.1" customHeight="1">
      <c r="A1" s="117"/>
      <c r="B1" s="484" t="s">
        <v>2999</v>
      </c>
      <c r="C1" s="484"/>
      <c r="D1" s="484"/>
      <c r="E1" s="484"/>
      <c r="F1" s="484"/>
      <c r="G1" s="484"/>
      <c r="H1" s="484"/>
      <c r="I1" s="484"/>
    </row>
    <row r="2" spans="1:9" ht="79.9" customHeight="1">
      <c r="A2" s="118"/>
      <c r="B2" s="492"/>
      <c r="C2" s="492"/>
      <c r="D2" s="492"/>
      <c r="E2" s="492"/>
      <c r="F2" s="439"/>
      <c r="G2" s="439"/>
      <c r="H2" s="439"/>
      <c r="I2" s="439"/>
    </row>
    <row r="3" spans="1:9" ht="79.9" customHeight="1">
      <c r="A3" s="118"/>
      <c r="B3" s="492"/>
      <c r="C3" s="492"/>
      <c r="D3" s="492"/>
      <c r="E3" s="492"/>
      <c r="F3" s="439"/>
      <c r="G3" s="439"/>
      <c r="H3" s="439"/>
      <c r="I3" s="439"/>
    </row>
    <row r="4" spans="1:9" ht="79.9" customHeight="1">
      <c r="A4" s="118"/>
      <c r="B4" s="492"/>
      <c r="C4" s="492"/>
      <c r="D4" s="492"/>
      <c r="E4" s="492"/>
      <c r="F4" s="439"/>
      <c r="G4" s="439"/>
      <c r="H4" s="439"/>
      <c r="I4" s="439"/>
    </row>
    <row r="5" spans="1:9" ht="79.9" customHeight="1">
      <c r="A5" s="118"/>
      <c r="B5" s="492"/>
      <c r="C5" s="492"/>
      <c r="D5" s="492"/>
      <c r="E5" s="492"/>
      <c r="F5" s="439"/>
      <c r="G5" s="439"/>
      <c r="H5" s="439"/>
      <c r="I5" s="439"/>
    </row>
    <row r="6" spans="1:10" ht="48" customHeight="1">
      <c r="A6" s="96" t="s">
        <v>614</v>
      </c>
      <c r="B6" s="96" t="s">
        <v>615</v>
      </c>
      <c r="C6" s="97" t="s">
        <v>1471</v>
      </c>
      <c r="D6" s="119" t="s">
        <v>2</v>
      </c>
      <c r="E6" s="96" t="s">
        <v>624</v>
      </c>
      <c r="F6" s="96" t="s">
        <v>614</v>
      </c>
      <c r="G6" s="96" t="s">
        <v>615</v>
      </c>
      <c r="H6" s="97" t="s">
        <v>1471</v>
      </c>
      <c r="I6" s="119" t="s">
        <v>2</v>
      </c>
      <c r="J6" s="96" t="s">
        <v>624</v>
      </c>
    </row>
    <row r="7" spans="1:10" ht="87" customHeight="1">
      <c r="A7" s="120" t="s">
        <v>1594</v>
      </c>
      <c r="B7" s="101"/>
      <c r="C7" s="121" t="s">
        <v>1595</v>
      </c>
      <c r="D7" s="108" t="s">
        <v>954</v>
      </c>
      <c r="E7" s="122">
        <v>4</v>
      </c>
      <c r="F7" s="120" t="s">
        <v>1596</v>
      </c>
      <c r="G7" s="101"/>
      <c r="H7" s="121" t="s">
        <v>1597</v>
      </c>
      <c r="I7" s="100" t="s">
        <v>954</v>
      </c>
      <c r="J7" s="122">
        <v>6</v>
      </c>
    </row>
    <row r="8" spans="1:10" ht="87" customHeight="1">
      <c r="A8" s="120" t="s">
        <v>1598</v>
      </c>
      <c r="B8" s="101"/>
      <c r="C8" s="121" t="s">
        <v>1599</v>
      </c>
      <c r="D8" s="108" t="s">
        <v>954</v>
      </c>
      <c r="E8" s="122">
        <v>4</v>
      </c>
      <c r="F8" s="120" t="s">
        <v>1600</v>
      </c>
      <c r="G8" s="101"/>
      <c r="H8" s="121" t="s">
        <v>1601</v>
      </c>
      <c r="I8" s="100" t="s">
        <v>954</v>
      </c>
      <c r="J8" s="122">
        <v>6</v>
      </c>
    </row>
    <row r="9" spans="1:10" ht="87" customHeight="1">
      <c r="A9" s="120" t="s">
        <v>1602</v>
      </c>
      <c r="B9" s="101"/>
      <c r="C9" s="121" t="s">
        <v>1603</v>
      </c>
      <c r="D9" s="108" t="s">
        <v>954</v>
      </c>
      <c r="E9" s="122">
        <v>4</v>
      </c>
      <c r="F9" s="120" t="s">
        <v>1604</v>
      </c>
      <c r="G9" s="101"/>
      <c r="H9" s="121" t="s">
        <v>1605</v>
      </c>
      <c r="I9" s="100" t="s">
        <v>954</v>
      </c>
      <c r="J9" s="122">
        <v>25</v>
      </c>
    </row>
    <row r="10" spans="1:10" ht="87" customHeight="1">
      <c r="A10" s="120" t="s">
        <v>1606</v>
      </c>
      <c r="B10" s="101"/>
      <c r="C10" s="121" t="s">
        <v>1607</v>
      </c>
      <c r="D10" s="108" t="s">
        <v>954</v>
      </c>
      <c r="E10" s="122">
        <v>6</v>
      </c>
      <c r="F10" s="120" t="s">
        <v>1608</v>
      </c>
      <c r="G10" s="101"/>
      <c r="H10" s="121" t="s">
        <v>1609</v>
      </c>
      <c r="I10" s="100" t="s">
        <v>954</v>
      </c>
      <c r="J10" s="122">
        <v>25</v>
      </c>
    </row>
    <row r="11" spans="1:10" ht="87" customHeight="1">
      <c r="A11" s="120" t="s">
        <v>1610</v>
      </c>
      <c r="B11" s="101"/>
      <c r="C11" s="121" t="s">
        <v>1611</v>
      </c>
      <c r="D11" s="108" t="s">
        <v>954</v>
      </c>
      <c r="E11" s="122">
        <v>6</v>
      </c>
      <c r="F11" s="120" t="s">
        <v>1612</v>
      </c>
      <c r="G11" s="101"/>
      <c r="H11" s="121" t="s">
        <v>1613</v>
      </c>
      <c r="I11" s="100" t="s">
        <v>954</v>
      </c>
      <c r="J11" s="122">
        <v>25</v>
      </c>
    </row>
    <row r="12" spans="1:10" ht="87" customHeight="1">
      <c r="A12" s="120" t="s">
        <v>1614</v>
      </c>
      <c r="B12" s="101"/>
      <c r="C12" s="121" t="s">
        <v>1615</v>
      </c>
      <c r="D12" s="108" t="s">
        <v>954</v>
      </c>
      <c r="E12" s="122">
        <v>6</v>
      </c>
      <c r="F12" s="120" t="s">
        <v>1616</v>
      </c>
      <c r="G12" s="101"/>
      <c r="H12" s="121" t="s">
        <v>1617</v>
      </c>
      <c r="I12" s="100" t="s">
        <v>954</v>
      </c>
      <c r="J12" s="122">
        <v>25</v>
      </c>
    </row>
    <row r="13" spans="1:10" ht="87" customHeight="1">
      <c r="A13" s="120" t="s">
        <v>1618</v>
      </c>
      <c r="B13" s="101"/>
      <c r="C13" s="121" t="s">
        <v>1619</v>
      </c>
      <c r="D13" s="108" t="s">
        <v>954</v>
      </c>
      <c r="E13" s="122">
        <v>6</v>
      </c>
      <c r="F13" s="120" t="s">
        <v>1620</v>
      </c>
      <c r="G13" s="101"/>
      <c r="H13" s="121" t="s">
        <v>1621</v>
      </c>
      <c r="I13" s="100" t="s">
        <v>1574</v>
      </c>
      <c r="J13" s="122">
        <v>2500</v>
      </c>
    </row>
    <row r="14" spans="1:10" ht="48" customHeight="1">
      <c r="A14" s="96" t="s">
        <v>614</v>
      </c>
      <c r="B14" s="96" t="s">
        <v>615</v>
      </c>
      <c r="C14" s="97" t="s">
        <v>1471</v>
      </c>
      <c r="D14" s="119" t="s">
        <v>2</v>
      </c>
      <c r="E14" s="96" t="s">
        <v>624</v>
      </c>
      <c r="F14" s="96" t="s">
        <v>614</v>
      </c>
      <c r="G14" s="96" t="s">
        <v>615</v>
      </c>
      <c r="H14" s="97" t="s">
        <v>1471</v>
      </c>
      <c r="I14" s="119" t="s">
        <v>2</v>
      </c>
      <c r="J14" s="96" t="s">
        <v>624</v>
      </c>
    </row>
    <row r="15" spans="1:10" ht="87" customHeight="1">
      <c r="A15" s="120" t="s">
        <v>1622</v>
      </c>
      <c r="B15" s="101"/>
      <c r="C15" s="121" t="s">
        <v>1623</v>
      </c>
      <c r="D15" s="100" t="s">
        <v>1574</v>
      </c>
      <c r="E15" s="122">
        <v>2500</v>
      </c>
      <c r="F15" s="120" t="s">
        <v>1624</v>
      </c>
      <c r="G15" s="101"/>
      <c r="H15" s="121" t="s">
        <v>1625</v>
      </c>
      <c r="I15" s="100" t="s">
        <v>954</v>
      </c>
      <c r="J15" s="122">
        <v>20</v>
      </c>
    </row>
    <row r="16" spans="1:10" ht="87" customHeight="1">
      <c r="A16" s="120" t="s">
        <v>1626</v>
      </c>
      <c r="B16" s="101"/>
      <c r="C16" s="121" t="s">
        <v>1627</v>
      </c>
      <c r="D16" s="108" t="s">
        <v>954</v>
      </c>
      <c r="E16" s="122">
        <v>100</v>
      </c>
      <c r="F16" s="120" t="s">
        <v>1628</v>
      </c>
      <c r="G16" s="101"/>
      <c r="H16" s="121" t="s">
        <v>1629</v>
      </c>
      <c r="I16" s="100" t="s">
        <v>954</v>
      </c>
      <c r="J16" s="122">
        <v>20</v>
      </c>
    </row>
    <row r="17" spans="1:10" ht="87" customHeight="1">
      <c r="A17" s="120" t="s">
        <v>1630</v>
      </c>
      <c r="B17" s="101"/>
      <c r="C17" s="121" t="s">
        <v>1631</v>
      </c>
      <c r="D17" s="108" t="s">
        <v>954</v>
      </c>
      <c r="E17" s="122">
        <v>100</v>
      </c>
      <c r="F17" s="120" t="s">
        <v>1632</v>
      </c>
      <c r="G17" s="101"/>
      <c r="H17" s="121" t="s">
        <v>1633</v>
      </c>
      <c r="I17" s="100" t="s">
        <v>954</v>
      </c>
      <c r="J17" s="122">
        <v>20</v>
      </c>
    </row>
    <row r="18" spans="1:10" ht="87" customHeight="1">
      <c r="A18" s="120" t="s">
        <v>1634</v>
      </c>
      <c r="B18" s="101"/>
      <c r="C18" s="121" t="s">
        <v>1635</v>
      </c>
      <c r="D18" s="108" t="s">
        <v>954</v>
      </c>
      <c r="E18" s="122">
        <v>100</v>
      </c>
      <c r="F18" s="120" t="s">
        <v>1636</v>
      </c>
      <c r="G18" s="101"/>
      <c r="H18" s="121" t="s">
        <v>1637</v>
      </c>
      <c r="I18" s="100" t="s">
        <v>954</v>
      </c>
      <c r="J18" s="122">
        <v>20</v>
      </c>
    </row>
    <row r="19" spans="1:10" ht="87" customHeight="1">
      <c r="A19" s="120" t="s">
        <v>1638</v>
      </c>
      <c r="B19" s="101"/>
      <c r="C19" s="121" t="s">
        <v>1639</v>
      </c>
      <c r="D19" s="108" t="s">
        <v>954</v>
      </c>
      <c r="E19" s="122">
        <v>20</v>
      </c>
      <c r="F19" s="120" t="s">
        <v>1640</v>
      </c>
      <c r="G19" s="101"/>
      <c r="H19" s="121" t="s">
        <v>1641</v>
      </c>
      <c r="I19" s="100" t="s">
        <v>1642</v>
      </c>
      <c r="J19" s="122">
        <v>500</v>
      </c>
    </row>
    <row r="20" spans="1:10" ht="87" customHeight="1">
      <c r="A20" s="120" t="s">
        <v>1643</v>
      </c>
      <c r="B20" s="101"/>
      <c r="C20" s="121" t="s">
        <v>1644</v>
      </c>
      <c r="D20" s="108" t="s">
        <v>954</v>
      </c>
      <c r="E20" s="122">
        <v>20</v>
      </c>
      <c r="F20" s="120" t="s">
        <v>1645</v>
      </c>
      <c r="G20" s="101"/>
      <c r="H20" s="121" t="s">
        <v>1646</v>
      </c>
      <c r="I20" s="100" t="s">
        <v>1574</v>
      </c>
      <c r="J20" s="122">
        <v>100</v>
      </c>
    </row>
    <row r="21" spans="1:10" ht="87" customHeight="1">
      <c r="A21" s="120" t="s">
        <v>1647</v>
      </c>
      <c r="B21" s="101"/>
      <c r="C21" s="121" t="s">
        <v>1648</v>
      </c>
      <c r="D21" s="108" t="s">
        <v>954</v>
      </c>
      <c r="E21" s="122">
        <v>20</v>
      </c>
      <c r="F21" s="120" t="s">
        <v>1649</v>
      </c>
      <c r="G21" s="101"/>
      <c r="H21" s="121" t="s">
        <v>1650</v>
      </c>
      <c r="I21" s="100" t="s">
        <v>954</v>
      </c>
      <c r="J21" s="122">
        <v>100</v>
      </c>
    </row>
    <row r="22" spans="1:10" ht="87" customHeight="1">
      <c r="A22" s="120" t="s">
        <v>1651</v>
      </c>
      <c r="B22" s="101"/>
      <c r="C22" s="121" t="s">
        <v>1652</v>
      </c>
      <c r="D22" s="108" t="s">
        <v>954</v>
      </c>
      <c r="E22" s="122">
        <v>20</v>
      </c>
      <c r="F22" s="120" t="s">
        <v>1653</v>
      </c>
      <c r="G22" s="101"/>
      <c r="H22" s="121" t="s">
        <v>1654</v>
      </c>
      <c r="I22" s="100" t="s">
        <v>954</v>
      </c>
      <c r="J22" s="122">
        <v>50</v>
      </c>
    </row>
    <row r="23" spans="1:10" ht="87" customHeight="1">
      <c r="A23" s="120" t="s">
        <v>1655</v>
      </c>
      <c r="B23" s="101"/>
      <c r="C23" s="121" t="s">
        <v>1656</v>
      </c>
      <c r="D23" s="108" t="s">
        <v>954</v>
      </c>
      <c r="E23" s="122">
        <v>20</v>
      </c>
      <c r="F23" s="120" t="s">
        <v>1657</v>
      </c>
      <c r="G23" s="101"/>
      <c r="H23" s="121" t="s">
        <v>1658</v>
      </c>
      <c r="I23" s="100" t="s">
        <v>954</v>
      </c>
      <c r="J23" s="122">
        <v>50</v>
      </c>
    </row>
    <row r="24" spans="1:10" ht="87" customHeight="1">
      <c r="A24" s="120" t="s">
        <v>1659</v>
      </c>
      <c r="B24" s="101"/>
      <c r="C24" s="121" t="s">
        <v>1660</v>
      </c>
      <c r="D24" s="108" t="s">
        <v>954</v>
      </c>
      <c r="E24" s="122">
        <v>20</v>
      </c>
      <c r="F24" s="120" t="s">
        <v>1661</v>
      </c>
      <c r="G24" s="101"/>
      <c r="H24" s="121" t="s">
        <v>1662</v>
      </c>
      <c r="I24" s="100" t="s">
        <v>1574</v>
      </c>
      <c r="J24" s="122">
        <v>100</v>
      </c>
    </row>
    <row r="25" spans="1:10" ht="87" customHeight="1">
      <c r="A25" s="120" t="s">
        <v>1663</v>
      </c>
      <c r="B25" s="101"/>
      <c r="C25" s="121" t="s">
        <v>1664</v>
      </c>
      <c r="D25" s="108" t="s">
        <v>954</v>
      </c>
      <c r="E25" s="122">
        <v>20</v>
      </c>
      <c r="F25" s="120" t="s">
        <v>1665</v>
      </c>
      <c r="G25" s="101"/>
      <c r="H25" s="121" t="s">
        <v>1666</v>
      </c>
      <c r="I25" s="100" t="s">
        <v>1574</v>
      </c>
      <c r="J25" s="122">
        <v>50</v>
      </c>
    </row>
    <row r="26" spans="1:10" ht="48" customHeight="1">
      <c r="A26" s="96" t="s">
        <v>614</v>
      </c>
      <c r="B26" s="96" t="s">
        <v>615</v>
      </c>
      <c r="C26" s="97" t="s">
        <v>1471</v>
      </c>
      <c r="D26" s="119" t="s">
        <v>2</v>
      </c>
      <c r="E26" s="96" t="s">
        <v>624</v>
      </c>
      <c r="F26" s="96" t="s">
        <v>614</v>
      </c>
      <c r="G26" s="96" t="s">
        <v>615</v>
      </c>
      <c r="H26" s="97" t="s">
        <v>1471</v>
      </c>
      <c r="I26" s="119" t="s">
        <v>2</v>
      </c>
      <c r="J26" s="96" t="s">
        <v>624</v>
      </c>
    </row>
    <row r="27" spans="1:10" ht="87" customHeight="1">
      <c r="A27" s="120" t="s">
        <v>1667</v>
      </c>
      <c r="B27" s="101"/>
      <c r="C27" s="121" t="s">
        <v>1668</v>
      </c>
      <c r="D27" s="108" t="s">
        <v>954</v>
      </c>
      <c r="E27" s="122">
        <v>20</v>
      </c>
      <c r="F27" s="120" t="s">
        <v>1669</v>
      </c>
      <c r="G27" s="101"/>
      <c r="H27" s="121" t="s">
        <v>1670</v>
      </c>
      <c r="I27" s="100" t="s">
        <v>1574</v>
      </c>
      <c r="J27" s="122">
        <v>100</v>
      </c>
    </row>
    <row r="28" spans="1:10" ht="87" customHeight="1">
      <c r="A28" s="120" t="s">
        <v>1671</v>
      </c>
      <c r="B28" s="101"/>
      <c r="C28" s="121" t="s">
        <v>988</v>
      </c>
      <c r="D28" s="100" t="s">
        <v>1574</v>
      </c>
      <c r="E28" s="122">
        <v>100</v>
      </c>
      <c r="F28" s="120" t="s">
        <v>1672</v>
      </c>
      <c r="G28" s="101"/>
      <c r="H28" s="121" t="s">
        <v>1673</v>
      </c>
      <c r="I28" s="100" t="s">
        <v>1574</v>
      </c>
      <c r="J28" s="122">
        <v>2000</v>
      </c>
    </row>
    <row r="29" spans="1:10" ht="87" customHeight="1">
      <c r="A29" s="120" t="s">
        <v>1674</v>
      </c>
      <c r="B29" s="101"/>
      <c r="C29" s="121" t="s">
        <v>984</v>
      </c>
      <c r="D29" s="100" t="s">
        <v>1574</v>
      </c>
      <c r="E29" s="122">
        <v>100</v>
      </c>
      <c r="F29" s="120" t="s">
        <v>1675</v>
      </c>
      <c r="G29" s="101"/>
      <c r="H29" s="121" t="s">
        <v>1676</v>
      </c>
      <c r="I29" s="100" t="s">
        <v>1642</v>
      </c>
      <c r="J29" s="122">
        <v>200</v>
      </c>
    </row>
    <row r="30" spans="1:10" ht="87" customHeight="1">
      <c r="A30" s="120" t="s">
        <v>1677</v>
      </c>
      <c r="B30" s="101"/>
      <c r="C30" s="121" t="s">
        <v>996</v>
      </c>
      <c r="D30" s="100" t="s">
        <v>1574</v>
      </c>
      <c r="E30" s="122">
        <v>100</v>
      </c>
      <c r="F30" s="120" t="s">
        <v>1678</v>
      </c>
      <c r="G30" s="101"/>
      <c r="H30" s="121" t="s">
        <v>1679</v>
      </c>
      <c r="I30" s="100" t="s">
        <v>1574</v>
      </c>
      <c r="J30" s="122">
        <v>400</v>
      </c>
    </row>
    <row r="31" spans="1:10" ht="87" customHeight="1">
      <c r="A31" s="120" t="s">
        <v>1680</v>
      </c>
      <c r="B31" s="101"/>
      <c r="C31" s="121" t="s">
        <v>1681</v>
      </c>
      <c r="D31" s="100" t="s">
        <v>1574</v>
      </c>
      <c r="E31" s="122">
        <v>500</v>
      </c>
      <c r="F31" s="120" t="s">
        <v>1682</v>
      </c>
      <c r="G31" s="101"/>
      <c r="H31" s="121" t="s">
        <v>1683</v>
      </c>
      <c r="I31" s="100" t="s">
        <v>1574</v>
      </c>
      <c r="J31" s="122">
        <v>100</v>
      </c>
    </row>
    <row r="32" spans="1:10" ht="87" customHeight="1">
      <c r="A32" s="120" t="s">
        <v>1684</v>
      </c>
      <c r="B32" s="101"/>
      <c r="C32" s="121" t="s">
        <v>1685</v>
      </c>
      <c r="D32" s="100" t="s">
        <v>1574</v>
      </c>
      <c r="E32" s="122">
        <v>1000</v>
      </c>
      <c r="F32" s="120" t="s">
        <v>1686</v>
      </c>
      <c r="G32" s="101"/>
      <c r="H32" s="121" t="s">
        <v>1687</v>
      </c>
      <c r="I32" s="100" t="s">
        <v>1574</v>
      </c>
      <c r="J32" s="122">
        <v>100</v>
      </c>
    </row>
    <row r="33" spans="1:10" ht="87" customHeight="1">
      <c r="A33" s="120" t="s">
        <v>1688</v>
      </c>
      <c r="B33" s="101"/>
      <c r="C33" s="121" t="s">
        <v>1689</v>
      </c>
      <c r="D33" s="100" t="s">
        <v>1574</v>
      </c>
      <c r="E33" s="122">
        <v>500</v>
      </c>
      <c r="F33" s="120" t="s">
        <v>1690</v>
      </c>
      <c r="G33" s="101"/>
      <c r="H33" s="121" t="s">
        <v>1691</v>
      </c>
      <c r="I33" s="100" t="s">
        <v>1574</v>
      </c>
      <c r="J33" s="122">
        <v>2000</v>
      </c>
    </row>
    <row r="34" spans="1:10" ht="87" customHeight="1">
      <c r="A34" s="120" t="s">
        <v>1692</v>
      </c>
      <c r="B34" s="101"/>
      <c r="C34" s="121" t="s">
        <v>1693</v>
      </c>
      <c r="D34" s="100" t="s">
        <v>1574</v>
      </c>
      <c r="E34" s="122">
        <v>150</v>
      </c>
      <c r="F34" s="120" t="s">
        <v>1694</v>
      </c>
      <c r="G34" s="101"/>
      <c r="H34" s="121" t="s">
        <v>1695</v>
      </c>
      <c r="I34" s="100" t="s">
        <v>1574</v>
      </c>
      <c r="J34" s="122">
        <v>5000</v>
      </c>
    </row>
    <row r="35" spans="1:10" ht="87" customHeight="1">
      <c r="A35" s="120" t="s">
        <v>1696</v>
      </c>
      <c r="B35" s="101"/>
      <c r="C35" s="121" t="s">
        <v>1697</v>
      </c>
      <c r="D35" s="100" t="s">
        <v>1574</v>
      </c>
      <c r="E35" s="122">
        <v>100</v>
      </c>
      <c r="F35" s="120" t="s">
        <v>1698</v>
      </c>
      <c r="G35" s="101"/>
      <c r="H35" s="121" t="s">
        <v>1699</v>
      </c>
      <c r="I35" s="100" t="s">
        <v>1574</v>
      </c>
      <c r="J35" s="122">
        <v>4000</v>
      </c>
    </row>
    <row r="36" spans="1:10" ht="87" customHeight="1">
      <c r="A36" s="120" t="s">
        <v>1700</v>
      </c>
      <c r="B36" s="101"/>
      <c r="C36" s="121" t="s">
        <v>1494</v>
      </c>
      <c r="D36" s="100" t="s">
        <v>1642</v>
      </c>
      <c r="E36" s="122">
        <v>100</v>
      </c>
      <c r="F36" s="120" t="s">
        <v>1701</v>
      </c>
      <c r="G36" s="101"/>
      <c r="H36" s="121" t="s">
        <v>1702</v>
      </c>
      <c r="I36" s="100" t="s">
        <v>1574</v>
      </c>
      <c r="J36" s="122">
        <v>100</v>
      </c>
    </row>
    <row r="37" spans="1:10" ht="87" customHeight="1">
      <c r="A37" s="120" t="s">
        <v>1703</v>
      </c>
      <c r="B37" s="101"/>
      <c r="C37" s="121" t="s">
        <v>1704</v>
      </c>
      <c r="D37" s="100" t="s">
        <v>1642</v>
      </c>
      <c r="E37" s="122">
        <v>500</v>
      </c>
      <c r="F37" s="120" t="s">
        <v>1705</v>
      </c>
      <c r="G37" s="101"/>
      <c r="H37" s="121" t="s">
        <v>1706</v>
      </c>
      <c r="I37" s="100" t="s">
        <v>1574</v>
      </c>
      <c r="J37" s="122">
        <v>100</v>
      </c>
    </row>
    <row r="38" spans="1:10" ht="48" customHeight="1">
      <c r="A38" s="96" t="s">
        <v>614</v>
      </c>
      <c r="B38" s="96" t="s">
        <v>615</v>
      </c>
      <c r="C38" s="97" t="s">
        <v>1471</v>
      </c>
      <c r="D38" s="119" t="s">
        <v>2</v>
      </c>
      <c r="E38" s="96" t="s">
        <v>624</v>
      </c>
      <c r="F38" s="96" t="s">
        <v>614</v>
      </c>
      <c r="G38" s="96" t="s">
        <v>615</v>
      </c>
      <c r="H38" s="97" t="s">
        <v>1471</v>
      </c>
      <c r="I38" s="119" t="s">
        <v>2</v>
      </c>
      <c r="J38" s="96" t="s">
        <v>624</v>
      </c>
    </row>
    <row r="39" spans="1:10" ht="87" customHeight="1">
      <c r="A39" s="120" t="s">
        <v>1707</v>
      </c>
      <c r="B39" s="101"/>
      <c r="C39" s="121" t="s">
        <v>1708</v>
      </c>
      <c r="D39" s="100" t="s">
        <v>1574</v>
      </c>
      <c r="E39" s="122">
        <v>10000</v>
      </c>
      <c r="F39" s="120" t="s">
        <v>1709</v>
      </c>
      <c r="G39" s="101"/>
      <c r="H39" s="121" t="s">
        <v>1710</v>
      </c>
      <c r="I39" s="100" t="s">
        <v>1642</v>
      </c>
      <c r="J39" s="122">
        <v>50</v>
      </c>
    </row>
    <row r="40" spans="1:10" ht="87" customHeight="1">
      <c r="A40" s="120" t="s">
        <v>1711</v>
      </c>
      <c r="B40" s="101"/>
      <c r="C40" s="121" t="s">
        <v>1712</v>
      </c>
      <c r="D40" s="100" t="s">
        <v>1574</v>
      </c>
      <c r="E40" s="122">
        <v>10000</v>
      </c>
      <c r="F40" s="120" t="s">
        <v>1713</v>
      </c>
      <c r="G40" s="101"/>
      <c r="H40" s="121" t="s">
        <v>1714</v>
      </c>
      <c r="I40" s="100" t="s">
        <v>1642</v>
      </c>
      <c r="J40" s="122">
        <v>50</v>
      </c>
    </row>
    <row r="41" spans="1:10" ht="87" customHeight="1">
      <c r="A41" s="120" t="s">
        <v>1715</v>
      </c>
      <c r="B41" s="101"/>
      <c r="C41" s="121" t="s">
        <v>1716</v>
      </c>
      <c r="D41" s="100" t="s">
        <v>1574</v>
      </c>
      <c r="E41" s="122">
        <v>10000</v>
      </c>
      <c r="F41" s="120" t="s">
        <v>1717</v>
      </c>
      <c r="G41" s="101"/>
      <c r="H41" s="121" t="s">
        <v>1718</v>
      </c>
      <c r="I41" s="100" t="s">
        <v>1574</v>
      </c>
      <c r="J41" s="122">
        <v>1000</v>
      </c>
    </row>
    <row r="42" spans="1:10" ht="87" customHeight="1">
      <c r="A42" s="120" t="s">
        <v>1719</v>
      </c>
      <c r="B42" s="101"/>
      <c r="C42" s="121" t="s">
        <v>1720</v>
      </c>
      <c r="D42" s="100" t="s">
        <v>1574</v>
      </c>
      <c r="E42" s="122">
        <v>100</v>
      </c>
      <c r="F42" s="120" t="s">
        <v>1721</v>
      </c>
      <c r="G42" s="101"/>
      <c r="H42" s="121" t="s">
        <v>1722</v>
      </c>
      <c r="I42" s="100" t="s">
        <v>1574</v>
      </c>
      <c r="J42" s="122">
        <v>200</v>
      </c>
    </row>
    <row r="43" spans="1:10" ht="87" customHeight="1">
      <c r="A43" s="120" t="s">
        <v>1723</v>
      </c>
      <c r="B43" s="101"/>
      <c r="C43" s="121" t="s">
        <v>1724</v>
      </c>
      <c r="D43" s="100" t="s">
        <v>1574</v>
      </c>
      <c r="E43" s="122">
        <v>5000</v>
      </c>
      <c r="F43" s="120" t="s">
        <v>1725</v>
      </c>
      <c r="G43" s="101"/>
      <c r="H43" s="121" t="s">
        <v>1726</v>
      </c>
      <c r="I43" s="100" t="s">
        <v>1574</v>
      </c>
      <c r="J43" s="122">
        <v>2000</v>
      </c>
    </row>
    <row r="44" spans="1:10" ht="87" customHeight="1">
      <c r="A44" s="120" t="s">
        <v>1727</v>
      </c>
      <c r="B44" s="101"/>
      <c r="C44" s="121" t="s">
        <v>1728</v>
      </c>
      <c r="D44" s="100" t="s">
        <v>1574</v>
      </c>
      <c r="E44" s="122">
        <v>20</v>
      </c>
      <c r="F44" s="120" t="s">
        <v>1729</v>
      </c>
      <c r="G44" s="101"/>
      <c r="H44" s="121" t="s">
        <v>1730</v>
      </c>
      <c r="I44" s="100" t="s">
        <v>1574</v>
      </c>
      <c r="J44" s="122">
        <v>100</v>
      </c>
    </row>
    <row r="45" spans="1:10" ht="87" customHeight="1">
      <c r="A45" s="120" t="s">
        <v>1731</v>
      </c>
      <c r="B45" s="101"/>
      <c r="C45" s="121" t="s">
        <v>1732</v>
      </c>
      <c r="D45" s="100" t="s">
        <v>1574</v>
      </c>
      <c r="E45" s="122">
        <v>10000</v>
      </c>
      <c r="F45" s="120" t="s">
        <v>1733</v>
      </c>
      <c r="G45" s="101"/>
      <c r="H45" s="121" t="s">
        <v>1734</v>
      </c>
      <c r="I45" s="100" t="s">
        <v>1574</v>
      </c>
      <c r="J45" s="122">
        <v>100</v>
      </c>
    </row>
    <row r="46" spans="1:10" ht="87" customHeight="1">
      <c r="A46" s="120" t="s">
        <v>1735</v>
      </c>
      <c r="B46" s="101"/>
      <c r="C46" s="121" t="s">
        <v>1736</v>
      </c>
      <c r="D46" s="100" t="s">
        <v>1574</v>
      </c>
      <c r="E46" s="122">
        <v>100</v>
      </c>
      <c r="F46" s="120" t="s">
        <v>1737</v>
      </c>
      <c r="G46" s="101"/>
      <c r="H46" s="121" t="s">
        <v>1738</v>
      </c>
      <c r="I46" s="100" t="s">
        <v>1574</v>
      </c>
      <c r="J46" s="122">
        <v>100</v>
      </c>
    </row>
    <row r="47" spans="1:10" ht="87" customHeight="1">
      <c r="A47" s="120" t="s">
        <v>1739</v>
      </c>
      <c r="B47" s="101"/>
      <c r="C47" s="121" t="s">
        <v>1740</v>
      </c>
      <c r="D47" s="100" t="s">
        <v>1574</v>
      </c>
      <c r="E47" s="122">
        <v>2000</v>
      </c>
      <c r="F47" s="120" t="s">
        <v>1741</v>
      </c>
      <c r="G47" s="101"/>
      <c r="H47" s="121" t="s">
        <v>1742</v>
      </c>
      <c r="I47" s="100" t="s">
        <v>954</v>
      </c>
      <c r="J47" s="122">
        <v>50</v>
      </c>
    </row>
    <row r="48" spans="1:10" ht="87" customHeight="1">
      <c r="A48" s="120" t="s">
        <v>1743</v>
      </c>
      <c r="B48" s="101"/>
      <c r="C48" s="121" t="s">
        <v>1744</v>
      </c>
      <c r="D48" s="100" t="s">
        <v>1574</v>
      </c>
      <c r="E48" s="122">
        <v>1000</v>
      </c>
      <c r="F48" s="120" t="s">
        <v>1745</v>
      </c>
      <c r="G48" s="101"/>
      <c r="H48" s="121" t="s">
        <v>1746</v>
      </c>
      <c r="I48" s="100" t="s">
        <v>954</v>
      </c>
      <c r="J48" s="122">
        <v>50</v>
      </c>
    </row>
    <row r="49" spans="1:10" ht="87" customHeight="1">
      <c r="A49" s="120" t="s">
        <v>1747</v>
      </c>
      <c r="B49" s="101"/>
      <c r="C49" s="121" t="s">
        <v>1748</v>
      </c>
      <c r="D49" s="108" t="s">
        <v>954</v>
      </c>
      <c r="E49" s="122">
        <v>5000</v>
      </c>
      <c r="F49" s="120" t="s">
        <v>1749</v>
      </c>
      <c r="G49" s="101"/>
      <c r="H49" s="121" t="s">
        <v>1750</v>
      </c>
      <c r="I49" s="100" t="s">
        <v>954</v>
      </c>
      <c r="J49" s="122">
        <v>50</v>
      </c>
    </row>
    <row r="50" spans="1:10" ht="48" customHeight="1">
      <c r="A50" s="96" t="s">
        <v>614</v>
      </c>
      <c r="B50" s="96" t="s">
        <v>615</v>
      </c>
      <c r="C50" s="97" t="s">
        <v>1471</v>
      </c>
      <c r="D50" s="119" t="s">
        <v>2</v>
      </c>
      <c r="E50" s="96" t="s">
        <v>624</v>
      </c>
      <c r="F50" s="96" t="s">
        <v>614</v>
      </c>
      <c r="G50" s="96" t="s">
        <v>615</v>
      </c>
      <c r="H50" s="97" t="s">
        <v>1471</v>
      </c>
      <c r="I50" s="119" t="s">
        <v>2</v>
      </c>
      <c r="J50" s="96" t="s">
        <v>624</v>
      </c>
    </row>
    <row r="51" spans="1:10" ht="87" customHeight="1">
      <c r="A51" s="120" t="s">
        <v>1751</v>
      </c>
      <c r="B51" s="101"/>
      <c r="C51" s="121" t="s">
        <v>1752</v>
      </c>
      <c r="D51" s="100" t="s">
        <v>1574</v>
      </c>
      <c r="E51" s="122">
        <v>5000</v>
      </c>
      <c r="F51" s="120" t="s">
        <v>1753</v>
      </c>
      <c r="G51" s="101"/>
      <c r="H51" s="121" t="s">
        <v>1754</v>
      </c>
      <c r="I51" s="100" t="s">
        <v>954</v>
      </c>
      <c r="J51" s="122">
        <v>50</v>
      </c>
    </row>
    <row r="52" spans="1:10" ht="87" customHeight="1">
      <c r="A52" s="120" t="s">
        <v>1755</v>
      </c>
      <c r="B52" s="101"/>
      <c r="C52" s="121" t="s">
        <v>1756</v>
      </c>
      <c r="D52" s="100" t="s">
        <v>1574</v>
      </c>
      <c r="E52" s="122">
        <v>50</v>
      </c>
      <c r="F52" s="120" t="s">
        <v>1757</v>
      </c>
      <c r="G52" s="101"/>
      <c r="H52" s="121" t="s">
        <v>1758</v>
      </c>
      <c r="I52" s="100" t="s">
        <v>954</v>
      </c>
      <c r="J52" s="122">
        <v>50</v>
      </c>
    </row>
    <row r="53" spans="1:10" ht="87" customHeight="1">
      <c r="A53" s="120" t="s">
        <v>1759</v>
      </c>
      <c r="B53" s="101"/>
      <c r="C53" s="121" t="s">
        <v>1760</v>
      </c>
      <c r="D53" s="100" t="s">
        <v>1574</v>
      </c>
      <c r="E53" s="122">
        <v>50</v>
      </c>
      <c r="F53" s="120" t="s">
        <v>1761</v>
      </c>
      <c r="G53" s="101"/>
      <c r="H53" s="121" t="s">
        <v>1762</v>
      </c>
      <c r="I53" s="100" t="s">
        <v>954</v>
      </c>
      <c r="J53" s="122">
        <v>50</v>
      </c>
    </row>
    <row r="54" spans="1:10" ht="87" customHeight="1">
      <c r="A54" s="120" t="s">
        <v>1763</v>
      </c>
      <c r="B54" s="101"/>
      <c r="C54" s="121" t="s">
        <v>1764</v>
      </c>
      <c r="D54" s="108" t="s">
        <v>954</v>
      </c>
      <c r="E54" s="122">
        <v>50</v>
      </c>
      <c r="F54" s="120" t="s">
        <v>1765</v>
      </c>
      <c r="G54" s="101"/>
      <c r="H54" s="121" t="s">
        <v>1766</v>
      </c>
      <c r="I54" s="100" t="s">
        <v>954</v>
      </c>
      <c r="J54" s="122">
        <v>100</v>
      </c>
    </row>
    <row r="55" spans="1:10" ht="87" customHeight="1">
      <c r="A55" s="120" t="s">
        <v>1767</v>
      </c>
      <c r="B55" s="101"/>
      <c r="C55" s="121" t="s">
        <v>1768</v>
      </c>
      <c r="D55" s="108" t="s">
        <v>954</v>
      </c>
      <c r="E55" s="122">
        <v>50</v>
      </c>
      <c r="F55" s="120" t="s">
        <v>1769</v>
      </c>
      <c r="G55" s="101"/>
      <c r="H55" s="121" t="s">
        <v>1770</v>
      </c>
      <c r="I55" s="100" t="s">
        <v>954</v>
      </c>
      <c r="J55" s="122">
        <v>100</v>
      </c>
    </row>
    <row r="56" spans="1:10" ht="87" customHeight="1">
      <c r="A56" s="120" t="s">
        <v>1771</v>
      </c>
      <c r="B56" s="101"/>
      <c r="C56" s="121" t="s">
        <v>1772</v>
      </c>
      <c r="D56" s="108" t="s">
        <v>954</v>
      </c>
      <c r="E56" s="122">
        <v>50</v>
      </c>
      <c r="F56" s="120" t="s">
        <v>1773</v>
      </c>
      <c r="G56" s="101"/>
      <c r="H56" s="121" t="s">
        <v>1774</v>
      </c>
      <c r="I56" s="100" t="s">
        <v>1574</v>
      </c>
      <c r="J56" s="122">
        <v>200</v>
      </c>
    </row>
    <row r="57" spans="1:10" ht="87" customHeight="1">
      <c r="A57" s="120" t="s">
        <v>1775</v>
      </c>
      <c r="B57" s="101"/>
      <c r="C57" s="121" t="s">
        <v>1776</v>
      </c>
      <c r="D57" s="108" t="s">
        <v>954</v>
      </c>
      <c r="E57" s="122">
        <v>50</v>
      </c>
      <c r="F57" s="120" t="s">
        <v>1777</v>
      </c>
      <c r="G57" s="101"/>
      <c r="H57" s="121" t="s">
        <v>1778</v>
      </c>
      <c r="I57" s="100" t="s">
        <v>1574</v>
      </c>
      <c r="J57" s="122">
        <v>200</v>
      </c>
    </row>
    <row r="58" spans="1:10" ht="87" customHeight="1">
      <c r="A58" s="120" t="s">
        <v>1779</v>
      </c>
      <c r="B58" s="101"/>
      <c r="C58" s="121" t="s">
        <v>1780</v>
      </c>
      <c r="D58" s="108" t="s">
        <v>954</v>
      </c>
      <c r="E58" s="122">
        <v>50</v>
      </c>
      <c r="F58" s="120" t="s">
        <v>1781</v>
      </c>
      <c r="G58" s="101"/>
      <c r="H58" s="121" t="s">
        <v>1782</v>
      </c>
      <c r="I58" s="100" t="s">
        <v>954</v>
      </c>
      <c r="J58" s="122">
        <v>25</v>
      </c>
    </row>
    <row r="59" spans="1:10" ht="87" customHeight="1">
      <c r="A59" s="120" t="s">
        <v>1783</v>
      </c>
      <c r="B59" s="101"/>
      <c r="C59" s="121" t="s">
        <v>1784</v>
      </c>
      <c r="D59" s="108" t="s">
        <v>954</v>
      </c>
      <c r="E59" s="122">
        <v>50</v>
      </c>
      <c r="F59" s="120" t="s">
        <v>1785</v>
      </c>
      <c r="G59" s="101"/>
      <c r="H59" s="121" t="s">
        <v>1786</v>
      </c>
      <c r="I59" s="100" t="s">
        <v>1574</v>
      </c>
      <c r="J59" s="122">
        <v>200</v>
      </c>
    </row>
    <row r="60" spans="1:10" ht="87" customHeight="1">
      <c r="A60" s="120" t="s">
        <v>1787</v>
      </c>
      <c r="B60" s="101"/>
      <c r="C60" s="121" t="s">
        <v>1788</v>
      </c>
      <c r="D60" s="100" t="s">
        <v>1574</v>
      </c>
      <c r="E60" s="122">
        <v>2000</v>
      </c>
      <c r="F60" s="120" t="s">
        <v>1789</v>
      </c>
      <c r="G60" s="101"/>
      <c r="H60" s="121" t="s">
        <v>1790</v>
      </c>
      <c r="I60" s="100" t="s">
        <v>1574</v>
      </c>
      <c r="J60" s="122">
        <v>50</v>
      </c>
    </row>
    <row r="61" spans="1:10" ht="87" customHeight="1">
      <c r="A61" s="120" t="s">
        <v>1791</v>
      </c>
      <c r="B61" s="101"/>
      <c r="C61" s="121" t="s">
        <v>1792</v>
      </c>
      <c r="D61" s="100" t="s">
        <v>1574</v>
      </c>
      <c r="E61" s="122">
        <v>100</v>
      </c>
      <c r="F61" s="120" t="s">
        <v>1793</v>
      </c>
      <c r="G61" s="101"/>
      <c r="H61" s="121" t="s">
        <v>1794</v>
      </c>
      <c r="I61" s="100" t="s">
        <v>1642</v>
      </c>
      <c r="J61" s="122">
        <v>100</v>
      </c>
    </row>
    <row r="62" spans="1:10" ht="48" customHeight="1">
      <c r="A62" s="96" t="s">
        <v>614</v>
      </c>
      <c r="B62" s="96" t="s">
        <v>615</v>
      </c>
      <c r="C62" s="97" t="s">
        <v>1471</v>
      </c>
      <c r="D62" s="119" t="s">
        <v>2</v>
      </c>
      <c r="E62" s="96" t="s">
        <v>624</v>
      </c>
      <c r="F62" s="96" t="s">
        <v>614</v>
      </c>
      <c r="G62" s="96" t="s">
        <v>615</v>
      </c>
      <c r="H62" s="97" t="s">
        <v>1471</v>
      </c>
      <c r="I62" s="119" t="s">
        <v>2</v>
      </c>
      <c r="J62" s="96" t="s">
        <v>624</v>
      </c>
    </row>
    <row r="63" spans="1:10" ht="87" customHeight="1">
      <c r="A63" s="120" t="s">
        <v>1795</v>
      </c>
      <c r="B63" s="101"/>
      <c r="C63" s="121" t="s">
        <v>1796</v>
      </c>
      <c r="D63" s="100" t="s">
        <v>1574</v>
      </c>
      <c r="E63" s="122">
        <v>50</v>
      </c>
      <c r="F63" s="120" t="s">
        <v>1797</v>
      </c>
      <c r="G63" s="101"/>
      <c r="H63" s="121" t="s">
        <v>1798</v>
      </c>
      <c r="I63" s="100" t="s">
        <v>1574</v>
      </c>
      <c r="J63" s="122">
        <v>100</v>
      </c>
    </row>
    <row r="64" spans="1:10" ht="87" customHeight="1">
      <c r="A64" s="120" t="s">
        <v>1799</v>
      </c>
      <c r="B64" s="101"/>
      <c r="C64" s="121" t="s">
        <v>1800</v>
      </c>
      <c r="D64" s="100" t="s">
        <v>1574</v>
      </c>
      <c r="E64" s="122">
        <v>50</v>
      </c>
      <c r="F64" s="120" t="s">
        <v>1801</v>
      </c>
      <c r="G64" s="101"/>
      <c r="H64" s="121" t="s">
        <v>1802</v>
      </c>
      <c r="I64" s="100" t="s">
        <v>1574</v>
      </c>
      <c r="J64" s="122">
        <v>50</v>
      </c>
    </row>
    <row r="65" spans="1:10" ht="87" customHeight="1">
      <c r="A65" s="120" t="s">
        <v>1803</v>
      </c>
      <c r="B65" s="101"/>
      <c r="C65" s="121" t="s">
        <v>1804</v>
      </c>
      <c r="D65" s="108" t="s">
        <v>954</v>
      </c>
      <c r="E65" s="122">
        <v>100</v>
      </c>
      <c r="F65" s="120" t="s">
        <v>1805</v>
      </c>
      <c r="G65" s="59"/>
      <c r="H65" s="121" t="s">
        <v>1806</v>
      </c>
      <c r="I65" s="100" t="s">
        <v>1574</v>
      </c>
      <c r="J65" s="122">
        <v>200</v>
      </c>
    </row>
    <row r="66" spans="1:10" ht="87" customHeight="1">
      <c r="A66" s="120" t="s">
        <v>1807</v>
      </c>
      <c r="B66" s="101"/>
      <c r="C66" s="121" t="s">
        <v>1808</v>
      </c>
      <c r="D66" s="108" t="s">
        <v>954</v>
      </c>
      <c r="E66" s="122">
        <v>100</v>
      </c>
      <c r="F66" s="120" t="s">
        <v>1809</v>
      </c>
      <c r="G66" s="59"/>
      <c r="H66" s="121" t="s">
        <v>1810</v>
      </c>
      <c r="I66" s="100" t="s">
        <v>1574</v>
      </c>
      <c r="J66" s="122">
        <v>200</v>
      </c>
    </row>
    <row r="67" spans="1:10" ht="87" customHeight="1">
      <c r="A67" s="120" t="s">
        <v>1811</v>
      </c>
      <c r="B67" s="59"/>
      <c r="C67" s="121" t="s">
        <v>1812</v>
      </c>
      <c r="D67" s="100" t="s">
        <v>1574</v>
      </c>
      <c r="E67" s="122">
        <v>200</v>
      </c>
      <c r="F67" s="120" t="s">
        <v>1813</v>
      </c>
      <c r="G67" s="59"/>
      <c r="H67" s="121" t="s">
        <v>1814</v>
      </c>
      <c r="I67" s="100" t="s">
        <v>1574</v>
      </c>
      <c r="J67" s="122">
        <v>50</v>
      </c>
    </row>
    <row r="68" spans="1:10" ht="87" customHeight="1">
      <c r="A68" s="120" t="s">
        <v>1815</v>
      </c>
      <c r="B68" s="95"/>
      <c r="C68" s="121" t="s">
        <v>1812</v>
      </c>
      <c r="D68" s="100" t="s">
        <v>1574</v>
      </c>
      <c r="E68" s="122">
        <v>100</v>
      </c>
      <c r="F68" s="120" t="s">
        <v>1816</v>
      </c>
      <c r="G68" s="95"/>
      <c r="H68" s="121" t="s">
        <v>1817</v>
      </c>
      <c r="I68" s="100" t="s">
        <v>1574</v>
      </c>
      <c r="J68" s="122">
        <v>30</v>
      </c>
    </row>
    <row r="69" spans="1:10" ht="87" customHeight="1">
      <c r="A69" s="120" t="s">
        <v>1818</v>
      </c>
      <c r="B69" s="59"/>
      <c r="C69" s="121" t="s">
        <v>1812</v>
      </c>
      <c r="D69" s="100" t="s">
        <v>1574</v>
      </c>
      <c r="E69" s="122">
        <v>100</v>
      </c>
      <c r="F69" s="120" t="s">
        <v>1819</v>
      </c>
      <c r="G69" s="59"/>
      <c r="H69" s="123" t="s">
        <v>1820</v>
      </c>
      <c r="I69" s="100" t="s">
        <v>954</v>
      </c>
      <c r="J69" s="122">
        <v>300</v>
      </c>
    </row>
    <row r="70" spans="1:10" ht="87" customHeight="1">
      <c r="A70" s="120" t="s">
        <v>1821</v>
      </c>
      <c r="B70" s="59"/>
      <c r="C70" s="121" t="s">
        <v>1822</v>
      </c>
      <c r="D70" s="100" t="s">
        <v>1574</v>
      </c>
      <c r="E70" s="122">
        <v>50</v>
      </c>
      <c r="F70" s="120" t="s">
        <v>1823</v>
      </c>
      <c r="G70" s="59"/>
      <c r="H70" s="123" t="s">
        <v>1820</v>
      </c>
      <c r="I70" s="100" t="s">
        <v>954</v>
      </c>
      <c r="J70" s="122">
        <v>300</v>
      </c>
    </row>
    <row r="71" spans="1:10" ht="87" customHeight="1">
      <c r="A71" s="120" t="s">
        <v>1824</v>
      </c>
      <c r="B71" s="59"/>
      <c r="C71" s="121" t="s">
        <v>1825</v>
      </c>
      <c r="D71" s="100" t="s">
        <v>1574</v>
      </c>
      <c r="E71" s="122">
        <v>50</v>
      </c>
      <c r="F71" s="120" t="s">
        <v>1826</v>
      </c>
      <c r="G71" s="59"/>
      <c r="H71" s="121" t="s">
        <v>1820</v>
      </c>
      <c r="I71" s="100" t="s">
        <v>954</v>
      </c>
      <c r="J71" s="122">
        <v>200</v>
      </c>
    </row>
    <row r="72" spans="1:10" ht="87" customHeight="1">
      <c r="A72" s="120" t="s">
        <v>1827</v>
      </c>
      <c r="B72" s="59"/>
      <c r="C72" s="124" t="s">
        <v>1828</v>
      </c>
      <c r="D72" s="108" t="s">
        <v>954</v>
      </c>
      <c r="E72" s="122">
        <v>50</v>
      </c>
      <c r="F72" s="120" t="s">
        <v>1829</v>
      </c>
      <c r="G72" s="59"/>
      <c r="H72" s="121" t="s">
        <v>1830</v>
      </c>
      <c r="I72" s="100" t="s">
        <v>954</v>
      </c>
      <c r="J72" s="122">
        <v>50</v>
      </c>
    </row>
    <row r="73" spans="1:10" ht="87" customHeight="1">
      <c r="A73" s="120" t="s">
        <v>1831</v>
      </c>
      <c r="B73" s="59"/>
      <c r="C73" s="121" t="s">
        <v>1832</v>
      </c>
      <c r="D73" s="108" t="s">
        <v>954</v>
      </c>
      <c r="E73" s="122">
        <v>50</v>
      </c>
      <c r="F73" s="120" t="s">
        <v>1833</v>
      </c>
      <c r="G73" s="59"/>
      <c r="H73" s="121" t="s">
        <v>1834</v>
      </c>
      <c r="I73" s="100" t="s">
        <v>954</v>
      </c>
      <c r="J73" s="122">
        <v>200</v>
      </c>
    </row>
    <row r="74" spans="1:10" ht="48" customHeight="1">
      <c r="A74" s="96" t="s">
        <v>614</v>
      </c>
      <c r="B74" s="96" t="s">
        <v>615</v>
      </c>
      <c r="C74" s="97" t="s">
        <v>1471</v>
      </c>
      <c r="D74" s="119" t="s">
        <v>2</v>
      </c>
      <c r="E74" s="96" t="s">
        <v>624</v>
      </c>
      <c r="F74" s="96" t="s">
        <v>614</v>
      </c>
      <c r="G74" s="96" t="s">
        <v>615</v>
      </c>
      <c r="H74" s="97" t="s">
        <v>1471</v>
      </c>
      <c r="I74" s="119" t="s">
        <v>2</v>
      </c>
      <c r="J74" s="96" t="s">
        <v>624</v>
      </c>
    </row>
    <row r="75" spans="1:10" ht="54" customHeight="1">
      <c r="A75" s="485" t="s">
        <v>1835</v>
      </c>
      <c r="B75" s="455"/>
      <c r="C75" s="486" t="s">
        <v>1836</v>
      </c>
      <c r="D75" s="487" t="s">
        <v>954</v>
      </c>
      <c r="E75" s="493">
        <v>200</v>
      </c>
      <c r="F75" s="495" t="s">
        <v>1837</v>
      </c>
      <c r="G75" s="497"/>
      <c r="H75" s="494" t="s">
        <v>1838</v>
      </c>
      <c r="I75" s="491" t="s">
        <v>1574</v>
      </c>
      <c r="J75" s="122">
        <v>50</v>
      </c>
    </row>
    <row r="76" spans="1:10" ht="54" customHeight="1">
      <c r="A76" s="485"/>
      <c r="B76" s="455"/>
      <c r="C76" s="486"/>
      <c r="D76" s="488"/>
      <c r="E76" s="493"/>
      <c r="F76" s="496"/>
      <c r="G76" s="498"/>
      <c r="H76" s="494"/>
      <c r="I76" s="491"/>
      <c r="J76" s="122">
        <v>50</v>
      </c>
    </row>
    <row r="77" spans="1:10" ht="54" customHeight="1">
      <c r="A77" s="485" t="s">
        <v>1839</v>
      </c>
      <c r="B77" s="455"/>
      <c r="C77" s="486" t="s">
        <v>1840</v>
      </c>
      <c r="D77" s="487" t="s">
        <v>954</v>
      </c>
      <c r="E77" s="493">
        <v>40</v>
      </c>
      <c r="F77" s="120" t="s">
        <v>1841</v>
      </c>
      <c r="G77" s="455"/>
      <c r="H77" s="121" t="s">
        <v>1842</v>
      </c>
      <c r="I77" s="100" t="s">
        <v>1574</v>
      </c>
      <c r="J77" s="122">
        <v>500</v>
      </c>
    </row>
    <row r="78" spans="1:10" ht="54" customHeight="1">
      <c r="A78" s="485"/>
      <c r="B78" s="455"/>
      <c r="C78" s="486"/>
      <c r="D78" s="488"/>
      <c r="E78" s="493"/>
      <c r="F78" s="120" t="s">
        <v>1843</v>
      </c>
      <c r="G78" s="455"/>
      <c r="H78" s="121" t="s">
        <v>1844</v>
      </c>
      <c r="I78" s="100" t="s">
        <v>1574</v>
      </c>
      <c r="J78" s="122">
        <v>500</v>
      </c>
    </row>
    <row r="79" spans="1:10" ht="54" customHeight="1">
      <c r="A79" s="485" t="s">
        <v>1845</v>
      </c>
      <c r="B79" s="455"/>
      <c r="C79" s="486" t="s">
        <v>1846</v>
      </c>
      <c r="D79" s="489" t="s">
        <v>1574</v>
      </c>
      <c r="E79" s="493">
        <v>200</v>
      </c>
      <c r="F79" s="120" t="s">
        <v>1847</v>
      </c>
      <c r="G79" s="455"/>
      <c r="H79" s="121" t="s">
        <v>1848</v>
      </c>
      <c r="I79" s="100" t="s">
        <v>1574</v>
      </c>
      <c r="J79" s="122">
        <v>500</v>
      </c>
    </row>
    <row r="80" spans="1:10" ht="54" customHeight="1">
      <c r="A80" s="485"/>
      <c r="B80" s="455"/>
      <c r="C80" s="486"/>
      <c r="D80" s="490"/>
      <c r="E80" s="493"/>
      <c r="F80" s="120" t="s">
        <v>1849</v>
      </c>
      <c r="G80" s="455"/>
      <c r="H80" s="121" t="s">
        <v>1850</v>
      </c>
      <c r="I80" s="100" t="s">
        <v>1574</v>
      </c>
      <c r="J80" s="122">
        <v>500</v>
      </c>
    </row>
  </sheetData>
  <mergeCells count="24">
    <mergeCell ref="E77:E78"/>
    <mergeCell ref="E79:E80"/>
    <mergeCell ref="G77:G78"/>
    <mergeCell ref="G79:G80"/>
    <mergeCell ref="H75:H76"/>
    <mergeCell ref="F75:F76"/>
    <mergeCell ref="G75:G76"/>
    <mergeCell ref="E75:E76"/>
    <mergeCell ref="B1:I1"/>
    <mergeCell ref="A75:A76"/>
    <mergeCell ref="A77:A78"/>
    <mergeCell ref="A79:A80"/>
    <mergeCell ref="B75:B76"/>
    <mergeCell ref="B77:B78"/>
    <mergeCell ref="B79:B80"/>
    <mergeCell ref="C75:C76"/>
    <mergeCell ref="C77:C78"/>
    <mergeCell ref="C79:C80"/>
    <mergeCell ref="D75:D76"/>
    <mergeCell ref="D77:D78"/>
    <mergeCell ref="D79:D80"/>
    <mergeCell ref="I75:I76"/>
    <mergeCell ref="B2:E5"/>
    <mergeCell ref="F2:I5"/>
  </mergeCells>
  <pageMargins left="0.393055555555556" right="0.196527777777778" top="0.393055555555556" bottom="0.432638888888889" header="0.393055555555556" footer="0.0388888888888889"/>
  <pageSetup orientation="portrait" paperSize="9" scale="75" r:id="rId2"/>
  <headerFooter>
    <oddFooter>&amp;C&amp;"arial"&amp;20www.bestill.ru
&amp;P</oddFooter>
  </headerFooter>
  <rowBreaks count="6" manualBreakCount="6">
    <brk id="13" max="16383" man="1"/>
    <brk id="25" max="16383" man="1"/>
    <brk id="37" max="16383" man="1"/>
    <brk id="49" max="16383" man="1"/>
    <brk id="61" max="16383" man="1"/>
    <brk id="73" max="16383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0.599990010261536"/>
  </sheetPr>
  <dimension ref="A1:P38"/>
  <sheetViews>
    <sheetView zoomScale="70" zoomScaleNormal="70" workbookViewId="0" topLeftCell="B1">
      <selection pane="topLeft" activeCell="W38" sqref="W38"/>
    </sheetView>
  </sheetViews>
  <sheetFormatPr defaultColWidth="9.00428571428571" defaultRowHeight="79.9" customHeight="1"/>
  <cols>
    <col min="1" max="1" width="11.7142857142857" customWidth="1"/>
    <col min="2" max="2" width="14.1428571428571" customWidth="1"/>
    <col min="3" max="3" width="22.7142857142857" customWidth="1"/>
    <col min="4" max="4" width="9.71428571428571" customWidth="1"/>
    <col min="5" max="5" width="10.1428571428571" customWidth="1"/>
    <col min="6" max="11" width="9" hidden="1" customWidth="1"/>
    <col min="12" max="12" width="11.7142857142857" customWidth="1"/>
    <col min="13" max="13" width="14.1428571428571" customWidth="1"/>
    <col min="14" max="14" width="22.7142857142857" customWidth="1"/>
    <col min="15" max="15" width="9.71428571428571" customWidth="1"/>
    <col min="16" max="16" width="10.1428571428571" customWidth="1"/>
  </cols>
  <sheetData>
    <row r="1" spans="1:16" ht="66.95" customHeight="1">
      <c r="A1" s="114"/>
      <c r="B1" s="499" t="s">
        <v>2998</v>
      </c>
      <c r="C1" s="499"/>
      <c r="D1" s="499"/>
      <c r="E1" s="499"/>
      <c r="F1" s="499"/>
      <c r="G1" s="499"/>
      <c r="H1" s="499"/>
      <c r="I1" s="499"/>
      <c r="J1" s="499"/>
      <c r="K1" s="499"/>
      <c r="L1" s="499"/>
      <c r="M1" s="499"/>
      <c r="N1" s="499"/>
      <c r="O1" s="499"/>
      <c r="P1" s="114"/>
    </row>
    <row r="2" spans="1:16" ht="91.9" customHeight="1">
      <c r="A2" s="114"/>
      <c r="B2" s="500"/>
      <c r="C2" s="500"/>
      <c r="D2" s="500"/>
      <c r="E2" s="500"/>
      <c r="F2" s="114"/>
      <c r="G2" s="114"/>
      <c r="H2" s="114"/>
      <c r="I2" s="114"/>
      <c r="J2" s="114"/>
      <c r="K2" s="114"/>
      <c r="L2" s="500"/>
      <c r="M2" s="500"/>
      <c r="N2" s="500"/>
      <c r="O2" s="500"/>
      <c r="P2" s="114"/>
    </row>
    <row r="3" spans="1:16" ht="91.9" customHeight="1">
      <c r="A3" s="114"/>
      <c r="B3" s="500"/>
      <c r="C3" s="500"/>
      <c r="D3" s="500"/>
      <c r="E3" s="500"/>
      <c r="F3" s="114"/>
      <c r="G3" s="114"/>
      <c r="H3" s="114"/>
      <c r="I3" s="114"/>
      <c r="J3" s="114"/>
      <c r="K3" s="114"/>
      <c r="L3" s="500"/>
      <c r="M3" s="500"/>
      <c r="N3" s="500"/>
      <c r="O3" s="500"/>
      <c r="P3" s="114"/>
    </row>
    <row r="4" spans="1:16" ht="91.9" customHeight="1">
      <c r="A4" s="114"/>
      <c r="B4" s="500"/>
      <c r="C4" s="500"/>
      <c r="D4" s="500"/>
      <c r="E4" s="500"/>
      <c r="F4" s="114"/>
      <c r="G4" s="114"/>
      <c r="H4" s="114"/>
      <c r="I4" s="114"/>
      <c r="J4" s="114"/>
      <c r="K4" s="114"/>
      <c r="L4" s="500"/>
      <c r="M4" s="500"/>
      <c r="N4" s="500"/>
      <c r="O4" s="500"/>
      <c r="P4" s="114"/>
    </row>
    <row r="5" spans="1:16" ht="28.5" customHeight="1">
      <c r="A5" s="96" t="s">
        <v>614</v>
      </c>
      <c r="B5" s="96" t="s">
        <v>615</v>
      </c>
      <c r="C5" s="97" t="s">
        <v>1471</v>
      </c>
      <c r="D5" s="98" t="s">
        <v>2</v>
      </c>
      <c r="E5" s="96" t="s">
        <v>624</v>
      </c>
      <c r="F5" s="96" t="s">
        <v>614</v>
      </c>
      <c r="G5" s="96" t="s">
        <v>615</v>
      </c>
      <c r="H5" s="97" t="s">
        <v>1471</v>
      </c>
      <c r="I5" s="98" t="s">
        <v>2</v>
      </c>
      <c r="J5" s="96" t="s">
        <v>624</v>
      </c>
      <c r="L5" s="96" t="s">
        <v>614</v>
      </c>
      <c r="M5" s="96" t="s">
        <v>615</v>
      </c>
      <c r="N5" s="97" t="s">
        <v>1471</v>
      </c>
      <c r="O5" s="98" t="s">
        <v>2</v>
      </c>
      <c r="P5" s="96" t="s">
        <v>624</v>
      </c>
    </row>
    <row r="6" spans="1:16" ht="90" customHeight="1">
      <c r="A6" s="106" t="s">
        <v>1851</v>
      </c>
      <c r="B6" s="106"/>
      <c r="C6" s="104" t="s">
        <v>1852</v>
      </c>
      <c r="D6" s="100" t="s">
        <v>1642</v>
      </c>
      <c r="E6" s="115">
        <v>4</v>
      </c>
      <c r="F6" s="114"/>
      <c r="G6" s="114"/>
      <c r="H6" s="114"/>
      <c r="I6" s="114"/>
      <c r="J6" s="114"/>
      <c r="K6" s="114"/>
      <c r="L6" s="106" t="s">
        <v>1853</v>
      </c>
      <c r="M6" s="106"/>
      <c r="N6" s="106" t="s">
        <v>1854</v>
      </c>
      <c r="O6" s="100" t="s">
        <v>1642</v>
      </c>
      <c r="P6" s="115">
        <v>500</v>
      </c>
    </row>
    <row r="7" spans="1:16" ht="90" customHeight="1">
      <c r="A7" s="106" t="s">
        <v>1855</v>
      </c>
      <c r="B7" s="106"/>
      <c r="C7" s="104" t="s">
        <v>1856</v>
      </c>
      <c r="D7" s="100" t="s">
        <v>1642</v>
      </c>
      <c r="E7" s="115">
        <v>4</v>
      </c>
      <c r="F7" s="114"/>
      <c r="G7" s="114"/>
      <c r="H7" s="114"/>
      <c r="I7" s="114"/>
      <c r="J7" s="114"/>
      <c r="K7" s="114"/>
      <c r="L7" s="106" t="s">
        <v>1857</v>
      </c>
      <c r="M7" s="106"/>
      <c r="N7" s="104" t="s">
        <v>1858</v>
      </c>
      <c r="O7" s="106" t="s">
        <v>1574</v>
      </c>
      <c r="P7" s="115">
        <v>50</v>
      </c>
    </row>
    <row r="8" spans="1:16" ht="90" customHeight="1">
      <c r="A8" s="106" t="s">
        <v>1859</v>
      </c>
      <c r="B8" s="106"/>
      <c r="C8" s="106" t="s">
        <v>1860</v>
      </c>
      <c r="D8" s="100" t="s">
        <v>1642</v>
      </c>
      <c r="E8" s="115">
        <v>4</v>
      </c>
      <c r="F8" s="114"/>
      <c r="G8" s="114"/>
      <c r="H8" s="114"/>
      <c r="I8" s="114"/>
      <c r="J8" s="114"/>
      <c r="K8" s="114"/>
      <c r="L8" s="106" t="s">
        <v>1861</v>
      </c>
      <c r="M8" s="106"/>
      <c r="N8" s="104" t="s">
        <v>1862</v>
      </c>
      <c r="O8" s="106" t="s">
        <v>1574</v>
      </c>
      <c r="P8" s="115">
        <v>100</v>
      </c>
    </row>
    <row r="9" spans="1:16" ht="90" customHeight="1">
      <c r="A9" s="106" t="s">
        <v>1863</v>
      </c>
      <c r="B9" s="106"/>
      <c r="C9" s="106" t="s">
        <v>1864</v>
      </c>
      <c r="D9" s="106" t="s">
        <v>1574</v>
      </c>
      <c r="E9" s="115">
        <v>20</v>
      </c>
      <c r="F9" s="114"/>
      <c r="G9" s="114"/>
      <c r="H9" s="114"/>
      <c r="I9" s="114"/>
      <c r="J9" s="114"/>
      <c r="K9" s="114"/>
      <c r="L9" s="106" t="s">
        <v>1865</v>
      </c>
      <c r="M9" s="106"/>
      <c r="N9" s="104" t="s">
        <v>1866</v>
      </c>
      <c r="O9" s="106" t="s">
        <v>1574</v>
      </c>
      <c r="P9" s="115">
        <v>200</v>
      </c>
    </row>
    <row r="10" spans="1:16" ht="90" customHeight="1">
      <c r="A10" s="106" t="s">
        <v>1867</v>
      </c>
      <c r="B10" s="106"/>
      <c r="C10" s="106" t="s">
        <v>1868</v>
      </c>
      <c r="D10" s="106" t="s">
        <v>1574</v>
      </c>
      <c r="E10" s="115">
        <v>50</v>
      </c>
      <c r="F10" s="114"/>
      <c r="G10" s="114"/>
      <c r="H10" s="114"/>
      <c r="I10" s="114"/>
      <c r="J10" s="114"/>
      <c r="K10" s="114"/>
      <c r="L10" s="106" t="s">
        <v>1869</v>
      </c>
      <c r="M10" s="106"/>
      <c r="N10" s="106" t="s">
        <v>1870</v>
      </c>
      <c r="O10" s="106" t="s">
        <v>1574</v>
      </c>
      <c r="P10" s="115">
        <v>50</v>
      </c>
    </row>
    <row r="11" spans="1:16" ht="90" customHeight="1">
      <c r="A11" s="106" t="s">
        <v>1871</v>
      </c>
      <c r="B11" s="106"/>
      <c r="C11" s="104" t="s">
        <v>1872</v>
      </c>
      <c r="D11" s="106" t="s">
        <v>1574</v>
      </c>
      <c r="E11" s="115">
        <v>150</v>
      </c>
      <c r="F11" s="114"/>
      <c r="G11" s="114"/>
      <c r="H11" s="114"/>
      <c r="I11" s="114"/>
      <c r="J11" s="114"/>
      <c r="K11" s="114"/>
      <c r="L11" s="106" t="s">
        <v>1873</v>
      </c>
      <c r="M11" s="106"/>
      <c r="N11" s="104" t="s">
        <v>1874</v>
      </c>
      <c r="O11" s="106" t="s">
        <v>1574</v>
      </c>
      <c r="P11" s="115">
        <v>3000</v>
      </c>
    </row>
    <row r="12" spans="1:16" ht="90" customHeight="1">
      <c r="A12" s="106" t="s">
        <v>1875</v>
      </c>
      <c r="B12" s="106"/>
      <c r="C12" s="104" t="s">
        <v>1876</v>
      </c>
      <c r="D12" s="106" t="s">
        <v>1574</v>
      </c>
      <c r="E12" s="115">
        <v>50</v>
      </c>
      <c r="F12" s="114"/>
      <c r="G12" s="114"/>
      <c r="H12" s="114"/>
      <c r="I12" s="114"/>
      <c r="J12" s="114"/>
      <c r="K12" s="114"/>
      <c r="L12" s="106" t="s">
        <v>1877</v>
      </c>
      <c r="M12" s="106"/>
      <c r="N12" s="104" t="s">
        <v>1878</v>
      </c>
      <c r="O12" s="106" t="s">
        <v>1574</v>
      </c>
      <c r="P12" s="115">
        <v>10000</v>
      </c>
    </row>
    <row r="13" spans="1:16" ht="28.5" customHeight="1">
      <c r="A13" s="96" t="s">
        <v>614</v>
      </c>
      <c r="B13" s="96" t="s">
        <v>615</v>
      </c>
      <c r="C13" s="97" t="s">
        <v>1471</v>
      </c>
      <c r="D13" s="98" t="s">
        <v>2</v>
      </c>
      <c r="E13" s="96" t="s">
        <v>624</v>
      </c>
      <c r="F13" s="96" t="s">
        <v>614</v>
      </c>
      <c r="G13" s="96" t="s">
        <v>615</v>
      </c>
      <c r="H13" s="97" t="s">
        <v>1471</v>
      </c>
      <c r="I13" s="98" t="s">
        <v>2</v>
      </c>
      <c r="J13" s="96" t="s">
        <v>624</v>
      </c>
      <c r="L13" s="96" t="s">
        <v>614</v>
      </c>
      <c r="M13" s="96" t="s">
        <v>615</v>
      </c>
      <c r="N13" s="97" t="s">
        <v>1471</v>
      </c>
      <c r="O13" s="98" t="s">
        <v>2</v>
      </c>
      <c r="P13" s="96" t="s">
        <v>624</v>
      </c>
    </row>
    <row r="14" spans="1:16" ht="91.15" customHeight="1">
      <c r="A14" s="106" t="s">
        <v>1879</v>
      </c>
      <c r="B14" s="106"/>
      <c r="C14" s="104" t="s">
        <v>1880</v>
      </c>
      <c r="D14" s="106" t="s">
        <v>1574</v>
      </c>
      <c r="E14" s="115">
        <v>1000</v>
      </c>
      <c r="F14" s="114"/>
      <c r="G14" s="114"/>
      <c r="H14" s="114"/>
      <c r="I14" s="114"/>
      <c r="J14" s="114"/>
      <c r="K14" s="114"/>
      <c r="L14" s="106" t="s">
        <v>1881</v>
      </c>
      <c r="M14" s="106"/>
      <c r="N14" s="104" t="s">
        <v>1882</v>
      </c>
      <c r="O14" s="106" t="s">
        <v>1574</v>
      </c>
      <c r="P14" s="115">
        <v>3000</v>
      </c>
    </row>
    <row r="15" spans="1:16" ht="91.15" customHeight="1">
      <c r="A15" s="106" t="s">
        <v>1883</v>
      </c>
      <c r="B15" s="106"/>
      <c r="C15" s="104" t="s">
        <v>1884</v>
      </c>
      <c r="D15" s="106" t="s">
        <v>1574</v>
      </c>
      <c r="E15" s="115">
        <v>50</v>
      </c>
      <c r="F15" s="114"/>
      <c r="G15" s="114"/>
      <c r="H15" s="114"/>
      <c r="I15" s="114"/>
      <c r="J15" s="114"/>
      <c r="K15" s="114"/>
      <c r="L15" s="106" t="s">
        <v>1885</v>
      </c>
      <c r="M15" s="106"/>
      <c r="N15" s="104" t="s">
        <v>1886</v>
      </c>
      <c r="O15" s="106" t="s">
        <v>1574</v>
      </c>
      <c r="P15" s="115">
        <v>50</v>
      </c>
    </row>
    <row r="16" spans="1:16" ht="91.15" customHeight="1">
      <c r="A16" s="106" t="s">
        <v>1887</v>
      </c>
      <c r="B16" s="106"/>
      <c r="C16" s="106" t="s">
        <v>1473</v>
      </c>
      <c r="D16" s="100" t="s">
        <v>1642</v>
      </c>
      <c r="E16" s="115">
        <v>100</v>
      </c>
      <c r="F16" s="114"/>
      <c r="G16" s="114"/>
      <c r="H16" s="114"/>
      <c r="I16" s="114"/>
      <c r="J16" s="114"/>
      <c r="K16" s="114"/>
      <c r="L16" s="106" t="s">
        <v>1888</v>
      </c>
      <c r="M16" s="106"/>
      <c r="N16" s="104" t="s">
        <v>1889</v>
      </c>
      <c r="O16" s="106" t="s">
        <v>1574</v>
      </c>
      <c r="P16" s="115">
        <v>50</v>
      </c>
    </row>
    <row r="17" spans="1:16" ht="91.15" customHeight="1">
      <c r="A17" s="106" t="s">
        <v>1890</v>
      </c>
      <c r="B17" s="106"/>
      <c r="C17" s="104" t="s">
        <v>1891</v>
      </c>
      <c r="D17" s="106" t="s">
        <v>1574</v>
      </c>
      <c r="E17" s="115">
        <v>30000</v>
      </c>
      <c r="F17" s="114"/>
      <c r="G17" s="114"/>
      <c r="H17" s="114"/>
      <c r="I17" s="114"/>
      <c r="J17" s="114"/>
      <c r="K17" s="114"/>
      <c r="L17" s="106" t="s">
        <v>1892</v>
      </c>
      <c r="M17" s="106"/>
      <c r="N17" s="104" t="s">
        <v>1893</v>
      </c>
      <c r="O17" s="106" t="s">
        <v>1574</v>
      </c>
      <c r="P17" s="115">
        <v>2000</v>
      </c>
    </row>
    <row r="18" spans="1:16" ht="91.15" customHeight="1">
      <c r="A18" s="106" t="s">
        <v>1894</v>
      </c>
      <c r="B18" s="106"/>
      <c r="C18" s="104" t="s">
        <v>1895</v>
      </c>
      <c r="D18" s="106" t="s">
        <v>1574</v>
      </c>
      <c r="E18" s="115">
        <v>5000</v>
      </c>
      <c r="F18" s="114"/>
      <c r="G18" s="114"/>
      <c r="H18" s="114"/>
      <c r="I18" s="114"/>
      <c r="J18" s="114"/>
      <c r="K18" s="114"/>
      <c r="L18" s="106" t="s">
        <v>1896</v>
      </c>
      <c r="M18" s="106"/>
      <c r="N18" s="104" t="s">
        <v>1897</v>
      </c>
      <c r="O18" s="106" t="s">
        <v>1574</v>
      </c>
      <c r="P18" s="115">
        <v>100</v>
      </c>
    </row>
    <row r="19" spans="1:16" ht="91.15" customHeight="1">
      <c r="A19" s="106" t="s">
        <v>1898</v>
      </c>
      <c r="B19" s="106"/>
      <c r="C19" s="104" t="s">
        <v>1899</v>
      </c>
      <c r="D19" s="106" t="s">
        <v>1574</v>
      </c>
      <c r="E19" s="115">
        <v>3000</v>
      </c>
      <c r="F19" s="114"/>
      <c r="G19" s="114"/>
      <c r="H19" s="114"/>
      <c r="I19" s="114"/>
      <c r="J19" s="114"/>
      <c r="K19" s="114"/>
      <c r="L19" s="106" t="s">
        <v>1900</v>
      </c>
      <c r="M19" s="106"/>
      <c r="N19" s="106" t="s">
        <v>1901</v>
      </c>
      <c r="O19" s="106" t="s">
        <v>1574</v>
      </c>
      <c r="P19" s="115">
        <v>100</v>
      </c>
    </row>
    <row r="20" spans="1:16" ht="91.15" customHeight="1">
      <c r="A20" s="106" t="s">
        <v>1902</v>
      </c>
      <c r="B20" s="106"/>
      <c r="C20" s="104" t="s">
        <v>1903</v>
      </c>
      <c r="D20" s="100" t="s">
        <v>1642</v>
      </c>
      <c r="E20" s="115">
        <v>200</v>
      </c>
      <c r="F20" s="114"/>
      <c r="G20" s="114"/>
      <c r="H20" s="114"/>
      <c r="I20" s="114"/>
      <c r="J20" s="114"/>
      <c r="K20" s="114"/>
      <c r="L20" s="106" t="s">
        <v>1904</v>
      </c>
      <c r="M20" s="106"/>
      <c r="N20" s="104" t="s">
        <v>1905</v>
      </c>
      <c r="O20" s="106" t="s">
        <v>1574</v>
      </c>
      <c r="P20" s="115">
        <v>100</v>
      </c>
    </row>
    <row r="21" spans="1:16" ht="91.15" customHeight="1">
      <c r="A21" s="106" t="s">
        <v>1906</v>
      </c>
      <c r="B21" s="106"/>
      <c r="C21" s="104" t="s">
        <v>1907</v>
      </c>
      <c r="D21" s="106" t="s">
        <v>1574</v>
      </c>
      <c r="E21" s="115">
        <v>3000</v>
      </c>
      <c r="F21" s="114"/>
      <c r="G21" s="114"/>
      <c r="H21" s="114"/>
      <c r="I21" s="114"/>
      <c r="J21" s="114"/>
      <c r="K21" s="114"/>
      <c r="L21" s="106" t="s">
        <v>1908</v>
      </c>
      <c r="M21" s="106"/>
      <c r="N21" s="104" t="s">
        <v>1909</v>
      </c>
      <c r="O21" s="106" t="s">
        <v>1574</v>
      </c>
      <c r="P21" s="115">
        <v>100</v>
      </c>
    </row>
    <row r="22" spans="1:16" ht="91.15" customHeight="1">
      <c r="A22" s="106" t="s">
        <v>1910</v>
      </c>
      <c r="B22" s="106"/>
      <c r="C22" s="104" t="s">
        <v>1911</v>
      </c>
      <c r="D22" s="100" t="s">
        <v>954</v>
      </c>
      <c r="E22" s="115">
        <v>25</v>
      </c>
      <c r="F22" s="114"/>
      <c r="G22" s="114"/>
      <c r="H22" s="114"/>
      <c r="I22" s="114"/>
      <c r="J22" s="114"/>
      <c r="K22" s="114"/>
      <c r="L22" s="106" t="s">
        <v>1912</v>
      </c>
      <c r="M22" s="106"/>
      <c r="N22" s="106" t="s">
        <v>1913</v>
      </c>
      <c r="O22" s="106" t="s">
        <v>1574</v>
      </c>
      <c r="P22" s="115">
        <v>2000</v>
      </c>
    </row>
    <row r="23" spans="1:16" ht="91.15" customHeight="1">
      <c r="A23" s="106" t="s">
        <v>1914</v>
      </c>
      <c r="B23" s="106"/>
      <c r="C23" s="106" t="s">
        <v>1915</v>
      </c>
      <c r="D23" s="106" t="s">
        <v>1574</v>
      </c>
      <c r="E23" s="115">
        <v>5000</v>
      </c>
      <c r="F23" s="114"/>
      <c r="G23" s="114"/>
      <c r="H23" s="114"/>
      <c r="I23" s="114"/>
      <c r="J23" s="114"/>
      <c r="K23" s="114"/>
      <c r="L23" s="106" t="s">
        <v>1916</v>
      </c>
      <c r="M23" s="106"/>
      <c r="N23" s="104" t="s">
        <v>1917</v>
      </c>
      <c r="O23" s="106" t="s">
        <v>1574</v>
      </c>
      <c r="P23" s="115">
        <v>2000</v>
      </c>
    </row>
    <row r="24" spans="1:16" ht="91.15" customHeight="1">
      <c r="A24" s="106" t="s">
        <v>1918</v>
      </c>
      <c r="B24" s="106"/>
      <c r="C24" s="106" t="s">
        <v>1919</v>
      </c>
      <c r="D24" s="106" t="s">
        <v>1574</v>
      </c>
      <c r="E24" s="115">
        <v>3000</v>
      </c>
      <c r="F24" s="114"/>
      <c r="G24" s="114"/>
      <c r="H24" s="114"/>
      <c r="I24" s="114"/>
      <c r="J24" s="114"/>
      <c r="K24" s="114"/>
      <c r="L24" s="106" t="s">
        <v>1920</v>
      </c>
      <c r="M24" s="106"/>
      <c r="N24" s="106" t="s">
        <v>1921</v>
      </c>
      <c r="O24" s="106" t="s">
        <v>1574</v>
      </c>
      <c r="P24" s="115">
        <v>100</v>
      </c>
    </row>
    <row r="25" spans="1:16" ht="28.5" customHeight="1">
      <c r="A25" s="96" t="s">
        <v>614</v>
      </c>
      <c r="B25" s="96" t="s">
        <v>615</v>
      </c>
      <c r="C25" s="97" t="s">
        <v>1471</v>
      </c>
      <c r="D25" s="98" t="s">
        <v>2</v>
      </c>
      <c r="E25" s="96" t="s">
        <v>624</v>
      </c>
      <c r="F25" s="96" t="s">
        <v>614</v>
      </c>
      <c r="G25" s="96" t="s">
        <v>615</v>
      </c>
      <c r="H25" s="97" t="s">
        <v>1471</v>
      </c>
      <c r="I25" s="98" t="s">
        <v>2</v>
      </c>
      <c r="J25" s="96" t="s">
        <v>624</v>
      </c>
      <c r="L25" s="96" t="s">
        <v>614</v>
      </c>
      <c r="M25" s="96" t="s">
        <v>615</v>
      </c>
      <c r="N25" s="97" t="s">
        <v>1471</v>
      </c>
      <c r="O25" s="98" t="s">
        <v>2</v>
      </c>
      <c r="P25" s="96" t="s">
        <v>624</v>
      </c>
    </row>
    <row r="26" spans="1:16" ht="79.9" customHeight="1">
      <c r="A26" s="106" t="s">
        <v>1922</v>
      </c>
      <c r="B26" s="106"/>
      <c r="C26" s="104" t="s">
        <v>1923</v>
      </c>
      <c r="D26" s="106" t="s">
        <v>1574</v>
      </c>
      <c r="E26" s="115">
        <v>10000</v>
      </c>
      <c r="F26" s="114"/>
      <c r="G26" s="114"/>
      <c r="H26" s="114"/>
      <c r="I26" s="114"/>
      <c r="J26" s="114"/>
      <c r="K26" s="114"/>
      <c r="L26" s="106" t="s">
        <v>1924</v>
      </c>
      <c r="M26" s="106"/>
      <c r="N26" s="104" t="s">
        <v>1925</v>
      </c>
      <c r="O26" s="106" t="s">
        <v>1574</v>
      </c>
      <c r="P26" s="115">
        <v>1000</v>
      </c>
    </row>
    <row r="27" spans="1:16" ht="79.9" customHeight="1">
      <c r="A27" s="106" t="s">
        <v>1926</v>
      </c>
      <c r="B27" s="106"/>
      <c r="C27" s="106" t="s">
        <v>1927</v>
      </c>
      <c r="D27" s="106" t="s">
        <v>1574</v>
      </c>
      <c r="E27" s="115">
        <v>3000</v>
      </c>
      <c r="F27" s="114"/>
      <c r="G27" s="114"/>
      <c r="H27" s="114"/>
      <c r="I27" s="114"/>
      <c r="J27" s="114"/>
      <c r="K27" s="114"/>
      <c r="L27" s="106" t="s">
        <v>1928</v>
      </c>
      <c r="M27" s="106"/>
      <c r="N27" s="106" t="s">
        <v>1929</v>
      </c>
      <c r="O27" s="106" t="s">
        <v>1574</v>
      </c>
      <c r="P27" s="115">
        <v>100</v>
      </c>
    </row>
    <row r="28" spans="1:16" ht="79.9" customHeight="1">
      <c r="A28" s="106" t="s">
        <v>1930</v>
      </c>
      <c r="B28" s="106"/>
      <c r="C28" s="104" t="s">
        <v>1931</v>
      </c>
      <c r="D28" s="106" t="s">
        <v>1574</v>
      </c>
      <c r="E28" s="115">
        <v>5000</v>
      </c>
      <c r="F28" s="114"/>
      <c r="G28" s="114"/>
      <c r="H28" s="114"/>
      <c r="I28" s="114"/>
      <c r="J28" s="114"/>
      <c r="K28" s="114"/>
      <c r="L28" s="106" t="s">
        <v>1932</v>
      </c>
      <c r="M28" s="106"/>
      <c r="N28" s="104" t="s">
        <v>1933</v>
      </c>
      <c r="O28" s="106" t="s">
        <v>1574</v>
      </c>
      <c r="P28" s="115">
        <v>3000</v>
      </c>
    </row>
    <row r="29" spans="1:16" ht="79.9" customHeight="1">
      <c r="A29" s="106" t="s">
        <v>1934</v>
      </c>
      <c r="B29" s="106"/>
      <c r="C29" s="106" t="s">
        <v>1935</v>
      </c>
      <c r="D29" s="106" t="s">
        <v>1574</v>
      </c>
      <c r="E29" s="115">
        <v>3000</v>
      </c>
      <c r="F29" s="114"/>
      <c r="G29" s="114"/>
      <c r="H29" s="114"/>
      <c r="I29" s="114"/>
      <c r="J29" s="114"/>
      <c r="K29" s="114"/>
      <c r="L29" s="106" t="s">
        <v>1936</v>
      </c>
      <c r="M29" s="106"/>
      <c r="N29" s="106" t="s">
        <v>1937</v>
      </c>
      <c r="O29" s="106" t="s">
        <v>1574</v>
      </c>
      <c r="P29" s="115">
        <v>3000</v>
      </c>
    </row>
    <row r="30" spans="1:16" ht="79.9" customHeight="1">
      <c r="A30" s="106" t="s">
        <v>1938</v>
      </c>
      <c r="B30" s="106"/>
      <c r="C30" s="106" t="s">
        <v>1939</v>
      </c>
      <c r="D30" s="106" t="s">
        <v>1574</v>
      </c>
      <c r="E30" s="115">
        <v>50</v>
      </c>
      <c r="F30" s="114"/>
      <c r="G30" s="114"/>
      <c r="H30" s="114"/>
      <c r="I30" s="114"/>
      <c r="J30" s="114"/>
      <c r="K30" s="114"/>
      <c r="L30" s="106" t="s">
        <v>1940</v>
      </c>
      <c r="M30" s="106"/>
      <c r="N30" s="104" t="s">
        <v>1941</v>
      </c>
      <c r="O30" s="106" t="s">
        <v>1574</v>
      </c>
      <c r="P30" s="115">
        <v>2000</v>
      </c>
    </row>
    <row r="31" spans="1:16" ht="79.9" customHeight="1">
      <c r="A31" s="106" t="s">
        <v>1942</v>
      </c>
      <c r="B31" s="106"/>
      <c r="C31" s="104" t="s">
        <v>1943</v>
      </c>
      <c r="D31" s="106" t="s">
        <v>1574</v>
      </c>
      <c r="E31" s="115">
        <v>2000</v>
      </c>
      <c r="F31" s="114"/>
      <c r="G31" s="114"/>
      <c r="H31" s="114"/>
      <c r="I31" s="114"/>
      <c r="J31" s="114"/>
      <c r="K31" s="114"/>
      <c r="L31" s="106" t="s">
        <v>1944</v>
      </c>
      <c r="M31" s="106"/>
      <c r="N31" s="104" t="s">
        <v>1945</v>
      </c>
      <c r="O31" s="106" t="s">
        <v>1574</v>
      </c>
      <c r="P31" s="115">
        <v>60</v>
      </c>
    </row>
    <row r="32" spans="1:16" ht="79.9" customHeight="1">
      <c r="A32" s="106" t="s">
        <v>1946</v>
      </c>
      <c r="B32" s="106"/>
      <c r="C32" s="104" t="s">
        <v>1947</v>
      </c>
      <c r="D32" s="106" t="s">
        <v>1574</v>
      </c>
      <c r="E32" s="115">
        <v>2000</v>
      </c>
      <c r="F32" s="114"/>
      <c r="G32" s="114"/>
      <c r="H32" s="114"/>
      <c r="I32" s="114"/>
      <c r="J32" s="114"/>
      <c r="K32" s="114"/>
      <c r="L32" s="106" t="s">
        <v>1948</v>
      </c>
      <c r="M32" s="106"/>
      <c r="N32" s="104" t="s">
        <v>1949</v>
      </c>
      <c r="O32" s="106" t="s">
        <v>1574</v>
      </c>
      <c r="P32" s="115">
        <v>3000</v>
      </c>
    </row>
    <row r="33" spans="1:16" ht="79.9" customHeight="1">
      <c r="A33" s="106" t="s">
        <v>1950</v>
      </c>
      <c r="B33" s="106"/>
      <c r="C33" s="104" t="s">
        <v>1951</v>
      </c>
      <c r="D33" s="106" t="s">
        <v>1574</v>
      </c>
      <c r="E33" s="115">
        <v>2000</v>
      </c>
      <c r="F33" s="114"/>
      <c r="G33" s="114"/>
      <c r="H33" s="114"/>
      <c r="I33" s="114"/>
      <c r="J33" s="114"/>
      <c r="K33" s="114"/>
      <c r="L33" s="106" t="s">
        <v>1952</v>
      </c>
      <c r="M33" s="106"/>
      <c r="N33" s="104" t="s">
        <v>1953</v>
      </c>
      <c r="O33" s="106" t="s">
        <v>1574</v>
      </c>
      <c r="P33" s="115">
        <v>25</v>
      </c>
    </row>
    <row r="34" spans="1:16" ht="79.9" customHeight="1">
      <c r="A34" s="106" t="s">
        <v>1954</v>
      </c>
      <c r="B34" s="106"/>
      <c r="C34" s="104" t="s">
        <v>1955</v>
      </c>
      <c r="D34" s="106" t="s">
        <v>1574</v>
      </c>
      <c r="E34" s="115">
        <v>2000</v>
      </c>
      <c r="F34" s="114"/>
      <c r="G34" s="114"/>
      <c r="H34" s="114"/>
      <c r="I34" s="114"/>
      <c r="J34" s="114"/>
      <c r="K34" s="114"/>
      <c r="L34" s="106" t="s">
        <v>1956</v>
      </c>
      <c r="M34" s="106"/>
      <c r="N34" s="104" t="s">
        <v>1957</v>
      </c>
      <c r="O34" s="106" t="s">
        <v>1574</v>
      </c>
      <c r="P34" s="115">
        <v>100</v>
      </c>
    </row>
    <row r="35" spans="1:16" ht="79.9" customHeight="1">
      <c r="A35" s="106" t="s">
        <v>1958</v>
      </c>
      <c r="B35" s="106"/>
      <c r="C35" s="104" t="s">
        <v>1959</v>
      </c>
      <c r="D35" s="106" t="s">
        <v>1574</v>
      </c>
      <c r="E35" s="115">
        <v>2000</v>
      </c>
      <c r="F35" s="114"/>
      <c r="G35" s="114"/>
      <c r="H35" s="114"/>
      <c r="I35" s="114"/>
      <c r="J35" s="114"/>
      <c r="K35" s="114"/>
      <c r="L35" s="106" t="s">
        <v>1960</v>
      </c>
      <c r="M35" s="106"/>
      <c r="N35" s="104" t="s">
        <v>1961</v>
      </c>
      <c r="O35" s="106" t="s">
        <v>1574</v>
      </c>
      <c r="P35" s="115">
        <v>100</v>
      </c>
    </row>
    <row r="36" spans="1:16" ht="79.9" customHeight="1">
      <c r="A36" s="106" t="s">
        <v>1962</v>
      </c>
      <c r="B36" s="106"/>
      <c r="C36" s="106" t="s">
        <v>1963</v>
      </c>
      <c r="D36" s="106" t="s">
        <v>1574</v>
      </c>
      <c r="E36" s="115">
        <v>1000</v>
      </c>
      <c r="F36" s="114"/>
      <c r="G36" s="114"/>
      <c r="H36" s="114"/>
      <c r="I36" s="114"/>
      <c r="J36" s="114"/>
      <c r="K36" s="114"/>
      <c r="L36" s="106" t="s">
        <v>1964</v>
      </c>
      <c r="M36" s="106"/>
      <c r="N36" s="106" t="s">
        <v>1965</v>
      </c>
      <c r="O36" s="100" t="s">
        <v>954</v>
      </c>
      <c r="P36" s="115">
        <v>20</v>
      </c>
    </row>
    <row r="37" spans="1:16" ht="79.9" customHeight="1">
      <c r="A37" s="106" t="s">
        <v>1966</v>
      </c>
      <c r="B37" s="106"/>
      <c r="C37" s="106" t="s">
        <v>1967</v>
      </c>
      <c r="D37" s="106" t="s">
        <v>1574</v>
      </c>
      <c r="E37" s="115">
        <v>1000</v>
      </c>
      <c r="F37" s="114"/>
      <c r="G37" s="114"/>
      <c r="H37" s="114"/>
      <c r="I37" s="114"/>
      <c r="J37" s="114"/>
      <c r="K37" s="114"/>
      <c r="L37" s="106" t="s">
        <v>1968</v>
      </c>
      <c r="M37" s="106"/>
      <c r="N37" s="106" t="s">
        <v>1969</v>
      </c>
      <c r="O37" s="106" t="s">
        <v>1574</v>
      </c>
      <c r="P37" s="115">
        <v>100</v>
      </c>
    </row>
    <row r="38" spans="1:16" ht="79.9" customHeight="1">
      <c r="A38" s="106" t="s">
        <v>1970</v>
      </c>
      <c r="B38" s="106"/>
      <c r="C38" s="104" t="s">
        <v>1971</v>
      </c>
      <c r="D38" s="106" t="s">
        <v>1574</v>
      </c>
      <c r="E38" s="116">
        <v>2000</v>
      </c>
      <c r="F38" s="114"/>
      <c r="G38" s="114"/>
      <c r="H38" s="114"/>
      <c r="I38" s="114"/>
      <c r="J38" s="114"/>
      <c r="K38" s="114"/>
      <c r="L38" s="106" t="s">
        <v>1972</v>
      </c>
      <c r="M38" s="106"/>
      <c r="N38" s="104" t="s">
        <v>1973</v>
      </c>
      <c r="O38" s="100" t="s">
        <v>954</v>
      </c>
      <c r="P38" s="116">
        <v>50</v>
      </c>
    </row>
  </sheetData>
  <mergeCells count="3">
    <mergeCell ref="B1:O1"/>
    <mergeCell ref="B2:E4"/>
    <mergeCell ref="L2:O4"/>
  </mergeCells>
  <pageMargins left="0.354166666666667" right="0.251388888888889" top="0.393055555555556" bottom="0.156944444444444" header="0.196527777777778" footer="0"/>
  <pageSetup orientation="portrait" paperSize="9" scale="72" r:id="rId2"/>
  <headerFooter>
    <oddFooter>&amp;C&amp;"arial"&amp;20www.bestill.ru
&amp;P</oddFooter>
  </headerFooter>
  <rowBreaks count="2" manualBreakCount="2">
    <brk id="12" max="16383" man="1"/>
    <brk id="24" max="16383" man="1"/>
  </rowBreak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36"/>
  <sheetViews>
    <sheetView workbookViewId="0" topLeftCell="A1">
      <selection pane="topLeft" activeCell="B1" sqref="B1:I1"/>
    </sheetView>
  </sheetViews>
  <sheetFormatPr defaultColWidth="9.00428571428571" defaultRowHeight="15"/>
  <cols>
    <col min="1" max="1" width="11.7142857142857" style="1" customWidth="1"/>
    <col min="2" max="2" width="14.1428571428571" style="1" customWidth="1"/>
    <col min="3" max="3" width="22.7142857142857" style="110" customWidth="1"/>
    <col min="4" max="4" width="9.71428571428571" style="1" customWidth="1"/>
    <col min="5" max="5" width="10.1428571428571" style="1" customWidth="1"/>
    <col min="6" max="6" width="11.7142857142857" style="1" customWidth="1"/>
    <col min="7" max="7" width="14.1428571428571" style="1" customWidth="1"/>
    <col min="8" max="8" width="22.7142857142857" style="1" customWidth="1"/>
    <col min="9" max="9" width="9.71428571428571" style="1" customWidth="1"/>
    <col min="10" max="10" width="11" style="1" customWidth="1"/>
    <col min="11" max="16384" width="9" style="1"/>
  </cols>
  <sheetData>
    <row r="1" spans="2:9" ht="65.1" customHeight="1">
      <c r="B1" s="501" t="s">
        <v>3000</v>
      </c>
      <c r="C1" s="501"/>
      <c r="D1" s="501"/>
      <c r="E1" s="501"/>
      <c r="F1" s="501"/>
      <c r="G1" s="501"/>
      <c r="H1" s="501"/>
      <c r="I1" s="501"/>
    </row>
    <row r="2" spans="2:8" ht="75" customHeight="1">
      <c r="B2" s="439"/>
      <c r="C2" s="439"/>
      <c r="D2" s="439"/>
      <c r="F2" s="439"/>
      <c r="G2" s="439"/>
      <c r="H2" s="439"/>
    </row>
    <row r="3" spans="2:8" ht="75" customHeight="1">
      <c r="B3" s="439"/>
      <c r="C3" s="439"/>
      <c r="D3" s="439"/>
      <c r="F3" s="439"/>
      <c r="G3" s="439"/>
      <c r="H3" s="439"/>
    </row>
    <row r="4" spans="2:8" ht="75" customHeight="1">
      <c r="B4" s="439"/>
      <c r="C4" s="439"/>
      <c r="D4" s="439"/>
      <c r="F4" s="439"/>
      <c r="G4" s="439"/>
      <c r="H4" s="439"/>
    </row>
    <row r="5" spans="1:10" s="0" customFormat="1" ht="33" customHeight="1">
      <c r="A5" s="96" t="s">
        <v>614</v>
      </c>
      <c r="B5" s="96" t="s">
        <v>615</v>
      </c>
      <c r="C5" s="97" t="s">
        <v>1471</v>
      </c>
      <c r="D5" s="111" t="s">
        <v>2</v>
      </c>
      <c r="E5" s="112" t="s">
        <v>624</v>
      </c>
      <c r="F5" s="112" t="s">
        <v>614</v>
      </c>
      <c r="G5" s="112" t="s">
        <v>615</v>
      </c>
      <c r="H5" s="112" t="s">
        <v>1471</v>
      </c>
      <c r="I5" s="111" t="s">
        <v>2</v>
      </c>
      <c r="J5" s="112" t="s">
        <v>624</v>
      </c>
    </row>
    <row r="6" spans="1:10" ht="85.15" customHeight="1">
      <c r="A6" s="62" t="s">
        <v>1974</v>
      </c>
      <c r="B6" s="59"/>
      <c r="C6" s="100" t="s">
        <v>1975</v>
      </c>
      <c r="D6" s="100" t="s">
        <v>1474</v>
      </c>
      <c r="E6" s="59">
        <v>4</v>
      </c>
      <c r="F6" s="62" t="s">
        <v>1976</v>
      </c>
      <c r="G6" s="59"/>
      <c r="H6" s="100" t="s">
        <v>1977</v>
      </c>
      <c r="I6" s="106" t="s">
        <v>1978</v>
      </c>
      <c r="J6" s="59">
        <v>100</v>
      </c>
    </row>
    <row r="7" spans="1:10" ht="85.15" customHeight="1">
      <c r="A7" s="62" t="s">
        <v>1979</v>
      </c>
      <c r="B7" s="59"/>
      <c r="C7" s="99" t="s">
        <v>1980</v>
      </c>
      <c r="D7" s="100" t="s">
        <v>1474</v>
      </c>
      <c r="E7" s="59">
        <v>4</v>
      </c>
      <c r="F7" s="62" t="s">
        <v>1981</v>
      </c>
      <c r="G7" s="59"/>
      <c r="H7" s="99" t="s">
        <v>1982</v>
      </c>
      <c r="I7" s="106" t="s">
        <v>1978</v>
      </c>
      <c r="J7" s="59">
        <v>3000</v>
      </c>
    </row>
    <row r="8" spans="1:10" ht="85.15" customHeight="1">
      <c r="A8" s="62" t="s">
        <v>1983</v>
      </c>
      <c r="B8" s="59"/>
      <c r="C8" s="100" t="s">
        <v>1984</v>
      </c>
      <c r="D8" s="106" t="s">
        <v>1978</v>
      </c>
      <c r="E8" s="107" t="s">
        <v>1985</v>
      </c>
      <c r="F8" s="62" t="s">
        <v>1986</v>
      </c>
      <c r="G8" s="59"/>
      <c r="H8" s="100" t="s">
        <v>1987</v>
      </c>
      <c r="I8" s="106" t="s">
        <v>1978</v>
      </c>
      <c r="J8" s="59">
        <v>100</v>
      </c>
    </row>
    <row r="9" spans="1:10" ht="85.15" customHeight="1">
      <c r="A9" s="62" t="s">
        <v>1988</v>
      </c>
      <c r="B9" s="59"/>
      <c r="C9" s="100" t="s">
        <v>1989</v>
      </c>
      <c r="D9" s="106" t="s">
        <v>1978</v>
      </c>
      <c r="E9" s="59">
        <v>10</v>
      </c>
      <c r="F9" s="62" t="s">
        <v>1990</v>
      </c>
      <c r="G9" s="59"/>
      <c r="H9" s="99" t="s">
        <v>1991</v>
      </c>
      <c r="I9" s="106" t="s">
        <v>1978</v>
      </c>
      <c r="J9" s="59">
        <v>1000</v>
      </c>
    </row>
    <row r="10" spans="1:10" ht="85.15" customHeight="1">
      <c r="A10" s="62" t="s">
        <v>1992</v>
      </c>
      <c r="B10" s="59"/>
      <c r="C10" s="99" t="s">
        <v>1993</v>
      </c>
      <c r="D10" s="106" t="s">
        <v>1978</v>
      </c>
      <c r="E10" s="59">
        <v>50</v>
      </c>
      <c r="F10" s="62" t="s">
        <v>1994</v>
      </c>
      <c r="G10" s="59"/>
      <c r="H10" s="99" t="s">
        <v>1995</v>
      </c>
      <c r="I10" s="106" t="s">
        <v>1978</v>
      </c>
      <c r="J10" s="59">
        <v>150</v>
      </c>
    </row>
    <row r="11" spans="1:10" ht="85.15" customHeight="1">
      <c r="A11" s="62" t="s">
        <v>1996</v>
      </c>
      <c r="B11" s="59"/>
      <c r="C11" s="100" t="s">
        <v>1997</v>
      </c>
      <c r="D11" s="106" t="s">
        <v>1978</v>
      </c>
      <c r="E11" s="59">
        <v>100</v>
      </c>
      <c r="F11" s="62" t="s">
        <v>1998</v>
      </c>
      <c r="G11" s="59"/>
      <c r="H11" s="99" t="s">
        <v>1999</v>
      </c>
      <c r="I11" s="106" t="s">
        <v>1978</v>
      </c>
      <c r="J11" s="59">
        <v>150</v>
      </c>
    </row>
    <row r="12" spans="1:10" ht="85.15" customHeight="1">
      <c r="A12" s="62" t="s">
        <v>2000</v>
      </c>
      <c r="B12" s="59"/>
      <c r="C12" s="100" t="s">
        <v>2001</v>
      </c>
      <c r="D12" s="106" t="s">
        <v>1978</v>
      </c>
      <c r="E12" s="59">
        <v>50</v>
      </c>
      <c r="F12" s="62" t="s">
        <v>2002</v>
      </c>
      <c r="G12" s="59"/>
      <c r="H12" s="100" t="s">
        <v>2003</v>
      </c>
      <c r="I12" s="106" t="s">
        <v>1978</v>
      </c>
      <c r="J12" s="59">
        <v>50</v>
      </c>
    </row>
    <row r="13" spans="1:10" ht="85.15" customHeight="1">
      <c r="A13" s="62" t="s">
        <v>2004</v>
      </c>
      <c r="B13" s="59"/>
      <c r="C13" s="99" t="s">
        <v>2005</v>
      </c>
      <c r="D13" s="106" t="s">
        <v>1978</v>
      </c>
      <c r="E13" s="59">
        <v>200</v>
      </c>
      <c r="F13" s="62" t="s">
        <v>2006</v>
      </c>
      <c r="G13" s="59"/>
      <c r="H13" s="100" t="s">
        <v>1482</v>
      </c>
      <c r="I13" s="100" t="s">
        <v>1474</v>
      </c>
      <c r="J13" s="59">
        <v>100</v>
      </c>
    </row>
    <row r="14" spans="1:10" s="0" customFormat="1" ht="33" customHeight="1">
      <c r="A14" s="96" t="s">
        <v>614</v>
      </c>
      <c r="B14" s="96" t="s">
        <v>615</v>
      </c>
      <c r="C14" s="97" t="s">
        <v>1471</v>
      </c>
      <c r="D14" s="111" t="s">
        <v>2</v>
      </c>
      <c r="E14" s="112" t="s">
        <v>624</v>
      </c>
      <c r="F14" s="112" t="s">
        <v>614</v>
      </c>
      <c r="G14" s="112" t="s">
        <v>615</v>
      </c>
      <c r="H14" s="112" t="s">
        <v>1471</v>
      </c>
      <c r="I14" s="111" t="s">
        <v>2</v>
      </c>
      <c r="J14" s="112" t="s">
        <v>624</v>
      </c>
    </row>
    <row r="15" spans="1:10" ht="85.15" customHeight="1">
      <c r="A15" s="62" t="s">
        <v>2007</v>
      </c>
      <c r="B15" s="59"/>
      <c r="C15" s="99" t="s">
        <v>2008</v>
      </c>
      <c r="D15" s="106" t="s">
        <v>1978</v>
      </c>
      <c r="E15" s="59">
        <v>10000</v>
      </c>
      <c r="F15" s="62" t="s">
        <v>2009</v>
      </c>
      <c r="G15" s="59"/>
      <c r="H15" s="100" t="s">
        <v>2010</v>
      </c>
      <c r="I15" s="106" t="s">
        <v>1978</v>
      </c>
      <c r="J15" s="59">
        <v>100</v>
      </c>
    </row>
    <row r="16" spans="1:10" ht="85.15" customHeight="1">
      <c r="A16" s="62" t="s">
        <v>2011</v>
      </c>
      <c r="B16" s="59"/>
      <c r="C16" s="99" t="s">
        <v>2012</v>
      </c>
      <c r="D16" s="106" t="s">
        <v>1978</v>
      </c>
      <c r="E16" s="59">
        <v>5000</v>
      </c>
      <c r="F16" s="62" t="s">
        <v>2013</v>
      </c>
      <c r="G16" s="59"/>
      <c r="H16" s="100" t="s">
        <v>2014</v>
      </c>
      <c r="I16" s="106" t="s">
        <v>1978</v>
      </c>
      <c r="J16" s="59">
        <v>200</v>
      </c>
    </row>
    <row r="17" spans="1:10" ht="85.15" customHeight="1">
      <c r="A17" s="62" t="s">
        <v>2015</v>
      </c>
      <c r="B17" s="59"/>
      <c r="C17" s="99" t="s">
        <v>2016</v>
      </c>
      <c r="D17" s="106" t="s">
        <v>1978</v>
      </c>
      <c r="E17" s="59">
        <v>5000</v>
      </c>
      <c r="F17" s="62" t="s">
        <v>2017</v>
      </c>
      <c r="G17" s="59"/>
      <c r="H17" s="100" t="s">
        <v>2018</v>
      </c>
      <c r="I17" s="106" t="s">
        <v>1978</v>
      </c>
      <c r="J17" s="59">
        <v>3000</v>
      </c>
    </row>
    <row r="18" spans="1:10" ht="85.15" customHeight="1">
      <c r="A18" s="62" t="s">
        <v>2019</v>
      </c>
      <c r="B18" s="59"/>
      <c r="C18" s="99" t="s">
        <v>2020</v>
      </c>
      <c r="D18" s="106" t="s">
        <v>1978</v>
      </c>
      <c r="E18" s="59">
        <v>5000</v>
      </c>
      <c r="F18" s="62" t="s">
        <v>2021</v>
      </c>
      <c r="G18" s="59"/>
      <c r="H18" s="100" t="s">
        <v>2022</v>
      </c>
      <c r="I18" s="106" t="s">
        <v>1978</v>
      </c>
      <c r="J18" s="59">
        <v>3000</v>
      </c>
    </row>
    <row r="19" spans="1:10" ht="85.15" customHeight="1">
      <c r="A19" s="62" t="s">
        <v>2023</v>
      </c>
      <c r="B19" s="59"/>
      <c r="C19" s="99" t="s">
        <v>2024</v>
      </c>
      <c r="D19" s="100" t="s">
        <v>1474</v>
      </c>
      <c r="E19" s="59">
        <v>200</v>
      </c>
      <c r="F19" s="62" t="s">
        <v>2025</v>
      </c>
      <c r="G19" s="59"/>
      <c r="H19" s="99" t="s">
        <v>2026</v>
      </c>
      <c r="I19" s="106" t="s">
        <v>1978</v>
      </c>
      <c r="J19" s="59">
        <v>3000</v>
      </c>
    </row>
    <row r="20" spans="1:10" ht="85.15" customHeight="1">
      <c r="A20" s="62" t="s">
        <v>2027</v>
      </c>
      <c r="B20" s="59"/>
      <c r="C20" s="100" t="s">
        <v>2028</v>
      </c>
      <c r="D20" s="100" t="s">
        <v>1474</v>
      </c>
      <c r="E20" s="59">
        <v>500</v>
      </c>
      <c r="F20" s="62" t="s">
        <v>2029</v>
      </c>
      <c r="G20" s="59"/>
      <c r="H20" s="100" t="s">
        <v>2030</v>
      </c>
      <c r="I20" s="106" t="s">
        <v>1978</v>
      </c>
      <c r="J20" s="59">
        <v>50</v>
      </c>
    </row>
    <row r="21" spans="1:10" ht="85.15" customHeight="1">
      <c r="A21" s="62" t="s">
        <v>2031</v>
      </c>
      <c r="B21" s="59"/>
      <c r="C21" s="100" t="s">
        <v>2032</v>
      </c>
      <c r="D21" s="106" t="s">
        <v>1978</v>
      </c>
      <c r="E21" s="59">
        <v>3000</v>
      </c>
      <c r="F21" s="62" t="s">
        <v>2033</v>
      </c>
      <c r="G21" s="59"/>
      <c r="H21" s="100" t="s">
        <v>2034</v>
      </c>
      <c r="I21" s="106" t="s">
        <v>1978</v>
      </c>
      <c r="J21" s="59">
        <v>50</v>
      </c>
    </row>
    <row r="22" spans="1:10" ht="85.15" customHeight="1">
      <c r="A22" s="62" t="s">
        <v>2035</v>
      </c>
      <c r="B22" s="59"/>
      <c r="C22" s="99" t="s">
        <v>2036</v>
      </c>
      <c r="D22" s="106" t="s">
        <v>1978</v>
      </c>
      <c r="E22" s="59">
        <v>3000</v>
      </c>
      <c r="F22" s="62" t="s">
        <v>2037</v>
      </c>
      <c r="G22" s="59"/>
      <c r="H22" s="100" t="s">
        <v>2038</v>
      </c>
      <c r="I22" s="106" t="s">
        <v>1978</v>
      </c>
      <c r="J22" s="59">
        <v>3000</v>
      </c>
    </row>
    <row r="23" spans="1:10" ht="85.15" customHeight="1">
      <c r="A23" s="62" t="s">
        <v>2039</v>
      </c>
      <c r="B23" s="59"/>
      <c r="C23" s="100" t="s">
        <v>2040</v>
      </c>
      <c r="D23" s="106" t="s">
        <v>1978</v>
      </c>
      <c r="E23" s="59">
        <v>2000</v>
      </c>
      <c r="F23" s="62" t="s">
        <v>2041</v>
      </c>
      <c r="G23" s="59"/>
      <c r="H23" s="99" t="s">
        <v>2042</v>
      </c>
      <c r="I23" s="106" t="s">
        <v>1978</v>
      </c>
      <c r="J23" s="59">
        <v>3000</v>
      </c>
    </row>
    <row r="24" spans="1:10" ht="85.15" customHeight="1">
      <c r="A24" s="62" t="s">
        <v>2043</v>
      </c>
      <c r="B24" s="59"/>
      <c r="C24" s="99" t="s">
        <v>2016</v>
      </c>
      <c r="D24" s="106" t="s">
        <v>1978</v>
      </c>
      <c r="E24" s="59">
        <v>50</v>
      </c>
      <c r="F24" s="62" t="s">
        <v>2044</v>
      </c>
      <c r="G24" s="59"/>
      <c r="H24" s="100" t="s">
        <v>2045</v>
      </c>
      <c r="I24" s="106" t="s">
        <v>1978</v>
      </c>
      <c r="J24" s="59">
        <v>3000</v>
      </c>
    </row>
    <row r="25" spans="1:10" ht="85.15" customHeight="1">
      <c r="A25" s="62" t="s">
        <v>2046</v>
      </c>
      <c r="B25" s="59"/>
      <c r="C25" s="100" t="s">
        <v>2047</v>
      </c>
      <c r="D25" s="106" t="s">
        <v>1978</v>
      </c>
      <c r="E25" s="59">
        <v>50</v>
      </c>
      <c r="F25" s="62" t="s">
        <v>2048</v>
      </c>
      <c r="G25" s="59"/>
      <c r="H25" s="100" t="s">
        <v>2049</v>
      </c>
      <c r="I25" s="106" t="s">
        <v>1978</v>
      </c>
      <c r="J25" s="59">
        <v>200</v>
      </c>
    </row>
    <row r="26" spans="1:10" s="0" customFormat="1" ht="33" customHeight="1">
      <c r="A26" s="96" t="s">
        <v>614</v>
      </c>
      <c r="B26" s="96" t="s">
        <v>615</v>
      </c>
      <c r="C26" s="97" t="s">
        <v>1471</v>
      </c>
      <c r="D26" s="111" t="s">
        <v>2</v>
      </c>
      <c r="E26" s="112" t="s">
        <v>624</v>
      </c>
      <c r="F26" s="112" t="s">
        <v>614</v>
      </c>
      <c r="G26" s="112" t="s">
        <v>615</v>
      </c>
      <c r="H26" s="112" t="s">
        <v>1471</v>
      </c>
      <c r="I26" s="111" t="s">
        <v>2</v>
      </c>
      <c r="J26" s="112" t="s">
        <v>624</v>
      </c>
    </row>
    <row r="27" spans="1:10" ht="85.15" customHeight="1">
      <c r="A27" s="62" t="s">
        <v>2050</v>
      </c>
      <c r="B27" s="59"/>
      <c r="C27" s="100" t="s">
        <v>2051</v>
      </c>
      <c r="D27" s="106" t="s">
        <v>1978</v>
      </c>
      <c r="E27" s="59">
        <v>300</v>
      </c>
      <c r="F27" s="62" t="s">
        <v>2052</v>
      </c>
      <c r="G27" s="59"/>
      <c r="H27" s="100" t="s">
        <v>2053</v>
      </c>
      <c r="I27" s="106" t="s">
        <v>1978</v>
      </c>
      <c r="J27" s="59">
        <v>2000</v>
      </c>
    </row>
    <row r="28" spans="1:10" ht="94.9" customHeight="1">
      <c r="A28" s="62" t="s">
        <v>2054</v>
      </c>
      <c r="B28" s="59"/>
      <c r="C28" s="99" t="s">
        <v>2055</v>
      </c>
      <c r="D28" s="100" t="s">
        <v>1474</v>
      </c>
      <c r="E28" s="59">
        <v>2000</v>
      </c>
      <c r="F28" s="62" t="s">
        <v>2056</v>
      </c>
      <c r="G28" s="59"/>
      <c r="H28" s="99" t="s">
        <v>2057</v>
      </c>
      <c r="I28" s="106" t="s">
        <v>1978</v>
      </c>
      <c r="J28" s="59">
        <v>5000</v>
      </c>
    </row>
    <row r="29" spans="1:10" ht="94.9" customHeight="1">
      <c r="A29" s="62" t="s">
        <v>2058</v>
      </c>
      <c r="B29" s="59"/>
      <c r="C29" s="100" t="s">
        <v>2059</v>
      </c>
      <c r="D29" s="106" t="s">
        <v>1978</v>
      </c>
      <c r="E29" s="59">
        <v>2000</v>
      </c>
      <c r="F29" s="62" t="s">
        <v>2060</v>
      </c>
      <c r="G29" s="59"/>
      <c r="H29" s="99" t="s">
        <v>2061</v>
      </c>
      <c r="I29" s="106" t="s">
        <v>1978</v>
      </c>
      <c r="J29" s="59">
        <v>1000</v>
      </c>
    </row>
    <row r="30" spans="1:10" ht="94.9" customHeight="1">
      <c r="A30" s="62" t="s">
        <v>2062</v>
      </c>
      <c r="B30" s="59"/>
      <c r="C30" s="100" t="s">
        <v>2063</v>
      </c>
      <c r="D30" s="106" t="s">
        <v>1978</v>
      </c>
      <c r="E30" s="59">
        <v>3000</v>
      </c>
      <c r="F30" s="62" t="s">
        <v>2064</v>
      </c>
      <c r="G30" s="59"/>
      <c r="H30" s="100" t="s">
        <v>2065</v>
      </c>
      <c r="I30" s="106" t="s">
        <v>1978</v>
      </c>
      <c r="J30" s="59">
        <v>100</v>
      </c>
    </row>
    <row r="31" spans="1:10" ht="94.9" customHeight="1">
      <c r="A31" s="62" t="s">
        <v>2066</v>
      </c>
      <c r="B31" s="59"/>
      <c r="C31" s="100" t="s">
        <v>2067</v>
      </c>
      <c r="D31" s="106" t="s">
        <v>1978</v>
      </c>
      <c r="E31" s="59">
        <v>3000</v>
      </c>
      <c r="F31" s="62" t="s">
        <v>2068</v>
      </c>
      <c r="G31" s="59"/>
      <c r="H31" s="100" t="s">
        <v>2069</v>
      </c>
      <c r="I31" s="106" t="s">
        <v>1978</v>
      </c>
      <c r="J31" s="59">
        <v>100</v>
      </c>
    </row>
    <row r="32" spans="1:10" ht="94.9" customHeight="1">
      <c r="A32" s="62" t="s">
        <v>2070</v>
      </c>
      <c r="B32" s="59"/>
      <c r="C32" s="99" t="s">
        <v>2071</v>
      </c>
      <c r="D32" s="106" t="s">
        <v>1978</v>
      </c>
      <c r="E32" s="59">
        <v>3000</v>
      </c>
      <c r="F32" s="62" t="s">
        <v>2072</v>
      </c>
      <c r="G32" s="59"/>
      <c r="H32" s="100" t="s">
        <v>2073</v>
      </c>
      <c r="I32" s="106" t="s">
        <v>1978</v>
      </c>
      <c r="J32" s="59">
        <v>2000</v>
      </c>
    </row>
    <row r="33" spans="1:10" ht="94.9" customHeight="1">
      <c r="A33" s="62" t="s">
        <v>2074</v>
      </c>
      <c r="B33" s="59"/>
      <c r="C33" s="100" t="s">
        <v>2075</v>
      </c>
      <c r="D33" s="106" t="s">
        <v>1978</v>
      </c>
      <c r="E33" s="59">
        <v>50</v>
      </c>
      <c r="F33" s="62" t="s">
        <v>2076</v>
      </c>
      <c r="G33" s="59"/>
      <c r="H33" s="99" t="s">
        <v>2077</v>
      </c>
      <c r="I33" s="106" t="s">
        <v>1978</v>
      </c>
      <c r="J33" s="59">
        <v>3000</v>
      </c>
    </row>
    <row r="34" spans="1:10" ht="94.9" customHeight="1">
      <c r="A34" s="62" t="s">
        <v>2078</v>
      </c>
      <c r="B34" s="59"/>
      <c r="C34" s="99" t="s">
        <v>2079</v>
      </c>
      <c r="D34" s="106" t="s">
        <v>1978</v>
      </c>
      <c r="E34" s="59">
        <v>100</v>
      </c>
      <c r="F34" s="62" t="s">
        <v>2080</v>
      </c>
      <c r="G34" s="59"/>
      <c r="H34" s="100" t="s">
        <v>2081</v>
      </c>
      <c r="I34" s="106" t="s">
        <v>1978</v>
      </c>
      <c r="J34" s="59">
        <v>25</v>
      </c>
    </row>
    <row r="35" spans="1:10" ht="94.9" customHeight="1">
      <c r="A35" s="62" t="s">
        <v>2082</v>
      </c>
      <c r="B35" s="59"/>
      <c r="C35" s="99" t="s">
        <v>2083</v>
      </c>
      <c r="D35" s="106" t="s">
        <v>1978</v>
      </c>
      <c r="E35" s="59">
        <v>100</v>
      </c>
      <c r="F35" s="62" t="s">
        <v>2084</v>
      </c>
      <c r="G35" s="59"/>
      <c r="H35" s="100" t="s">
        <v>2085</v>
      </c>
      <c r="I35" s="106" t="s">
        <v>1978</v>
      </c>
      <c r="J35" s="59">
        <v>100</v>
      </c>
    </row>
    <row r="36" spans="1:10" ht="94.9" customHeight="1">
      <c r="A36" s="62" t="s">
        <v>2086</v>
      </c>
      <c r="B36" s="59"/>
      <c r="C36" s="99" t="s">
        <v>2087</v>
      </c>
      <c r="D36" s="106" t="s">
        <v>1978</v>
      </c>
      <c r="E36" s="59">
        <v>300</v>
      </c>
      <c r="F36" s="113"/>
      <c r="G36" s="113"/>
      <c r="H36" s="113"/>
      <c r="I36" s="113"/>
      <c r="J36" s="113"/>
    </row>
    <row r="37" ht="79.9" customHeight="1"/>
    <row r="38" ht="79.9" customHeight="1"/>
    <row r="39" ht="79.9" customHeight="1"/>
    <row r="40" ht="79.9" customHeight="1"/>
    <row r="41" ht="79.9" customHeight="1"/>
    <row r="42" ht="79.9" customHeight="1"/>
    <row r="43" ht="79.9" customHeight="1"/>
    <row r="44" ht="79.9" customHeight="1"/>
  </sheetData>
  <mergeCells count="3">
    <mergeCell ref="B1:I1"/>
    <mergeCell ref="B2:D4"/>
    <mergeCell ref="F2:H4"/>
  </mergeCells>
  <pageMargins left="0.196527777777778" right="0.118055555555556" top="0.393055555555556" bottom="0.314583333333333" header="0.5" footer="0.0784722222222222"/>
  <pageSetup orientation="portrait" paperSize="9" scale="72" r:id="rId2"/>
  <headerFooter>
    <oddFooter>&amp;C&amp;"arial"&amp;20www.bestill.ru
&amp;P</oddFooter>
  </headerFooter>
  <rowBreaks count="2" manualBreakCount="2">
    <brk id="13" max="16383" man="1"/>
    <brk id="25" max="16383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</sheetPr>
  <dimension ref="A1:J42"/>
  <sheetViews>
    <sheetView workbookViewId="0" topLeftCell="E38">
      <selection pane="topLeft" activeCell="J46" sqref="J46"/>
    </sheetView>
  </sheetViews>
  <sheetFormatPr defaultColWidth="9.00428571428571" defaultRowHeight="75" customHeight="1"/>
  <cols>
    <col min="1" max="1" width="19.2857142857143" customWidth="1"/>
    <col min="2" max="2" width="14.1428571428571" customWidth="1"/>
    <col min="3" max="3" width="20.4285714285714" customWidth="1"/>
    <col min="4" max="4" width="9.71428571428571" customWidth="1"/>
    <col min="5" max="5" width="10.1428571428571" customWidth="1"/>
    <col min="6" max="6" width="17.7142857142857" customWidth="1"/>
    <col min="7" max="7" width="14.1428571428571" customWidth="1"/>
    <col min="8" max="8" width="22.7142857142857" customWidth="1"/>
    <col min="9" max="9" width="9.71428571428571" customWidth="1"/>
    <col min="10" max="10" width="10.1428571428571" customWidth="1"/>
  </cols>
  <sheetData>
    <row r="1" spans="1:10" ht="79.9" customHeight="1">
      <c r="A1" s="502" t="s">
        <v>2088</v>
      </c>
      <c r="B1" s="503"/>
      <c r="C1" s="503"/>
      <c r="D1" s="503"/>
      <c r="E1" s="504"/>
      <c r="F1" s="504"/>
      <c r="G1" s="504"/>
      <c r="H1" s="504"/>
      <c r="I1" s="504"/>
      <c r="J1" s="102"/>
    </row>
    <row r="2" spans="1:10" ht="79.9" customHeight="1">
      <c r="A2" s="503"/>
      <c r="B2" s="503"/>
      <c r="C2" s="503"/>
      <c r="D2" s="503"/>
      <c r="E2" s="504"/>
      <c r="F2" s="504"/>
      <c r="G2" s="504"/>
      <c r="H2" s="504"/>
      <c r="I2" s="504"/>
      <c r="J2" s="102"/>
    </row>
    <row r="3" spans="1:10" ht="103.15" customHeight="1">
      <c r="A3" s="503"/>
      <c r="B3" s="503"/>
      <c r="C3" s="503"/>
      <c r="D3" s="503"/>
      <c r="E3" s="504"/>
      <c r="F3" s="504"/>
      <c r="G3" s="504"/>
      <c r="H3" s="504"/>
      <c r="I3" s="504"/>
      <c r="J3" s="102"/>
    </row>
    <row r="4" spans="1:10" ht="37.15" customHeight="1">
      <c r="A4" s="96" t="s">
        <v>614</v>
      </c>
      <c r="B4" s="96" t="s">
        <v>615</v>
      </c>
      <c r="C4" s="97" t="s">
        <v>1471</v>
      </c>
      <c r="D4" s="98" t="s">
        <v>2</v>
      </c>
      <c r="E4" s="96" t="s">
        <v>624</v>
      </c>
      <c r="F4" s="96" t="s">
        <v>614</v>
      </c>
      <c r="G4" s="96" t="s">
        <v>615</v>
      </c>
      <c r="H4" s="97" t="s">
        <v>1471</v>
      </c>
      <c r="I4" s="98" t="s">
        <v>2</v>
      </c>
      <c r="J4" s="96" t="s">
        <v>624</v>
      </c>
    </row>
    <row r="5" spans="1:10" ht="84" customHeight="1">
      <c r="A5" s="33" t="s">
        <v>2089</v>
      </c>
      <c r="B5" s="33"/>
      <c r="C5" s="104" t="s">
        <v>2090</v>
      </c>
      <c r="D5" s="100" t="s">
        <v>1642</v>
      </c>
      <c r="E5" s="33">
        <v>2</v>
      </c>
      <c r="F5" s="33" t="s">
        <v>2091</v>
      </c>
      <c r="G5" s="33"/>
      <c r="H5" s="104" t="s">
        <v>2092</v>
      </c>
      <c r="I5" s="106" t="s">
        <v>2093</v>
      </c>
      <c r="J5" s="33">
        <v>24</v>
      </c>
    </row>
    <row r="6" spans="1:10" ht="84" customHeight="1">
      <c r="A6" s="33" t="s">
        <v>2094</v>
      </c>
      <c r="B6" s="33"/>
      <c r="C6" s="104" t="s">
        <v>2095</v>
      </c>
      <c r="D6" s="106" t="s">
        <v>2093</v>
      </c>
      <c r="E6" s="33">
        <v>100</v>
      </c>
      <c r="F6" s="33" t="s">
        <v>2096</v>
      </c>
      <c r="G6" s="33"/>
      <c r="H6" s="104" t="s">
        <v>2097</v>
      </c>
      <c r="I6" s="106" t="s">
        <v>2093</v>
      </c>
      <c r="J6" s="33">
        <v>20</v>
      </c>
    </row>
    <row r="7" spans="1:10" ht="84" customHeight="1">
      <c r="A7" s="33" t="s">
        <v>2098</v>
      </c>
      <c r="B7" s="33"/>
      <c r="C7" s="104" t="s">
        <v>2099</v>
      </c>
      <c r="D7" s="106" t="s">
        <v>2093</v>
      </c>
      <c r="E7" s="33">
        <v>100</v>
      </c>
      <c r="F7" s="33" t="s">
        <v>2100</v>
      </c>
      <c r="G7" s="33"/>
      <c r="H7" s="104" t="s">
        <v>2101</v>
      </c>
      <c r="I7" s="106" t="s">
        <v>2093</v>
      </c>
      <c r="J7" s="33">
        <v>1000</v>
      </c>
    </row>
    <row r="8" spans="1:10" ht="84" customHeight="1">
      <c r="A8" s="33" t="s">
        <v>2102</v>
      </c>
      <c r="B8" s="33"/>
      <c r="C8" s="104" t="s">
        <v>2103</v>
      </c>
      <c r="D8" s="106" t="s">
        <v>2093</v>
      </c>
      <c r="E8" s="33">
        <v>100</v>
      </c>
      <c r="F8" s="33" t="s">
        <v>2104</v>
      </c>
      <c r="G8" s="33"/>
      <c r="H8" s="104" t="s">
        <v>2105</v>
      </c>
      <c r="I8" s="106" t="s">
        <v>2093</v>
      </c>
      <c r="J8" s="33">
        <v>500</v>
      </c>
    </row>
    <row r="9" spans="1:10" ht="84" customHeight="1">
      <c r="A9" s="33" t="s">
        <v>2106</v>
      </c>
      <c r="B9" s="33"/>
      <c r="C9" s="104" t="s">
        <v>2107</v>
      </c>
      <c r="D9" s="106" t="s">
        <v>2093</v>
      </c>
      <c r="E9" s="33">
        <v>100</v>
      </c>
      <c r="F9" s="33" t="s">
        <v>2108</v>
      </c>
      <c r="G9" s="33"/>
      <c r="H9" s="104" t="s">
        <v>2109</v>
      </c>
      <c r="I9" s="108" t="s">
        <v>830</v>
      </c>
      <c r="J9" s="33">
        <v>4000</v>
      </c>
    </row>
    <row r="10" spans="1:10" ht="84" customHeight="1">
      <c r="A10" s="33" t="s">
        <v>2110</v>
      </c>
      <c r="B10" s="33"/>
      <c r="C10" s="104" t="s">
        <v>2111</v>
      </c>
      <c r="D10" s="106" t="s">
        <v>2093</v>
      </c>
      <c r="E10" s="33">
        <v>500</v>
      </c>
      <c r="F10" s="33" t="s">
        <v>2112</v>
      </c>
      <c r="G10" s="33"/>
      <c r="H10" s="104" t="s">
        <v>2113</v>
      </c>
      <c r="I10" s="108" t="s">
        <v>830</v>
      </c>
      <c r="J10" s="33">
        <v>2000</v>
      </c>
    </row>
    <row r="11" spans="1:10" ht="84" customHeight="1">
      <c r="A11" s="33" t="s">
        <v>2114</v>
      </c>
      <c r="B11" s="33"/>
      <c r="C11" s="104" t="s">
        <v>2115</v>
      </c>
      <c r="D11" s="106" t="s">
        <v>2093</v>
      </c>
      <c r="E11" s="33">
        <v>500</v>
      </c>
      <c r="F11" s="33" t="s">
        <v>2116</v>
      </c>
      <c r="G11" s="33"/>
      <c r="H11" s="104" t="s">
        <v>2117</v>
      </c>
      <c r="I11" s="108" t="s">
        <v>830</v>
      </c>
      <c r="J11" s="33">
        <v>3000</v>
      </c>
    </row>
    <row r="12" spans="1:10" ht="84" customHeight="1">
      <c r="A12" s="33" t="s">
        <v>2118</v>
      </c>
      <c r="B12" s="33"/>
      <c r="C12" s="104" t="s">
        <v>2119</v>
      </c>
      <c r="D12" s="106" t="s">
        <v>2093</v>
      </c>
      <c r="E12" s="59">
        <v>500</v>
      </c>
      <c r="F12" s="33" t="s">
        <v>2120</v>
      </c>
      <c r="G12" s="33"/>
      <c r="H12" s="104" t="s">
        <v>2121</v>
      </c>
      <c r="I12" s="108" t="s">
        <v>830</v>
      </c>
      <c r="J12" s="33">
        <v>5000</v>
      </c>
    </row>
    <row r="13" spans="1:10" ht="84" customHeight="1">
      <c r="A13" s="33" t="s">
        <v>2122</v>
      </c>
      <c r="B13" s="33"/>
      <c r="C13" s="104" t="s">
        <v>2123</v>
      </c>
      <c r="D13" s="106" t="s">
        <v>2093</v>
      </c>
      <c r="E13" s="33">
        <v>50</v>
      </c>
      <c r="F13" s="33" t="s">
        <v>2124</v>
      </c>
      <c r="G13" s="33"/>
      <c r="H13" s="104" t="s">
        <v>2125</v>
      </c>
      <c r="I13" s="108" t="s">
        <v>830</v>
      </c>
      <c r="J13" s="33">
        <v>2000</v>
      </c>
    </row>
    <row r="14" spans="1:10" ht="37.15" customHeight="1">
      <c r="A14" s="96" t="s">
        <v>614</v>
      </c>
      <c r="B14" s="96" t="s">
        <v>615</v>
      </c>
      <c r="C14" s="97" t="s">
        <v>1471</v>
      </c>
      <c r="D14" s="98" t="s">
        <v>2</v>
      </c>
      <c r="E14" s="96" t="s">
        <v>624</v>
      </c>
      <c r="F14" s="96" t="s">
        <v>614</v>
      </c>
      <c r="G14" s="96" t="s">
        <v>615</v>
      </c>
      <c r="H14" s="97" t="s">
        <v>1471</v>
      </c>
      <c r="I14" s="98" t="s">
        <v>2</v>
      </c>
      <c r="J14" s="96" t="s">
        <v>624</v>
      </c>
    </row>
    <row r="15" spans="1:10" ht="84" customHeight="1">
      <c r="A15" s="33" t="s">
        <v>2126</v>
      </c>
      <c r="B15" s="33"/>
      <c r="C15" s="104" t="s">
        <v>2127</v>
      </c>
      <c r="D15" s="106" t="s">
        <v>2093</v>
      </c>
      <c r="E15" s="33">
        <v>50</v>
      </c>
      <c r="F15" s="33" t="s">
        <v>2128</v>
      </c>
      <c r="G15" s="33"/>
      <c r="H15" s="104" t="s">
        <v>2129</v>
      </c>
      <c r="I15" s="100" t="s">
        <v>2130</v>
      </c>
      <c r="J15" s="33">
        <v>50</v>
      </c>
    </row>
    <row r="16" spans="1:10" ht="82.15" customHeight="1">
      <c r="A16" s="33" t="s">
        <v>2131</v>
      </c>
      <c r="B16" s="33"/>
      <c r="C16" s="104" t="s">
        <v>2132</v>
      </c>
      <c r="D16" s="100" t="s">
        <v>2130</v>
      </c>
      <c r="E16" s="33">
        <v>200</v>
      </c>
      <c r="F16" s="33" t="s">
        <v>2133</v>
      </c>
      <c r="G16" s="33"/>
      <c r="H16" s="104" t="s">
        <v>2134</v>
      </c>
      <c r="I16" s="106" t="s">
        <v>2093</v>
      </c>
      <c r="J16" s="33">
        <v>1000</v>
      </c>
    </row>
    <row r="17" spans="1:10" ht="82.15" customHeight="1">
      <c r="A17" s="33" t="s">
        <v>2135</v>
      </c>
      <c r="B17" s="33"/>
      <c r="C17" s="104" t="s">
        <v>2136</v>
      </c>
      <c r="D17" s="106" t="s">
        <v>2093</v>
      </c>
      <c r="E17" s="33">
        <v>2000</v>
      </c>
      <c r="F17" s="33" t="s">
        <v>2137</v>
      </c>
      <c r="G17" s="33"/>
      <c r="H17" s="104" t="s">
        <v>2138</v>
      </c>
      <c r="I17" s="106" t="s">
        <v>2093</v>
      </c>
      <c r="J17" s="33">
        <v>1000</v>
      </c>
    </row>
    <row r="18" spans="1:10" ht="82.15" customHeight="1">
      <c r="A18" s="33" t="s">
        <v>2139</v>
      </c>
      <c r="B18" s="33"/>
      <c r="C18" s="104" t="s">
        <v>2140</v>
      </c>
      <c r="D18" s="106" t="s">
        <v>2093</v>
      </c>
      <c r="E18" s="33">
        <v>5000</v>
      </c>
      <c r="F18" s="33" t="s">
        <v>2141</v>
      </c>
      <c r="G18" s="33"/>
      <c r="H18" s="104" t="s">
        <v>2142</v>
      </c>
      <c r="I18" s="106" t="s">
        <v>2093</v>
      </c>
      <c r="J18" s="33">
        <v>300</v>
      </c>
    </row>
    <row r="19" spans="1:10" ht="82.15" customHeight="1">
      <c r="A19" s="33" t="s">
        <v>2143</v>
      </c>
      <c r="B19" s="33"/>
      <c r="C19" s="104" t="s">
        <v>2144</v>
      </c>
      <c r="D19" s="106" t="s">
        <v>2093</v>
      </c>
      <c r="E19" s="33">
        <v>300</v>
      </c>
      <c r="F19" s="33" t="s">
        <v>2145</v>
      </c>
      <c r="G19" s="33"/>
      <c r="H19" s="104" t="s">
        <v>2146</v>
      </c>
      <c r="I19" s="106" t="s">
        <v>2093</v>
      </c>
      <c r="J19" s="33">
        <v>10000</v>
      </c>
    </row>
    <row r="20" spans="1:10" ht="82.15" customHeight="1">
      <c r="A20" s="33" t="s">
        <v>2147</v>
      </c>
      <c r="B20" s="33"/>
      <c r="C20" s="104" t="s">
        <v>2148</v>
      </c>
      <c r="D20" s="106" t="s">
        <v>2093</v>
      </c>
      <c r="E20" s="33">
        <v>300</v>
      </c>
      <c r="F20" s="33" t="s">
        <v>2149</v>
      </c>
      <c r="G20" s="33"/>
      <c r="H20" s="104" t="s">
        <v>2150</v>
      </c>
      <c r="I20" s="106" t="s">
        <v>2093</v>
      </c>
      <c r="J20" s="33">
        <v>2000</v>
      </c>
    </row>
    <row r="21" spans="1:10" ht="82.15" customHeight="1">
      <c r="A21" s="33" t="s">
        <v>2151</v>
      </c>
      <c r="B21" s="33"/>
      <c r="C21" s="104" t="s">
        <v>2152</v>
      </c>
      <c r="D21" s="106" t="s">
        <v>2093</v>
      </c>
      <c r="E21" s="33">
        <v>250</v>
      </c>
      <c r="F21" s="33" t="s">
        <v>2153</v>
      </c>
      <c r="G21" s="33"/>
      <c r="H21" s="104" t="s">
        <v>2154</v>
      </c>
      <c r="I21" s="106" t="s">
        <v>2093</v>
      </c>
      <c r="J21" s="33">
        <v>5000</v>
      </c>
    </row>
    <row r="22" spans="1:10" ht="82.15" customHeight="1">
      <c r="A22" s="33" t="s">
        <v>2155</v>
      </c>
      <c r="B22" s="33"/>
      <c r="C22" s="104" t="s">
        <v>2156</v>
      </c>
      <c r="D22" s="106" t="s">
        <v>2093</v>
      </c>
      <c r="E22" s="33">
        <v>3000</v>
      </c>
      <c r="F22" s="33" t="s">
        <v>2157</v>
      </c>
      <c r="G22" s="33"/>
      <c r="H22" s="104" t="s">
        <v>2158</v>
      </c>
      <c r="I22" s="106" t="s">
        <v>2093</v>
      </c>
      <c r="J22" s="33">
        <v>5000</v>
      </c>
    </row>
    <row r="23" spans="1:10" ht="82.15" customHeight="1">
      <c r="A23" s="33" t="s">
        <v>2159</v>
      </c>
      <c r="B23" s="33"/>
      <c r="C23" s="104" t="s">
        <v>2160</v>
      </c>
      <c r="D23" s="106" t="s">
        <v>2093</v>
      </c>
      <c r="E23" s="33">
        <v>3000</v>
      </c>
      <c r="F23" s="33" t="s">
        <v>2161</v>
      </c>
      <c r="G23" s="33"/>
      <c r="H23" s="104" t="s">
        <v>2162</v>
      </c>
      <c r="I23" s="106" t="s">
        <v>2093</v>
      </c>
      <c r="J23" s="33">
        <v>10000</v>
      </c>
    </row>
    <row r="24" spans="1:10" ht="82.15" customHeight="1">
      <c r="A24" s="33" t="s">
        <v>2163</v>
      </c>
      <c r="B24" s="33"/>
      <c r="C24" s="104" t="s">
        <v>2164</v>
      </c>
      <c r="D24" s="106" t="s">
        <v>2093</v>
      </c>
      <c r="E24" s="33">
        <v>200</v>
      </c>
      <c r="F24" s="33" t="s">
        <v>2165</v>
      </c>
      <c r="G24" s="33"/>
      <c r="H24" s="104" t="s">
        <v>2166</v>
      </c>
      <c r="I24" s="106" t="s">
        <v>2093</v>
      </c>
      <c r="J24" s="33">
        <v>100</v>
      </c>
    </row>
    <row r="25" spans="1:10" ht="82.15" customHeight="1">
      <c r="A25" s="33" t="s">
        <v>2167</v>
      </c>
      <c r="B25" s="33"/>
      <c r="C25" s="104" t="s">
        <v>2168</v>
      </c>
      <c r="D25" s="106" t="s">
        <v>2093</v>
      </c>
      <c r="E25" s="33">
        <v>3000</v>
      </c>
      <c r="F25" s="33" t="s">
        <v>2169</v>
      </c>
      <c r="G25" s="33"/>
      <c r="H25" s="104" t="s">
        <v>2170</v>
      </c>
      <c r="I25" s="106" t="s">
        <v>2093</v>
      </c>
      <c r="J25" s="33">
        <v>100</v>
      </c>
    </row>
    <row r="26" spans="1:10" ht="82.15" customHeight="1">
      <c r="A26" s="33" t="s">
        <v>2171</v>
      </c>
      <c r="B26" s="33"/>
      <c r="C26" s="104" t="s">
        <v>2172</v>
      </c>
      <c r="D26" s="106" t="s">
        <v>2093</v>
      </c>
      <c r="E26" s="33">
        <v>5000</v>
      </c>
      <c r="F26" s="33" t="s">
        <v>2173</v>
      </c>
      <c r="G26" s="33"/>
      <c r="H26" s="104" t="s">
        <v>2174</v>
      </c>
      <c r="I26" s="106" t="s">
        <v>2093</v>
      </c>
      <c r="J26" s="33">
        <v>100</v>
      </c>
    </row>
    <row r="27" spans="1:10" ht="37.15" customHeight="1">
      <c r="A27" s="96" t="s">
        <v>614</v>
      </c>
      <c r="B27" s="96" t="s">
        <v>615</v>
      </c>
      <c r="C27" s="97" t="s">
        <v>1471</v>
      </c>
      <c r="D27" s="98" t="s">
        <v>2</v>
      </c>
      <c r="E27" s="96" t="s">
        <v>624</v>
      </c>
      <c r="F27" s="96" t="s">
        <v>614</v>
      </c>
      <c r="G27" s="96" t="s">
        <v>615</v>
      </c>
      <c r="H27" s="97" t="s">
        <v>1471</v>
      </c>
      <c r="I27" s="98" t="s">
        <v>2</v>
      </c>
      <c r="J27" s="96" t="s">
        <v>624</v>
      </c>
    </row>
    <row r="28" spans="1:10" ht="82.15" customHeight="1">
      <c r="A28" s="33" t="s">
        <v>2175</v>
      </c>
      <c r="B28" s="33"/>
      <c r="C28" s="104" t="s">
        <v>2176</v>
      </c>
      <c r="D28" s="106" t="s">
        <v>2093</v>
      </c>
      <c r="E28" s="33">
        <v>200</v>
      </c>
      <c r="F28" s="33" t="s">
        <v>2177</v>
      </c>
      <c r="G28" s="33"/>
      <c r="H28" s="104" t="s">
        <v>2178</v>
      </c>
      <c r="I28" s="106" t="s">
        <v>2093</v>
      </c>
      <c r="J28" s="33">
        <v>1000</v>
      </c>
    </row>
    <row r="29" spans="1:10" ht="82.15" customHeight="1">
      <c r="A29" s="33" t="s">
        <v>2179</v>
      </c>
      <c r="B29" s="33"/>
      <c r="C29" s="104" t="s">
        <v>2180</v>
      </c>
      <c r="D29" s="106" t="s">
        <v>2093</v>
      </c>
      <c r="E29" s="33">
        <v>500</v>
      </c>
      <c r="F29" s="33" t="s">
        <v>2181</v>
      </c>
      <c r="G29" s="33"/>
      <c r="H29" s="104" t="s">
        <v>2182</v>
      </c>
      <c r="I29" s="106" t="s">
        <v>2093</v>
      </c>
      <c r="J29" s="33">
        <v>100</v>
      </c>
    </row>
    <row r="30" spans="1:10" ht="82.15" customHeight="1">
      <c r="A30" s="33" t="s">
        <v>2183</v>
      </c>
      <c r="B30" s="33"/>
      <c r="C30" s="104" t="s">
        <v>2184</v>
      </c>
      <c r="D30" s="100" t="s">
        <v>2130</v>
      </c>
      <c r="E30" s="33">
        <v>500</v>
      </c>
      <c r="F30" s="33" t="s">
        <v>2185</v>
      </c>
      <c r="G30" s="33"/>
      <c r="H30" s="104" t="s">
        <v>2186</v>
      </c>
      <c r="I30" s="106" t="s">
        <v>2093</v>
      </c>
      <c r="J30" s="33">
        <v>3000</v>
      </c>
    </row>
    <row r="31" spans="1:10" ht="93" customHeight="1">
      <c r="A31" s="33" t="s">
        <v>2187</v>
      </c>
      <c r="B31" s="33"/>
      <c r="C31" s="104" t="s">
        <v>2188</v>
      </c>
      <c r="D31" s="106" t="s">
        <v>2093</v>
      </c>
      <c r="E31" s="33">
        <v>100</v>
      </c>
      <c r="F31" s="33" t="s">
        <v>2189</v>
      </c>
      <c r="G31" s="33"/>
      <c r="H31" s="104" t="s">
        <v>2190</v>
      </c>
      <c r="I31" s="106" t="s">
        <v>2093</v>
      </c>
      <c r="J31" s="33">
        <v>1000</v>
      </c>
    </row>
    <row r="32" spans="1:10" ht="93" customHeight="1">
      <c r="A32" s="33" t="s">
        <v>2191</v>
      </c>
      <c r="B32" s="33"/>
      <c r="C32" s="104" t="s">
        <v>2192</v>
      </c>
      <c r="D32" s="106" t="s">
        <v>2093</v>
      </c>
      <c r="E32" s="33">
        <v>5000</v>
      </c>
      <c r="F32" s="33" t="s">
        <v>2193</v>
      </c>
      <c r="G32" s="33"/>
      <c r="H32" s="104" t="s">
        <v>2194</v>
      </c>
      <c r="I32" s="106" t="s">
        <v>2093</v>
      </c>
      <c r="J32" s="33">
        <v>2000</v>
      </c>
    </row>
    <row r="33" spans="1:10" ht="93" customHeight="1">
      <c r="A33" s="33" t="s">
        <v>2195</v>
      </c>
      <c r="B33" s="33"/>
      <c r="C33" s="104" t="s">
        <v>2196</v>
      </c>
      <c r="D33" s="106" t="s">
        <v>2093</v>
      </c>
      <c r="E33" s="33">
        <v>100</v>
      </c>
      <c r="F33" s="33" t="s">
        <v>2197</v>
      </c>
      <c r="G33" s="33"/>
      <c r="H33" s="104" t="s">
        <v>2198</v>
      </c>
      <c r="I33" s="106" t="s">
        <v>2093</v>
      </c>
      <c r="J33" s="33">
        <v>1000</v>
      </c>
    </row>
    <row r="34" spans="1:10" ht="93" customHeight="1">
      <c r="A34" s="33" t="s">
        <v>2199</v>
      </c>
      <c r="B34" s="33"/>
      <c r="C34" s="104" t="s">
        <v>2200</v>
      </c>
      <c r="D34" s="106" t="s">
        <v>2093</v>
      </c>
      <c r="E34" s="33">
        <v>100</v>
      </c>
      <c r="F34" s="33" t="s">
        <v>2201</v>
      </c>
      <c r="G34" s="33"/>
      <c r="H34" s="104" t="s">
        <v>2202</v>
      </c>
      <c r="I34" s="106" t="s">
        <v>2093</v>
      </c>
      <c r="J34" s="33">
        <v>200</v>
      </c>
    </row>
    <row r="35" spans="1:10" ht="93" customHeight="1">
      <c r="A35" s="33" t="s">
        <v>2203</v>
      </c>
      <c r="B35" s="33"/>
      <c r="C35" s="104" t="s">
        <v>2204</v>
      </c>
      <c r="D35" s="106" t="s">
        <v>2093</v>
      </c>
      <c r="E35" s="33">
        <v>2000</v>
      </c>
      <c r="F35" s="33" t="s">
        <v>2205</v>
      </c>
      <c r="G35" s="33"/>
      <c r="H35" s="104" t="s">
        <v>2206</v>
      </c>
      <c r="I35" s="106" t="s">
        <v>2093</v>
      </c>
      <c r="J35" s="33">
        <v>500</v>
      </c>
    </row>
    <row r="36" spans="1:10" ht="93" customHeight="1">
      <c r="A36" s="33" t="s">
        <v>2207</v>
      </c>
      <c r="B36" s="33"/>
      <c r="C36" s="104" t="s">
        <v>2208</v>
      </c>
      <c r="D36" s="106" t="s">
        <v>2093</v>
      </c>
      <c r="E36" s="33">
        <v>3000</v>
      </c>
      <c r="F36" s="33" t="s">
        <v>2209</v>
      </c>
      <c r="G36" s="33"/>
      <c r="H36" s="104" t="s">
        <v>2210</v>
      </c>
      <c r="I36" s="106" t="s">
        <v>2093</v>
      </c>
      <c r="J36" s="33">
        <v>5000</v>
      </c>
    </row>
    <row r="37" spans="1:10" ht="93" customHeight="1">
      <c r="A37" s="33" t="s">
        <v>2211</v>
      </c>
      <c r="B37" s="33"/>
      <c r="C37" s="104" t="s">
        <v>2212</v>
      </c>
      <c r="D37" s="106" t="s">
        <v>2093</v>
      </c>
      <c r="E37" s="33">
        <v>5000</v>
      </c>
      <c r="F37" s="33" t="s">
        <v>2213</v>
      </c>
      <c r="G37" s="33"/>
      <c r="H37" s="104" t="s">
        <v>2214</v>
      </c>
      <c r="I37" s="106" t="s">
        <v>2093</v>
      </c>
      <c r="J37" s="33">
        <v>2000</v>
      </c>
    </row>
    <row r="38" spans="1:10" ht="93" customHeight="1">
      <c r="A38" s="33" t="s">
        <v>2215</v>
      </c>
      <c r="B38" s="33"/>
      <c r="C38" s="104" t="s">
        <v>2216</v>
      </c>
      <c r="D38" s="106" t="s">
        <v>2093</v>
      </c>
      <c r="E38" s="33">
        <v>2000</v>
      </c>
      <c r="F38" s="33" t="s">
        <v>2217</v>
      </c>
      <c r="G38" s="33"/>
      <c r="H38" s="104" t="s">
        <v>2218</v>
      </c>
      <c r="I38" s="106" t="s">
        <v>2093</v>
      </c>
      <c r="J38" s="33">
        <v>100</v>
      </c>
    </row>
    <row r="39" spans="1:10" ht="37.15" customHeight="1">
      <c r="A39" s="96" t="s">
        <v>614</v>
      </c>
      <c r="B39" s="96" t="s">
        <v>615</v>
      </c>
      <c r="C39" s="97" t="s">
        <v>1471</v>
      </c>
      <c r="D39" s="98" t="s">
        <v>2</v>
      </c>
      <c r="E39" s="96" t="s">
        <v>624</v>
      </c>
      <c r="F39" s="96" t="s">
        <v>614</v>
      </c>
      <c r="G39" s="96" t="s">
        <v>615</v>
      </c>
      <c r="H39" s="97" t="s">
        <v>1471</v>
      </c>
      <c r="I39" s="98" t="s">
        <v>2</v>
      </c>
      <c r="J39" s="96" t="s">
        <v>624</v>
      </c>
    </row>
    <row r="40" spans="1:10" ht="93" customHeight="1">
      <c r="A40" s="33" t="s">
        <v>2219</v>
      </c>
      <c r="B40" s="33"/>
      <c r="C40" s="104" t="s">
        <v>2220</v>
      </c>
      <c r="D40" s="106" t="s">
        <v>2093</v>
      </c>
      <c r="E40" s="33">
        <v>2000</v>
      </c>
      <c r="F40" s="33" t="s">
        <v>2221</v>
      </c>
      <c r="G40" s="33"/>
      <c r="H40" s="104" t="s">
        <v>2222</v>
      </c>
      <c r="I40" s="106" t="s">
        <v>2093</v>
      </c>
      <c r="J40" s="33">
        <v>100</v>
      </c>
    </row>
    <row r="41" spans="1:10" ht="93" customHeight="1">
      <c r="A41" s="33" t="s">
        <v>2223</v>
      </c>
      <c r="B41" s="33"/>
      <c r="C41" s="104" t="s">
        <v>2224</v>
      </c>
      <c r="D41" s="106" t="s">
        <v>2093</v>
      </c>
      <c r="E41" s="33">
        <v>100</v>
      </c>
      <c r="F41" s="33" t="s">
        <v>2225</v>
      </c>
      <c r="G41" s="33"/>
      <c r="H41" s="104" t="s">
        <v>2226</v>
      </c>
      <c r="I41" s="106" t="s">
        <v>2093</v>
      </c>
      <c r="J41" s="33">
        <v>500</v>
      </c>
    </row>
    <row r="42" spans="1:10" ht="93" customHeight="1">
      <c r="A42" s="33" t="s">
        <v>2227</v>
      </c>
      <c r="B42" s="33"/>
      <c r="C42" s="104" t="s">
        <v>2228</v>
      </c>
      <c r="D42" s="106" t="s">
        <v>2093</v>
      </c>
      <c r="E42" s="33">
        <v>50</v>
      </c>
      <c r="F42" s="33" t="s">
        <v>2229</v>
      </c>
      <c r="G42" s="33"/>
      <c r="H42" s="109" t="s">
        <v>2230</v>
      </c>
      <c r="I42" s="106" t="s">
        <v>2093</v>
      </c>
      <c r="J42" s="46">
        <v>5000</v>
      </c>
    </row>
  </sheetData>
  <mergeCells count="2">
    <mergeCell ref="A1:D3"/>
    <mergeCell ref="E1:I3"/>
  </mergeCells>
  <pageMargins left="0.156944444444444" right="0.118055555555556" top="0.393055555555556" bottom="0.629861111111111" header="0.5" footer="0.196527777777778"/>
  <pageSetup orientation="portrait" paperSize="9" scale="70" r:id="rId2"/>
  <headerFooter>
    <oddFooter>&amp;C&amp;"arial"&amp;20www.bestill.ru
&amp;P</oddFooter>
  </headerFooter>
  <rowBreaks count="3" manualBreakCount="3">
    <brk id="13" max="16383" man="1"/>
    <brk id="26" max="16383" man="1"/>
    <brk id="38" max="16383" man="1"/>
  </rowBreak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</sheetPr>
  <dimension ref="A1:Q547"/>
  <sheetViews>
    <sheetView tabSelected="1" workbookViewId="0" topLeftCell="A1">
      <selection pane="topLeft" activeCell="X2" sqref="X2"/>
    </sheetView>
  </sheetViews>
  <sheetFormatPr defaultColWidth="8.00428571428571" defaultRowHeight="15"/>
  <cols>
    <col min="1" max="1" width="18.5714285714286" customWidth="1"/>
    <col min="2" max="2" width="11.5714285714286" customWidth="1"/>
    <col min="3" max="3" width="26.7142857142857" customWidth="1"/>
    <col min="4" max="4" width="7.71428571428571" customWidth="1"/>
    <col min="5" max="5" width="8.42857142857143" customWidth="1"/>
    <col min="6" max="6" width="12.8571428571429" customWidth="1"/>
  </cols>
  <sheetData>
    <row r="1" spans="1:6" ht="66" customHeight="1">
      <c r="A1" s="578" t="s">
        <v>2231</v>
      </c>
      <c r="B1" s="578"/>
      <c r="C1" s="579"/>
      <c r="D1" s="578"/>
      <c r="E1" s="578"/>
      <c r="F1" s="578"/>
    </row>
    <row r="2" spans="1:6" ht="20.1" customHeight="1">
      <c r="A2" s="580" t="s">
        <v>2232</v>
      </c>
      <c r="B2" s="545"/>
      <c r="C2" s="545"/>
      <c r="D2" s="545"/>
      <c r="E2" s="545"/>
      <c r="F2" s="581"/>
    </row>
    <row r="3" spans="1:6" ht="39" customHeight="1">
      <c r="A3" s="2" t="s">
        <v>614</v>
      </c>
      <c r="B3" s="3" t="s">
        <v>615</v>
      </c>
      <c r="C3" s="4" t="s">
        <v>617</v>
      </c>
      <c r="D3" s="5" t="s">
        <v>624</v>
      </c>
      <c r="E3" s="6" t="s">
        <v>9</v>
      </c>
      <c r="F3" s="7" t="s">
        <v>6</v>
      </c>
    </row>
    <row r="4" spans="1:6" ht="39.95" customHeight="1">
      <c r="A4" s="8" t="s">
        <v>2233</v>
      </c>
      <c r="B4" s="9"/>
      <c r="C4" s="10" t="s">
        <v>2234</v>
      </c>
      <c r="D4" s="11">
        <v>48</v>
      </c>
      <c r="E4" s="12">
        <v>0.025</v>
      </c>
      <c r="F4" s="13">
        <v>12.20</v>
      </c>
    </row>
    <row r="5" spans="1:6" ht="39.95" customHeight="1">
      <c r="A5" s="14" t="s">
        <v>2235</v>
      </c>
      <c r="B5" s="15"/>
      <c r="C5" s="16" t="s">
        <v>2236</v>
      </c>
      <c r="D5" s="17">
        <v>48</v>
      </c>
      <c r="E5" s="18">
        <v>0.025999999999999999</v>
      </c>
      <c r="F5" s="19">
        <v>15.10</v>
      </c>
    </row>
    <row r="6" spans="1:6" ht="39.95" customHeight="1">
      <c r="A6" s="14" t="s">
        <v>2237</v>
      </c>
      <c r="B6" s="15"/>
      <c r="C6" s="16" t="s">
        <v>2238</v>
      </c>
      <c r="D6" s="17">
        <v>48</v>
      </c>
      <c r="E6" s="18">
        <v>0.035000000000000003</v>
      </c>
      <c r="F6" s="19">
        <v>18.60</v>
      </c>
    </row>
    <row r="7" spans="1:6" ht="39.95" customHeight="1">
      <c r="A7" s="14" t="s">
        <v>2239</v>
      </c>
      <c r="B7" s="15"/>
      <c r="C7" s="16" t="s">
        <v>2240</v>
      </c>
      <c r="D7" s="17">
        <v>48</v>
      </c>
      <c r="E7" s="18">
        <v>0.025</v>
      </c>
      <c r="F7" s="19">
        <v>12.90</v>
      </c>
    </row>
    <row r="8" spans="1:6" ht="39.95" customHeight="1">
      <c r="A8" s="14" t="s">
        <v>2241</v>
      </c>
      <c r="B8" s="15"/>
      <c r="C8" s="16" t="s">
        <v>2242</v>
      </c>
      <c r="D8" s="17">
        <v>48</v>
      </c>
      <c r="E8" s="18">
        <v>0.032000000000000001</v>
      </c>
      <c r="F8" s="19">
        <v>15.60</v>
      </c>
    </row>
    <row r="9" spans="1:6" ht="39.95" customHeight="1">
      <c r="A9" s="14" t="s">
        <v>2243</v>
      </c>
      <c r="B9" s="15"/>
      <c r="C9" s="16" t="s">
        <v>2244</v>
      </c>
      <c r="D9" s="17">
        <v>48</v>
      </c>
      <c r="E9" s="18">
        <v>0.021000000000000001</v>
      </c>
      <c r="F9" s="19">
        <v>12.50</v>
      </c>
    </row>
    <row r="10" spans="1:6" ht="39.95" customHeight="1">
      <c r="A10" s="14" t="s">
        <v>2245</v>
      </c>
      <c r="B10" s="15"/>
      <c r="C10" s="16" t="s">
        <v>2246</v>
      </c>
      <c r="D10" s="17">
        <v>48</v>
      </c>
      <c r="E10" s="18">
        <v>0.025</v>
      </c>
      <c r="F10" s="19">
        <v>12.20</v>
      </c>
    </row>
    <row r="11" spans="1:6" ht="39.95" customHeight="1">
      <c r="A11" s="14" t="s">
        <v>2247</v>
      </c>
      <c r="B11" s="15"/>
      <c r="C11" s="16" t="s">
        <v>2248</v>
      </c>
      <c r="D11" s="17">
        <v>48</v>
      </c>
      <c r="E11" s="18">
        <v>0.029000000000000001</v>
      </c>
      <c r="F11" s="19">
        <v>12</v>
      </c>
    </row>
    <row r="12" spans="1:6" ht="39.95" customHeight="1">
      <c r="A12" s="14" t="s">
        <v>2249</v>
      </c>
      <c r="B12" s="15"/>
      <c r="C12" s="16" t="s">
        <v>2250</v>
      </c>
      <c r="D12" s="17">
        <v>48</v>
      </c>
      <c r="E12" s="18">
        <v>0.035000000000000003</v>
      </c>
      <c r="F12" s="19">
        <v>14.30</v>
      </c>
    </row>
    <row r="13" spans="1:6" ht="39.95" customHeight="1">
      <c r="A13" s="14" t="s">
        <v>2251</v>
      </c>
      <c r="B13" s="15"/>
      <c r="C13" s="16" t="s">
        <v>2252</v>
      </c>
      <c r="D13" s="17">
        <v>48</v>
      </c>
      <c r="E13" s="18">
        <v>0.035999999999999997</v>
      </c>
      <c r="F13" s="19">
        <v>17.40</v>
      </c>
    </row>
    <row r="14" spans="1:6" ht="39.95" customHeight="1">
      <c r="A14" s="14" t="s">
        <v>2253</v>
      </c>
      <c r="B14" s="15"/>
      <c r="C14" s="16" t="s">
        <v>2254</v>
      </c>
      <c r="D14" s="17">
        <v>48</v>
      </c>
      <c r="E14" s="18">
        <v>0.029000000000000001</v>
      </c>
      <c r="F14" s="19">
        <v>10.70</v>
      </c>
    </row>
    <row r="15" spans="1:6" ht="39.95" customHeight="1">
      <c r="A15" s="14" t="s">
        <v>2255</v>
      </c>
      <c r="B15" s="15"/>
      <c r="C15" s="16" t="s">
        <v>2256</v>
      </c>
      <c r="D15" s="17">
        <v>48</v>
      </c>
      <c r="E15" s="18">
        <v>0.034000000000000002</v>
      </c>
      <c r="F15" s="19">
        <v>14.30</v>
      </c>
    </row>
    <row r="16" spans="1:6" ht="39.95" customHeight="1">
      <c r="A16" s="14" t="s">
        <v>2257</v>
      </c>
      <c r="B16" s="15"/>
      <c r="C16" s="16" t="s">
        <v>2258</v>
      </c>
      <c r="D16" s="17">
        <v>48</v>
      </c>
      <c r="E16" s="18">
        <v>0.025999999999999999</v>
      </c>
      <c r="F16" s="19">
        <v>9.60</v>
      </c>
    </row>
    <row r="17" spans="1:6" ht="39.95" customHeight="1">
      <c r="A17" s="2" t="s">
        <v>614</v>
      </c>
      <c r="B17" s="3" t="s">
        <v>615</v>
      </c>
      <c r="C17" s="4" t="s">
        <v>617</v>
      </c>
      <c r="D17" s="5" t="s">
        <v>624</v>
      </c>
      <c r="E17" s="6" t="s">
        <v>9</v>
      </c>
      <c r="F17" s="7" t="s">
        <v>6</v>
      </c>
    </row>
    <row r="18" spans="1:17" ht="39.95" customHeight="1">
      <c r="A18" s="14" t="s">
        <v>2259</v>
      </c>
      <c r="B18" s="15"/>
      <c r="C18" s="16" t="s">
        <v>2260</v>
      </c>
      <c r="D18" s="17">
        <v>48</v>
      </c>
      <c r="E18" s="18">
        <v>0.03</v>
      </c>
      <c r="F18" s="19">
        <v>12.70</v>
      </c>
      <c r="Q18" s="582"/>
    </row>
    <row r="19" spans="1:6" ht="39.95" customHeight="1">
      <c r="A19" s="14" t="s">
        <v>2261</v>
      </c>
      <c r="B19" s="15"/>
      <c r="C19" s="16" t="s">
        <v>2262</v>
      </c>
      <c r="D19" s="17">
        <v>72</v>
      </c>
      <c r="E19" s="18">
        <v>0.029000000000000001</v>
      </c>
      <c r="F19" s="19">
        <v>17.40</v>
      </c>
    </row>
    <row r="20" spans="1:6" ht="39.95" customHeight="1">
      <c r="A20" s="14" t="s">
        <v>2263</v>
      </c>
      <c r="B20" s="15"/>
      <c r="C20" s="16" t="s">
        <v>2264</v>
      </c>
      <c r="D20" s="17">
        <v>60</v>
      </c>
      <c r="E20" s="18">
        <v>0.025999999999999999</v>
      </c>
      <c r="F20" s="19">
        <v>17.70</v>
      </c>
    </row>
    <row r="21" spans="1:6" ht="39.95" customHeight="1">
      <c r="A21" s="14" t="s">
        <v>2265</v>
      </c>
      <c r="B21" s="15"/>
      <c r="C21" s="16" t="s">
        <v>2266</v>
      </c>
      <c r="D21" s="17">
        <v>48</v>
      </c>
      <c r="E21" s="18">
        <v>0.025999999999999999</v>
      </c>
      <c r="F21" s="19">
        <v>18</v>
      </c>
    </row>
    <row r="22" spans="1:6" ht="39.95" customHeight="1">
      <c r="A22" s="14" t="s">
        <v>2267</v>
      </c>
      <c r="B22" s="15"/>
      <c r="C22" s="16" t="s">
        <v>2268</v>
      </c>
      <c r="D22" s="17">
        <v>72</v>
      </c>
      <c r="E22" s="18">
        <v>0.03</v>
      </c>
      <c r="F22" s="19">
        <v>17.80</v>
      </c>
    </row>
    <row r="23" spans="1:6" ht="39.95" customHeight="1">
      <c r="A23" s="14" t="s">
        <v>2269</v>
      </c>
      <c r="B23" s="15"/>
      <c r="C23" s="16" t="s">
        <v>2270</v>
      </c>
      <c r="D23" s="17">
        <v>48</v>
      </c>
      <c r="E23" s="18">
        <v>0.025999999999999999</v>
      </c>
      <c r="F23" s="19">
        <v>14.80</v>
      </c>
    </row>
    <row r="24" spans="1:6" ht="39.95" customHeight="1">
      <c r="A24" s="14" t="s">
        <v>2271</v>
      </c>
      <c r="B24" s="15"/>
      <c r="C24" s="16" t="s">
        <v>2272</v>
      </c>
      <c r="D24" s="17">
        <v>72</v>
      </c>
      <c r="E24" s="18">
        <v>0.024</v>
      </c>
      <c r="F24" s="19">
        <v>13.70</v>
      </c>
    </row>
    <row r="25" spans="1:6" ht="39.95" customHeight="1">
      <c r="A25" s="14" t="s">
        <v>2273</v>
      </c>
      <c r="B25" s="15"/>
      <c r="C25" s="16" t="s">
        <v>2274</v>
      </c>
      <c r="D25" s="17">
        <v>48</v>
      </c>
      <c r="E25" s="18">
        <v>0.02</v>
      </c>
      <c r="F25" s="19">
        <v>12.40</v>
      </c>
    </row>
    <row r="26" spans="1:6" ht="39.95" customHeight="1">
      <c r="A26" s="14" t="s">
        <v>2275</v>
      </c>
      <c r="B26" s="15" t="s">
        <v>637</v>
      </c>
      <c r="C26" s="16" t="s">
        <v>2276</v>
      </c>
      <c r="D26" s="17">
        <v>72</v>
      </c>
      <c r="E26" s="18">
        <v>0.017000000000000001</v>
      </c>
      <c r="F26" s="19">
        <v>12.70</v>
      </c>
    </row>
    <row r="27" spans="1:6" ht="39.95" customHeight="1">
      <c r="A27" s="14" t="s">
        <v>2277</v>
      </c>
      <c r="B27" s="15"/>
      <c r="C27" s="16" t="s">
        <v>2278</v>
      </c>
      <c r="D27" s="17">
        <v>48</v>
      </c>
      <c r="E27" s="18">
        <v>0.017999999999999999</v>
      </c>
      <c r="F27" s="19">
        <v>17.70</v>
      </c>
    </row>
    <row r="28" spans="1:6" ht="39.95" customHeight="1">
      <c r="A28" s="14" t="s">
        <v>2279</v>
      </c>
      <c r="B28" s="15"/>
      <c r="C28" s="16" t="s">
        <v>2280</v>
      </c>
      <c r="D28" s="17">
        <v>36</v>
      </c>
      <c r="E28" s="18">
        <v>0.021999999999999999</v>
      </c>
      <c r="F28" s="19">
        <v>19.70</v>
      </c>
    </row>
    <row r="29" spans="1:6" ht="39.95" customHeight="1">
      <c r="A29" s="14" t="s">
        <v>2281</v>
      </c>
      <c r="B29" s="15"/>
      <c r="C29" s="16" t="s">
        <v>2282</v>
      </c>
      <c r="D29" s="17">
        <v>36</v>
      </c>
      <c r="E29" s="18">
        <v>0.025</v>
      </c>
      <c r="F29" s="19">
        <v>17</v>
      </c>
    </row>
    <row r="30" spans="1:6" ht="39.95" customHeight="1">
      <c r="A30" s="14" t="s">
        <v>2283</v>
      </c>
      <c r="B30" s="15"/>
      <c r="C30" s="16" t="s">
        <v>2284</v>
      </c>
      <c r="D30" s="17">
        <v>60</v>
      </c>
      <c r="E30" s="18">
        <v>0.033000000000000002</v>
      </c>
      <c r="F30" s="19">
        <v>25.10</v>
      </c>
    </row>
    <row r="31" spans="1:6" ht="39.95" customHeight="1">
      <c r="A31" s="14" t="s">
        <v>2285</v>
      </c>
      <c r="B31" s="15"/>
      <c r="C31" s="16" t="s">
        <v>2286</v>
      </c>
      <c r="D31" s="17">
        <v>48</v>
      </c>
      <c r="E31" s="18">
        <v>0.039</v>
      </c>
      <c r="F31" s="19">
        <v>12</v>
      </c>
    </row>
    <row r="32" spans="1:6" ht="39.95" customHeight="1">
      <c r="A32" s="14" t="s">
        <v>2287</v>
      </c>
      <c r="B32" s="15"/>
      <c r="C32" s="16" t="s">
        <v>2288</v>
      </c>
      <c r="D32" s="17">
        <v>48</v>
      </c>
      <c r="E32" s="18">
        <v>0.047</v>
      </c>
      <c r="F32" s="19">
        <v>16</v>
      </c>
    </row>
    <row r="33" spans="1:6" ht="39.95" customHeight="1">
      <c r="A33" s="2" t="s">
        <v>614</v>
      </c>
      <c r="B33" s="3" t="s">
        <v>615</v>
      </c>
      <c r="C33" s="4" t="s">
        <v>617</v>
      </c>
      <c r="D33" s="5" t="s">
        <v>624</v>
      </c>
      <c r="E33" s="6" t="s">
        <v>9</v>
      </c>
      <c r="F33" s="7" t="s">
        <v>6</v>
      </c>
    </row>
    <row r="34" spans="1:6" ht="39.95" customHeight="1">
      <c r="A34" s="20" t="s">
        <v>2289</v>
      </c>
      <c r="B34" s="21"/>
      <c r="C34" s="22" t="s">
        <v>2290</v>
      </c>
      <c r="D34" s="23">
        <v>40</v>
      </c>
      <c r="E34" s="24">
        <v>0.032000000000000001</v>
      </c>
      <c r="F34" s="25">
        <v>17.10</v>
      </c>
    </row>
    <row r="35" spans="1:6" ht="39.95" customHeight="1">
      <c r="A35" s="26" t="s">
        <v>2291</v>
      </c>
      <c r="B35" s="27"/>
      <c r="C35" s="28" t="s">
        <v>2286</v>
      </c>
      <c r="D35" s="29">
        <v>40</v>
      </c>
      <c r="E35" s="30">
        <v>0.035999999999999997</v>
      </c>
      <c r="F35" s="31">
        <v>15.10</v>
      </c>
    </row>
    <row r="36" spans="1:6" ht="20.1" customHeight="1">
      <c r="A36" s="576" t="s">
        <v>2292</v>
      </c>
      <c r="B36" s="577"/>
      <c r="C36" s="577"/>
      <c r="D36" s="577"/>
      <c r="E36" s="577"/>
      <c r="F36" s="577"/>
    </row>
    <row r="37" spans="1:6" ht="39.95" customHeight="1">
      <c r="A37" s="296" t="s">
        <v>614</v>
      </c>
      <c r="B37" s="297" t="s">
        <v>615</v>
      </c>
      <c r="C37" s="298" t="s">
        <v>617</v>
      </c>
      <c r="D37" s="299" t="s">
        <v>624</v>
      </c>
      <c r="E37" s="300" t="s">
        <v>9</v>
      </c>
      <c r="F37" s="301" t="s">
        <v>6</v>
      </c>
    </row>
    <row r="38" spans="1:6" ht="48" customHeight="1">
      <c r="A38" s="14" t="s">
        <v>2293</v>
      </c>
      <c r="B38" s="15"/>
      <c r="C38" s="16" t="s">
        <v>2294</v>
      </c>
      <c r="D38" s="17">
        <v>36</v>
      </c>
      <c r="E38" s="18">
        <v>0.036999999999999998</v>
      </c>
      <c r="F38" s="19">
        <v>15.50</v>
      </c>
    </row>
    <row r="39" spans="1:6" ht="48" customHeight="1">
      <c r="A39" s="32" t="s">
        <v>2295</v>
      </c>
      <c r="B39" s="33"/>
      <c r="C39" s="16" t="s">
        <v>2919</v>
      </c>
      <c r="D39" s="34">
        <v>48</v>
      </c>
      <c r="E39" s="18">
        <v>0.035000000000000003</v>
      </c>
      <c r="F39" s="35">
        <v>8.50</v>
      </c>
    </row>
    <row r="40" spans="1:6" ht="48" customHeight="1">
      <c r="A40" s="32" t="s">
        <v>2296</v>
      </c>
      <c r="B40" s="33"/>
      <c r="C40" s="16" t="s">
        <v>2920</v>
      </c>
      <c r="D40" s="34">
        <v>48</v>
      </c>
      <c r="E40" s="18">
        <v>0.035000000000000003</v>
      </c>
      <c r="F40" s="35">
        <v>8.50</v>
      </c>
    </row>
    <row r="41" spans="1:6" ht="48" customHeight="1">
      <c r="A41" s="32" t="s">
        <v>2297</v>
      </c>
      <c r="B41" s="33"/>
      <c r="C41" s="16" t="s">
        <v>2921</v>
      </c>
      <c r="D41" s="34">
        <v>48</v>
      </c>
      <c r="E41" s="18">
        <v>0.035000000000000003</v>
      </c>
      <c r="F41" s="35">
        <v>8.50</v>
      </c>
    </row>
    <row r="42" spans="1:6" ht="48" customHeight="1">
      <c r="A42" s="32" t="s">
        <v>2298</v>
      </c>
      <c r="B42" s="33"/>
      <c r="C42" s="16" t="s">
        <v>2922</v>
      </c>
      <c r="D42" s="34">
        <v>48</v>
      </c>
      <c r="E42" s="18">
        <v>0.035000000000000003</v>
      </c>
      <c r="F42" s="35">
        <v>11</v>
      </c>
    </row>
    <row r="43" spans="1:6" ht="48" customHeight="1">
      <c r="A43" s="32" t="s">
        <v>2299</v>
      </c>
      <c r="B43" s="33"/>
      <c r="C43" s="16" t="s">
        <v>2923</v>
      </c>
      <c r="D43" s="34">
        <v>48</v>
      </c>
      <c r="E43" s="18">
        <v>0.035000000000000003</v>
      </c>
      <c r="F43" s="35">
        <v>11</v>
      </c>
    </row>
    <row r="44" spans="1:6" ht="48" customHeight="1">
      <c r="A44" s="32" t="s">
        <v>2300</v>
      </c>
      <c r="B44" s="33"/>
      <c r="C44" s="16" t="s">
        <v>2924</v>
      </c>
      <c r="D44" s="34">
        <v>48</v>
      </c>
      <c r="E44" s="18">
        <v>0.035000000000000003</v>
      </c>
      <c r="F44" s="35">
        <v>11</v>
      </c>
    </row>
    <row r="45" spans="1:6" ht="48" customHeight="1">
      <c r="A45" s="32" t="s">
        <v>2301</v>
      </c>
      <c r="B45" s="33"/>
      <c r="C45" s="16" t="s">
        <v>2925</v>
      </c>
      <c r="D45" s="34">
        <v>48</v>
      </c>
      <c r="E45" s="18">
        <v>0.035000000000000003</v>
      </c>
      <c r="F45" s="35">
        <v>10.199999999999999</v>
      </c>
    </row>
    <row r="46" spans="1:6" ht="42" customHeight="1">
      <c r="A46" s="32" t="s">
        <v>2302</v>
      </c>
      <c r="B46" s="33"/>
      <c r="C46" s="16" t="s">
        <v>2926</v>
      </c>
      <c r="D46" s="34">
        <v>48</v>
      </c>
      <c r="E46" s="18">
        <v>0.035000000000000003</v>
      </c>
      <c r="F46" s="35">
        <v>10.199999999999999</v>
      </c>
    </row>
    <row r="47" spans="1:6" ht="42" customHeight="1">
      <c r="A47" s="32" t="s">
        <v>2303</v>
      </c>
      <c r="B47" s="33"/>
      <c r="C47" s="16" t="s">
        <v>2927</v>
      </c>
      <c r="D47" s="34">
        <v>48</v>
      </c>
      <c r="E47" s="18">
        <v>0.035000000000000003</v>
      </c>
      <c r="F47" s="35">
        <v>10.199999999999999</v>
      </c>
    </row>
    <row r="48" spans="1:6" ht="42" customHeight="1">
      <c r="A48" s="32" t="s">
        <v>2304</v>
      </c>
      <c r="B48" s="33"/>
      <c r="C48" s="16" t="s">
        <v>2928</v>
      </c>
      <c r="D48" s="34">
        <v>48</v>
      </c>
      <c r="E48" s="18">
        <v>0.035000000000000003</v>
      </c>
      <c r="F48" s="35">
        <v>13</v>
      </c>
    </row>
    <row r="49" spans="1:6" ht="42" customHeight="1">
      <c r="A49" s="32" t="s">
        <v>2305</v>
      </c>
      <c r="B49" s="33"/>
      <c r="C49" s="16" t="s">
        <v>2929</v>
      </c>
      <c r="D49" s="34">
        <v>48</v>
      </c>
      <c r="E49" s="18">
        <v>0.035000000000000003</v>
      </c>
      <c r="F49" s="35">
        <v>13</v>
      </c>
    </row>
    <row r="50" spans="1:6" ht="42" customHeight="1">
      <c r="A50" s="32" t="s">
        <v>2306</v>
      </c>
      <c r="B50" s="33"/>
      <c r="C50" s="16" t="s">
        <v>2930</v>
      </c>
      <c r="D50" s="34">
        <v>24</v>
      </c>
      <c r="E50" s="18">
        <v>0.063</v>
      </c>
      <c r="F50" s="36">
        <v>6.70</v>
      </c>
    </row>
    <row r="51" spans="1:6" ht="20.1" customHeight="1">
      <c r="A51" s="562" t="s">
        <v>2307</v>
      </c>
      <c r="B51" s="563"/>
      <c r="C51" s="563"/>
      <c r="D51" s="563"/>
      <c r="E51" s="563"/>
      <c r="F51" s="564"/>
    </row>
    <row r="52" spans="1:6" ht="39.95" customHeight="1">
      <c r="A52" s="2" t="s">
        <v>614</v>
      </c>
      <c r="B52" s="3" t="s">
        <v>615</v>
      </c>
      <c r="C52" s="4" t="s">
        <v>617</v>
      </c>
      <c r="D52" s="5" t="s">
        <v>624</v>
      </c>
      <c r="E52" s="6" t="s">
        <v>9</v>
      </c>
      <c r="F52" s="7" t="s">
        <v>6</v>
      </c>
    </row>
    <row r="53" spans="1:6" ht="45" customHeight="1">
      <c r="A53" s="32" t="s">
        <v>2308</v>
      </c>
      <c r="B53" s="33"/>
      <c r="C53" s="276" t="s">
        <v>2931</v>
      </c>
      <c r="D53" s="34">
        <v>6</v>
      </c>
      <c r="E53" s="37">
        <v>0.028000000000000001</v>
      </c>
      <c r="F53" s="35">
        <v>10</v>
      </c>
    </row>
    <row r="54" spans="1:6" ht="45" customHeight="1">
      <c r="A54" s="32" t="s">
        <v>2309</v>
      </c>
      <c r="B54" s="33"/>
      <c r="C54" s="277" t="s">
        <v>2932</v>
      </c>
      <c r="D54" s="34">
        <v>6</v>
      </c>
      <c r="E54" s="38">
        <v>0.028000000000000001</v>
      </c>
      <c r="F54" s="36">
        <v>9</v>
      </c>
    </row>
    <row r="55" spans="1:6" ht="45" customHeight="1">
      <c r="A55" s="32" t="s">
        <v>2310</v>
      </c>
      <c r="B55" s="33"/>
      <c r="C55" s="277" t="s">
        <v>2933</v>
      </c>
      <c r="D55" s="34">
        <v>6</v>
      </c>
      <c r="E55" s="39">
        <v>0.029000000000000001</v>
      </c>
      <c r="F55" s="36">
        <v>8.1999999999999993</v>
      </c>
    </row>
    <row r="56" spans="1:6" ht="45" customHeight="1">
      <c r="A56" s="32" t="s">
        <v>2311</v>
      </c>
      <c r="B56" s="33"/>
      <c r="C56" s="277" t="s">
        <v>2934</v>
      </c>
      <c r="D56" s="34">
        <v>6</v>
      </c>
      <c r="E56" s="18">
        <v>0.028000000000000001</v>
      </c>
      <c r="F56" s="36">
        <v>7</v>
      </c>
    </row>
    <row r="57" spans="1:6" ht="45" customHeight="1">
      <c r="A57" s="32" t="s">
        <v>2312</v>
      </c>
      <c r="B57" s="33"/>
      <c r="C57" s="276" t="s">
        <v>2935</v>
      </c>
      <c r="D57" s="34">
        <v>6</v>
      </c>
      <c r="E57" s="18">
        <v>0.036999999999999998</v>
      </c>
      <c r="F57" s="36">
        <v>9.50</v>
      </c>
    </row>
    <row r="58" spans="1:6" ht="45" customHeight="1">
      <c r="A58" s="32" t="s">
        <v>2313</v>
      </c>
      <c r="B58" s="33"/>
      <c r="C58" s="276" t="s">
        <v>2936</v>
      </c>
      <c r="D58" s="34">
        <v>6</v>
      </c>
      <c r="E58" s="18">
        <v>0.021999999999999999</v>
      </c>
      <c r="F58" s="36">
        <v>6.70</v>
      </c>
    </row>
    <row r="59" spans="1:6" ht="45" customHeight="1">
      <c r="A59" s="32" t="s">
        <v>2314</v>
      </c>
      <c r="B59" s="33"/>
      <c r="C59" s="276" t="s">
        <v>2937</v>
      </c>
      <c r="D59" s="34">
        <v>6</v>
      </c>
      <c r="E59" s="18">
        <v>0.025999999999999999</v>
      </c>
      <c r="F59" s="36">
        <v>7</v>
      </c>
    </row>
    <row r="60" spans="1:6" ht="45" customHeight="1">
      <c r="A60" s="32" t="s">
        <v>2315</v>
      </c>
      <c r="B60" s="33"/>
      <c r="C60" s="277" t="s">
        <v>2938</v>
      </c>
      <c r="D60" s="34">
        <v>6</v>
      </c>
      <c r="E60" s="18">
        <v>0.021999999999999999</v>
      </c>
      <c r="F60" s="36">
        <v>5.50</v>
      </c>
    </row>
    <row r="61" spans="1:6" ht="20.1" customHeight="1">
      <c r="A61" s="576" t="s">
        <v>2939</v>
      </c>
      <c r="B61" s="577"/>
      <c r="C61" s="577"/>
      <c r="D61" s="577"/>
      <c r="E61" s="577"/>
      <c r="F61" s="577"/>
    </row>
    <row r="62" spans="1:6" ht="38.1" customHeight="1">
      <c r="A62" s="296" t="s">
        <v>614</v>
      </c>
      <c r="B62" s="297" t="s">
        <v>615</v>
      </c>
      <c r="C62" s="298" t="s">
        <v>617</v>
      </c>
      <c r="D62" s="299" t="s">
        <v>624</v>
      </c>
      <c r="E62" s="300" t="s">
        <v>9</v>
      </c>
      <c r="F62" s="301" t="s">
        <v>6</v>
      </c>
    </row>
    <row r="63" spans="1:6" ht="45" customHeight="1">
      <c r="A63" s="40" t="s">
        <v>2316</v>
      </c>
      <c r="B63" s="33"/>
      <c r="C63" s="277" t="s">
        <v>2940</v>
      </c>
      <c r="D63" s="41">
        <v>48</v>
      </c>
      <c r="E63" s="42">
        <v>0.04</v>
      </c>
      <c r="F63" s="36">
        <v>12</v>
      </c>
    </row>
    <row r="64" spans="1:6" ht="45" customHeight="1">
      <c r="A64" s="40" t="s">
        <v>2317</v>
      </c>
      <c r="B64" s="33"/>
      <c r="C64" s="277" t="s">
        <v>2941</v>
      </c>
      <c r="D64" s="41">
        <v>48</v>
      </c>
      <c r="E64" s="18">
        <v>0.033000000000000002</v>
      </c>
      <c r="F64" s="36">
        <v>11</v>
      </c>
    </row>
    <row r="65" spans="1:6" ht="45" customHeight="1">
      <c r="A65" s="40" t="s">
        <v>2318</v>
      </c>
      <c r="B65" s="33"/>
      <c r="C65" s="277" t="s">
        <v>2942</v>
      </c>
      <c r="D65" s="41">
        <v>48</v>
      </c>
      <c r="E65" s="18">
        <v>0.033000000000000002</v>
      </c>
      <c r="F65" s="36">
        <v>9.60</v>
      </c>
    </row>
    <row r="66" spans="1:6" ht="45" customHeight="1">
      <c r="A66" s="40" t="s">
        <v>2319</v>
      </c>
      <c r="B66" s="33"/>
      <c r="C66" s="277" t="s">
        <v>2943</v>
      </c>
      <c r="D66" s="41">
        <v>48</v>
      </c>
      <c r="E66" s="42">
        <v>0.04</v>
      </c>
      <c r="F66" s="36">
        <v>10.60</v>
      </c>
    </row>
    <row r="67" spans="1:6" ht="45" customHeight="1">
      <c r="A67" s="40" t="s">
        <v>2320</v>
      </c>
      <c r="B67" s="33"/>
      <c r="C67" s="278" t="s">
        <v>2944</v>
      </c>
      <c r="D67" s="41">
        <v>48</v>
      </c>
      <c r="E67" s="18">
        <v>0.039</v>
      </c>
      <c r="F67" s="36">
        <v>11</v>
      </c>
    </row>
    <row r="68" spans="1:6" ht="45" customHeight="1">
      <c r="A68" s="40" t="s">
        <v>2321</v>
      </c>
      <c r="B68" s="33"/>
      <c r="C68" s="277" t="s">
        <v>2945</v>
      </c>
      <c r="D68" s="41">
        <v>48</v>
      </c>
      <c r="E68" s="18">
        <v>0.042000000000000003</v>
      </c>
      <c r="F68" s="36">
        <v>12.70</v>
      </c>
    </row>
    <row r="69" spans="1:6" ht="45" customHeight="1">
      <c r="A69" s="40" t="s">
        <v>2322</v>
      </c>
      <c r="B69" s="33"/>
      <c r="C69" s="277" t="s">
        <v>2946</v>
      </c>
      <c r="D69" s="41">
        <v>48</v>
      </c>
      <c r="E69" s="18">
        <v>0.053999999999999999</v>
      </c>
      <c r="F69" s="36">
        <v>15</v>
      </c>
    </row>
    <row r="70" spans="1:6" ht="45" customHeight="1">
      <c r="A70" s="40" t="s">
        <v>2323</v>
      </c>
      <c r="B70" s="33"/>
      <c r="C70" s="278" t="s">
        <v>2947</v>
      </c>
      <c r="D70" s="41">
        <v>48</v>
      </c>
      <c r="E70" s="18">
        <v>0.033000000000000002</v>
      </c>
      <c r="F70" s="36">
        <v>9</v>
      </c>
    </row>
    <row r="71" spans="1:6" ht="45" customHeight="1">
      <c r="A71" s="40" t="s">
        <v>2324</v>
      </c>
      <c r="B71" s="33"/>
      <c r="C71" s="278" t="s">
        <v>2948</v>
      </c>
      <c r="D71" s="41">
        <v>48</v>
      </c>
      <c r="E71" s="18">
        <v>0.033000000000000002</v>
      </c>
      <c r="F71" s="36">
        <v>9.60</v>
      </c>
    </row>
    <row r="72" spans="1:6" ht="45" customHeight="1">
      <c r="A72" s="40" t="s">
        <v>2325</v>
      </c>
      <c r="B72" s="33"/>
      <c r="C72" s="278" t="s">
        <v>2949</v>
      </c>
      <c r="D72" s="41">
        <v>48</v>
      </c>
      <c r="E72" s="42">
        <v>0.04</v>
      </c>
      <c r="F72" s="36">
        <v>13</v>
      </c>
    </row>
    <row r="73" spans="1:6" ht="45" customHeight="1">
      <c r="A73" s="40" t="s">
        <v>2326</v>
      </c>
      <c r="B73" s="33"/>
      <c r="C73" s="278" t="s">
        <v>2950</v>
      </c>
      <c r="D73" s="41">
        <v>48</v>
      </c>
      <c r="E73" s="18">
        <v>0.033000000000000002</v>
      </c>
      <c r="F73" s="36">
        <v>13</v>
      </c>
    </row>
    <row r="74" spans="1:6" ht="45" customHeight="1">
      <c r="A74" s="40" t="s">
        <v>2327</v>
      </c>
      <c r="B74" s="33"/>
      <c r="C74" s="278" t="s">
        <v>2951</v>
      </c>
      <c r="D74" s="41">
        <v>48</v>
      </c>
      <c r="E74" s="18">
        <v>0.033000000000000002</v>
      </c>
      <c r="F74" s="36">
        <v>9.60</v>
      </c>
    </row>
    <row r="75" spans="1:6" ht="45" customHeight="1">
      <c r="A75" s="40" t="s">
        <v>2328</v>
      </c>
      <c r="B75" s="33"/>
      <c r="C75" s="278" t="s">
        <v>2952</v>
      </c>
      <c r="D75" s="41">
        <v>48</v>
      </c>
      <c r="E75" s="42">
        <v>0.04</v>
      </c>
      <c r="F75" s="36">
        <v>10.60</v>
      </c>
    </row>
    <row r="76" spans="1:6" ht="38.1" customHeight="1">
      <c r="A76" s="2" t="s">
        <v>614</v>
      </c>
      <c r="B76" s="3" t="s">
        <v>615</v>
      </c>
      <c r="C76" s="4" t="s">
        <v>617</v>
      </c>
      <c r="D76" s="5" t="s">
        <v>624</v>
      </c>
      <c r="E76" s="6" t="s">
        <v>9</v>
      </c>
      <c r="F76" s="7" t="s">
        <v>6</v>
      </c>
    </row>
    <row r="77" spans="1:6" ht="45" customHeight="1">
      <c r="A77" s="40" t="s">
        <v>2329</v>
      </c>
      <c r="B77" s="33"/>
      <c r="C77" s="278" t="s">
        <v>2952</v>
      </c>
      <c r="D77" s="41">
        <v>48</v>
      </c>
      <c r="E77" s="18">
        <v>0.039</v>
      </c>
      <c r="F77" s="36">
        <v>9.60</v>
      </c>
    </row>
    <row r="78" spans="1:6" ht="45" customHeight="1">
      <c r="A78" s="40" t="s">
        <v>2330</v>
      </c>
      <c r="B78" s="33"/>
      <c r="C78" s="278" t="s">
        <v>2953</v>
      </c>
      <c r="D78" s="41">
        <v>48</v>
      </c>
      <c r="E78" s="18">
        <v>0.042999999999999997</v>
      </c>
      <c r="F78" s="36">
        <v>9.60</v>
      </c>
    </row>
    <row r="79" spans="1:6" ht="45" customHeight="1">
      <c r="A79" s="40" t="s">
        <v>2331</v>
      </c>
      <c r="B79" s="33"/>
      <c r="C79" s="279" t="s">
        <v>2954</v>
      </c>
      <c r="D79" s="43">
        <v>48</v>
      </c>
      <c r="E79" s="18">
        <v>0.052999999999999999</v>
      </c>
      <c r="F79" s="44">
        <v>13.70</v>
      </c>
    </row>
    <row r="80" spans="1:6" ht="45" customHeight="1">
      <c r="A80" s="40" t="s">
        <v>2332</v>
      </c>
      <c r="B80" s="33"/>
      <c r="C80" s="278" t="s">
        <v>2955</v>
      </c>
      <c r="D80" s="41">
        <v>48</v>
      </c>
      <c r="E80" s="18">
        <v>0.033000000000000002</v>
      </c>
      <c r="F80" s="36">
        <v>9.60</v>
      </c>
    </row>
    <row r="81" spans="1:6" ht="45" customHeight="1">
      <c r="A81" s="45" t="s">
        <v>2333</v>
      </c>
      <c r="B81" s="46"/>
      <c r="C81" s="278" t="s">
        <v>2956</v>
      </c>
      <c r="D81" s="41">
        <v>48</v>
      </c>
      <c r="E81" s="18">
        <v>0.033000000000000002</v>
      </c>
      <c r="F81" s="36">
        <v>9.60</v>
      </c>
    </row>
    <row r="82" spans="1:6" ht="27.95" customHeight="1">
      <c r="A82" s="569" t="s">
        <v>2334</v>
      </c>
      <c r="B82" s="570"/>
      <c r="C82" s="570"/>
      <c r="D82" s="570"/>
      <c r="E82" s="570"/>
      <c r="F82" s="571"/>
    </row>
    <row r="83" spans="1:6" ht="30" customHeight="1">
      <c r="A83" s="296" t="s">
        <v>614</v>
      </c>
      <c r="B83" s="297" t="s">
        <v>615</v>
      </c>
      <c r="C83" s="298" t="s">
        <v>617</v>
      </c>
      <c r="D83" s="299" t="s">
        <v>624</v>
      </c>
      <c r="E83" s="300" t="s">
        <v>9</v>
      </c>
      <c r="F83" s="301" t="s">
        <v>6</v>
      </c>
    </row>
    <row r="84" spans="1:6" ht="38.1" customHeight="1">
      <c r="A84" s="14" t="s">
        <v>2335</v>
      </c>
      <c r="B84" s="15"/>
      <c r="C84" s="16" t="s">
        <v>2336</v>
      </c>
      <c r="D84" s="17">
        <v>100</v>
      </c>
      <c r="E84" s="18">
        <v>0.106</v>
      </c>
      <c r="F84" s="19">
        <v>18.20</v>
      </c>
    </row>
    <row r="85" spans="1:6" ht="38.1" customHeight="1">
      <c r="A85" s="14" t="s">
        <v>2337</v>
      </c>
      <c r="B85" s="15"/>
      <c r="C85" s="16" t="s">
        <v>2338</v>
      </c>
      <c r="D85" s="17">
        <v>100</v>
      </c>
      <c r="E85" s="18">
        <v>0.109</v>
      </c>
      <c r="F85" s="19">
        <v>18.80</v>
      </c>
    </row>
    <row r="86" spans="1:6" ht="38.1" customHeight="1">
      <c r="A86" s="14" t="s">
        <v>2339</v>
      </c>
      <c r="B86" s="15"/>
      <c r="C86" s="16" t="s">
        <v>2340</v>
      </c>
      <c r="D86" s="17">
        <v>100</v>
      </c>
      <c r="E86" s="18">
        <v>0.107</v>
      </c>
      <c r="F86" s="19">
        <v>19.40</v>
      </c>
    </row>
    <row r="87" spans="1:6" ht="38.1" customHeight="1">
      <c r="A87" s="14" t="s">
        <v>2341</v>
      </c>
      <c r="B87" s="15"/>
      <c r="C87" s="16" t="s">
        <v>2342</v>
      </c>
      <c r="D87" s="17">
        <v>100</v>
      </c>
      <c r="E87" s="18">
        <v>0.14099999999999999</v>
      </c>
      <c r="F87" s="19">
        <v>20</v>
      </c>
    </row>
    <row r="88" spans="1:6" ht="38.1" customHeight="1">
      <c r="A88" s="20" t="s">
        <v>2343</v>
      </c>
      <c r="B88" s="21"/>
      <c r="C88" s="22" t="s">
        <v>2344</v>
      </c>
      <c r="D88" s="23">
        <v>100</v>
      </c>
      <c r="E88" s="24">
        <v>0.14099999999999999</v>
      </c>
      <c r="F88" s="25">
        <v>22.20</v>
      </c>
    </row>
    <row r="89" spans="1:6" ht="21" customHeight="1">
      <c r="A89" s="572" t="s">
        <v>2345</v>
      </c>
      <c r="B89" s="573"/>
      <c r="C89" s="574"/>
      <c r="D89" s="573"/>
      <c r="E89" s="573"/>
      <c r="F89" s="575"/>
    </row>
    <row r="90" spans="1:6" ht="24" customHeight="1">
      <c r="A90" s="2" t="s">
        <v>614</v>
      </c>
      <c r="B90" s="3" t="s">
        <v>615</v>
      </c>
      <c r="C90" s="4" t="s">
        <v>617</v>
      </c>
      <c r="D90" s="5" t="s">
        <v>624</v>
      </c>
      <c r="E90" s="6" t="s">
        <v>9</v>
      </c>
      <c r="F90" s="7" t="s">
        <v>6</v>
      </c>
    </row>
    <row r="91" spans="1:6" ht="39.95" customHeight="1">
      <c r="A91" s="47" t="s">
        <v>2346</v>
      </c>
      <c r="B91" s="9"/>
      <c r="C91" s="10" t="s">
        <v>2347</v>
      </c>
      <c r="D91" s="11">
        <v>60</v>
      </c>
      <c r="E91" s="12">
        <v>0.031</v>
      </c>
      <c r="F91" s="13">
        <v>7.90</v>
      </c>
    </row>
    <row r="92" spans="1:6" ht="39.95" customHeight="1">
      <c r="A92" s="20" t="s">
        <v>2348</v>
      </c>
      <c r="B92" s="21"/>
      <c r="C92" s="22" t="s">
        <v>2349</v>
      </c>
      <c r="D92" s="23">
        <v>20</v>
      </c>
      <c r="E92" s="24">
        <v>0.024</v>
      </c>
      <c r="F92" s="25">
        <v>21</v>
      </c>
    </row>
    <row r="93" spans="1:6" ht="18.95" customHeight="1">
      <c r="A93" s="566" t="s">
        <v>2350</v>
      </c>
      <c r="B93" s="535"/>
      <c r="C93" s="567"/>
      <c r="D93" s="535"/>
      <c r="E93" s="535"/>
      <c r="F93" s="568"/>
    </row>
    <row r="94" spans="1:6" ht="24" customHeight="1">
      <c r="A94" s="2" t="s">
        <v>614</v>
      </c>
      <c r="B94" s="3" t="s">
        <v>615</v>
      </c>
      <c r="C94" s="4" t="s">
        <v>617</v>
      </c>
      <c r="D94" s="5" t="s">
        <v>624</v>
      </c>
      <c r="E94" s="6" t="s">
        <v>9</v>
      </c>
      <c r="F94" s="7" t="s">
        <v>6</v>
      </c>
    </row>
    <row r="95" spans="1:6" ht="39.95" customHeight="1">
      <c r="A95" s="308" t="s">
        <v>2351</v>
      </c>
      <c r="B95" s="309"/>
      <c r="C95" s="310" t="s">
        <v>2352</v>
      </c>
      <c r="D95" s="311">
        <v>50</v>
      </c>
      <c r="E95" s="312">
        <v>0.107</v>
      </c>
      <c r="F95" s="313">
        <v>18.80</v>
      </c>
    </row>
    <row r="96" spans="1:6" ht="39.95" customHeight="1">
      <c r="A96" s="302" t="s">
        <v>2353</v>
      </c>
      <c r="B96" s="303"/>
      <c r="C96" s="304" t="s">
        <v>2354</v>
      </c>
      <c r="D96" s="305">
        <v>40</v>
      </c>
      <c r="E96" s="306">
        <v>0.085</v>
      </c>
      <c r="F96" s="307">
        <v>22</v>
      </c>
    </row>
    <row r="97" spans="1:6" ht="31.5" customHeight="1">
      <c r="A97" s="566" t="s">
        <v>2957</v>
      </c>
      <c r="B97" s="535"/>
      <c r="C97" s="567"/>
      <c r="D97" s="535"/>
      <c r="E97" s="535"/>
      <c r="F97" s="568"/>
    </row>
    <row r="98" spans="1:6" ht="24" customHeight="1">
      <c r="A98" s="2" t="s">
        <v>614</v>
      </c>
      <c r="B98" s="3" t="s">
        <v>615</v>
      </c>
      <c r="C98" s="4" t="s">
        <v>617</v>
      </c>
      <c r="D98" s="5" t="s">
        <v>624</v>
      </c>
      <c r="E98" s="6" t="s">
        <v>9</v>
      </c>
      <c r="F98" s="7" t="s">
        <v>6</v>
      </c>
    </row>
    <row r="99" spans="1:6" ht="44.1" customHeight="1">
      <c r="A99" s="47">
        <v>100103</v>
      </c>
      <c r="B99" s="9"/>
      <c r="C99" s="10" t="s">
        <v>2355</v>
      </c>
      <c r="D99" s="11">
        <v>240</v>
      </c>
      <c r="E99" s="12">
        <v>0.085999999999999993</v>
      </c>
      <c r="F99" s="13">
        <v>23.40</v>
      </c>
    </row>
    <row r="100" spans="1:6" ht="44.1" customHeight="1">
      <c r="A100" s="20">
        <v>100108</v>
      </c>
      <c r="B100" s="21"/>
      <c r="C100" s="22" t="s">
        <v>2356</v>
      </c>
      <c r="D100" s="23">
        <v>144</v>
      </c>
      <c r="E100" s="24">
        <v>0.058999999999999997</v>
      </c>
      <c r="F100" s="25">
        <v>16.10</v>
      </c>
    </row>
    <row r="101" spans="1:6" ht="44.1" customHeight="1">
      <c r="A101" s="302">
        <v>100109</v>
      </c>
      <c r="B101" s="303"/>
      <c r="C101" s="304" t="s">
        <v>2357</v>
      </c>
      <c r="D101" s="305">
        <v>72</v>
      </c>
      <c r="E101" s="306">
        <v>0.051999999999999998</v>
      </c>
      <c r="F101" s="307">
        <v>11.60</v>
      </c>
    </row>
    <row r="102" spans="1:6" ht="20.1" customHeight="1">
      <c r="A102" s="562" t="s">
        <v>2358</v>
      </c>
      <c r="B102" s="563"/>
      <c r="C102" s="563"/>
      <c r="D102" s="563"/>
      <c r="E102" s="563"/>
      <c r="F102" s="564"/>
    </row>
    <row r="103" spans="1:6" ht="39.95" customHeight="1">
      <c r="A103" s="2" t="s">
        <v>614</v>
      </c>
      <c r="B103" s="3" t="s">
        <v>615</v>
      </c>
      <c r="C103" s="4" t="s">
        <v>617</v>
      </c>
      <c r="D103" s="5" t="s">
        <v>624</v>
      </c>
      <c r="E103" s="6" t="s">
        <v>9</v>
      </c>
      <c r="F103" s="7" t="s">
        <v>6</v>
      </c>
    </row>
    <row r="104" spans="1:6" ht="39.95" customHeight="1">
      <c r="A104" s="14">
        <v>180125</v>
      </c>
      <c r="B104" s="33" t="e">
        <v>#VALUE!</v>
      </c>
      <c r="C104" s="16" t="s">
        <v>2359</v>
      </c>
      <c r="D104" s="17">
        <v>120</v>
      </c>
      <c r="E104" s="18">
        <v>0.050999999999999997</v>
      </c>
      <c r="F104" s="19">
        <v>18.60</v>
      </c>
    </row>
    <row r="105" spans="1:6" ht="39.95" customHeight="1">
      <c r="A105" s="14" t="s">
        <v>2360</v>
      </c>
      <c r="B105" s="33" t="e">
        <v>#VALUE!</v>
      </c>
      <c r="C105" s="16" t="s">
        <v>2361</v>
      </c>
      <c r="D105" s="17">
        <v>50</v>
      </c>
      <c r="E105" s="18">
        <v>0.025</v>
      </c>
      <c r="F105" s="19">
        <v>19</v>
      </c>
    </row>
    <row r="106" spans="1:6" ht="39.95" customHeight="1">
      <c r="A106" s="14" t="s">
        <v>2362</v>
      </c>
      <c r="B106" s="15"/>
      <c r="C106" s="16" t="s">
        <v>2363</v>
      </c>
      <c r="D106" s="17">
        <v>50</v>
      </c>
      <c r="E106" s="18">
        <v>0.028000000000000001</v>
      </c>
      <c r="F106" s="19">
        <v>21.50</v>
      </c>
    </row>
    <row r="107" spans="1:6" ht="39.95" customHeight="1">
      <c r="A107" s="14" t="s">
        <v>2364</v>
      </c>
      <c r="B107" s="15"/>
      <c r="C107" s="16" t="s">
        <v>2365</v>
      </c>
      <c r="D107" s="17">
        <v>20</v>
      </c>
      <c r="E107" s="18">
        <v>0.023</v>
      </c>
      <c r="F107" s="19">
        <v>17.50</v>
      </c>
    </row>
    <row r="108" spans="1:6" ht="39.95" customHeight="1">
      <c r="A108" s="14" t="s">
        <v>2366</v>
      </c>
      <c r="B108" s="15"/>
      <c r="C108" s="16" t="s">
        <v>2367</v>
      </c>
      <c r="D108" s="17">
        <v>12</v>
      </c>
      <c r="E108" s="18">
        <v>0.023</v>
      </c>
      <c r="F108" s="19">
        <v>19.50</v>
      </c>
    </row>
    <row r="109" spans="1:6" ht="39.95" customHeight="1">
      <c r="A109" s="14" t="s">
        <v>2368</v>
      </c>
      <c r="B109" s="15"/>
      <c r="C109" s="16" t="s">
        <v>2369</v>
      </c>
      <c r="D109" s="17">
        <v>10</v>
      </c>
      <c r="E109" s="18">
        <v>0.028000000000000001</v>
      </c>
      <c r="F109" s="19">
        <v>19.80</v>
      </c>
    </row>
    <row r="110" spans="1:6" ht="39.95" customHeight="1">
      <c r="A110" s="14" t="s">
        <v>2370</v>
      </c>
      <c r="B110" s="15"/>
      <c r="C110" s="16" t="s">
        <v>2371</v>
      </c>
      <c r="D110" s="17">
        <v>8</v>
      </c>
      <c r="E110" s="18">
        <v>0.031</v>
      </c>
      <c r="F110" s="19">
        <v>20</v>
      </c>
    </row>
    <row r="111" spans="1:6" ht="39.95" customHeight="1">
      <c r="A111" s="14" t="s">
        <v>2372</v>
      </c>
      <c r="B111" s="15"/>
      <c r="C111" s="16" t="s">
        <v>2373</v>
      </c>
      <c r="D111" s="17">
        <v>60</v>
      </c>
      <c r="E111" s="18">
        <v>0.015</v>
      </c>
      <c r="F111" s="19">
        <v>19.10</v>
      </c>
    </row>
    <row r="112" spans="1:6" ht="39.95" customHeight="1">
      <c r="A112" s="14" t="s">
        <v>2374</v>
      </c>
      <c r="B112" s="15"/>
      <c r="C112" s="16" t="s">
        <v>2375</v>
      </c>
      <c r="D112" s="17">
        <v>48</v>
      </c>
      <c r="E112" s="18">
        <v>0.021000000000000001</v>
      </c>
      <c r="F112" s="19">
        <v>24.20</v>
      </c>
    </row>
    <row r="113" spans="1:6" ht="39.95" customHeight="1">
      <c r="A113" s="14" t="s">
        <v>2376</v>
      </c>
      <c r="B113" s="15"/>
      <c r="C113" s="16" t="s">
        <v>2377</v>
      </c>
      <c r="D113" s="17">
        <v>24</v>
      </c>
      <c r="E113" s="18">
        <v>0.016</v>
      </c>
      <c r="F113" s="19">
        <v>18</v>
      </c>
    </row>
    <row r="114" spans="1:6" ht="39.95" customHeight="1">
      <c r="A114" s="14" t="s">
        <v>2378</v>
      </c>
      <c r="B114" s="15"/>
      <c r="C114" s="16" t="s">
        <v>2379</v>
      </c>
      <c r="D114" s="17">
        <v>60</v>
      </c>
      <c r="E114" s="18">
        <v>0.05</v>
      </c>
      <c r="F114" s="19">
        <v>23</v>
      </c>
    </row>
    <row r="115" spans="1:6" ht="39.95" customHeight="1">
      <c r="A115" s="14" t="s">
        <v>2380</v>
      </c>
      <c r="B115" s="15"/>
      <c r="C115" s="16" t="s">
        <v>2381</v>
      </c>
      <c r="D115" s="17">
        <v>60</v>
      </c>
      <c r="E115" s="18">
        <v>0.048000000000000001</v>
      </c>
      <c r="F115" s="19">
        <v>21</v>
      </c>
    </row>
    <row r="116" spans="1:6" ht="39.95" customHeight="1">
      <c r="A116" s="14" t="s">
        <v>2382</v>
      </c>
      <c r="B116" s="15"/>
      <c r="C116" s="16" t="s">
        <v>2383</v>
      </c>
      <c r="D116" s="17">
        <v>60</v>
      </c>
      <c r="E116" s="18">
        <v>0.050999999999999997</v>
      </c>
      <c r="F116" s="19">
        <v>23.20</v>
      </c>
    </row>
    <row r="117" spans="1:6" ht="39.95" customHeight="1">
      <c r="A117" s="14" t="s">
        <v>2384</v>
      </c>
      <c r="B117" s="15"/>
      <c r="C117" s="16" t="s">
        <v>2385</v>
      </c>
      <c r="D117" s="17">
        <v>120</v>
      </c>
      <c r="E117" s="18">
        <v>0.023</v>
      </c>
      <c r="F117" s="19">
        <v>11.20</v>
      </c>
    </row>
    <row r="118" spans="1:6" ht="39.95" customHeight="1">
      <c r="A118" s="14" t="s">
        <v>2386</v>
      </c>
      <c r="B118" s="15"/>
      <c r="C118" s="16" t="s">
        <v>2387</v>
      </c>
      <c r="D118" s="17">
        <v>120</v>
      </c>
      <c r="E118" s="18">
        <v>0.025</v>
      </c>
      <c r="F118" s="19">
        <v>12.50</v>
      </c>
    </row>
    <row r="119" spans="1:6" ht="39.95" customHeight="1">
      <c r="A119" s="2" t="s">
        <v>614</v>
      </c>
      <c r="B119" s="3" t="s">
        <v>615</v>
      </c>
      <c r="C119" s="4" t="s">
        <v>617</v>
      </c>
      <c r="D119" s="5" t="s">
        <v>624</v>
      </c>
      <c r="E119" s="6" t="s">
        <v>9</v>
      </c>
      <c r="F119" s="7" t="s">
        <v>6</v>
      </c>
    </row>
    <row r="120" spans="1:6" ht="48" customHeight="1">
      <c r="A120" s="14" t="s">
        <v>2388</v>
      </c>
      <c r="B120" s="15"/>
      <c r="C120" s="16" t="s">
        <v>2389</v>
      </c>
      <c r="D120" s="17">
        <v>120</v>
      </c>
      <c r="E120" s="18">
        <v>0.03</v>
      </c>
      <c r="F120" s="19">
        <v>13.90</v>
      </c>
    </row>
    <row r="121" spans="1:6" ht="48" customHeight="1">
      <c r="A121" s="14" t="s">
        <v>2390</v>
      </c>
      <c r="B121" s="15"/>
      <c r="C121" s="16" t="s">
        <v>2391</v>
      </c>
      <c r="D121" s="17">
        <v>24</v>
      </c>
      <c r="E121" s="18">
        <v>0.047</v>
      </c>
      <c r="F121" s="19">
        <v>14.70</v>
      </c>
    </row>
    <row r="122" spans="1:6" ht="48" customHeight="1">
      <c r="A122" s="14" t="s">
        <v>2392</v>
      </c>
      <c r="B122" s="15"/>
      <c r="C122" s="16" t="s">
        <v>2393</v>
      </c>
      <c r="D122" s="17">
        <v>24</v>
      </c>
      <c r="E122" s="18">
        <v>0.070999999999999994</v>
      </c>
      <c r="F122" s="19">
        <v>12.60</v>
      </c>
    </row>
    <row r="123" spans="1:6" ht="50.1" customHeight="1">
      <c r="A123" s="14" t="s">
        <v>2394</v>
      </c>
      <c r="B123" s="15"/>
      <c r="C123" s="16" t="s">
        <v>2958</v>
      </c>
      <c r="D123" s="17">
        <v>20</v>
      </c>
      <c r="E123" s="18">
        <v>0.017999999999999999</v>
      </c>
      <c r="F123" s="19">
        <v>13.90</v>
      </c>
    </row>
    <row r="124" spans="1:6" ht="50.1" customHeight="1">
      <c r="A124" s="14" t="s">
        <v>2395</v>
      </c>
      <c r="B124" s="15"/>
      <c r="C124" s="16" t="s">
        <v>2396</v>
      </c>
      <c r="D124" s="17">
        <v>100</v>
      </c>
      <c r="E124" s="18">
        <v>0.039</v>
      </c>
      <c r="F124" s="19">
        <v>13.30</v>
      </c>
    </row>
    <row r="125" spans="1:6" ht="50.1" customHeight="1">
      <c r="A125" s="14" t="s">
        <v>2397</v>
      </c>
      <c r="B125" s="15"/>
      <c r="C125" s="16" t="s">
        <v>2398</v>
      </c>
      <c r="D125" s="17">
        <v>60</v>
      </c>
      <c r="E125" s="18">
        <v>0.023</v>
      </c>
      <c r="F125" s="19">
        <v>13.90</v>
      </c>
    </row>
    <row r="126" spans="1:6" ht="23.1" customHeight="1">
      <c r="A126" s="561" t="s">
        <v>2399</v>
      </c>
      <c r="B126" s="559"/>
      <c r="C126" s="559"/>
      <c r="D126" s="559"/>
      <c r="E126" s="559"/>
      <c r="F126" s="560"/>
    </row>
    <row r="127" spans="1:6" ht="45.95" customHeight="1">
      <c r="A127" s="296" t="s">
        <v>614</v>
      </c>
      <c r="B127" s="297" t="s">
        <v>615</v>
      </c>
      <c r="C127" s="298" t="s">
        <v>617</v>
      </c>
      <c r="D127" s="299" t="s">
        <v>624</v>
      </c>
      <c r="E127" s="300" t="s">
        <v>9</v>
      </c>
      <c r="F127" s="301" t="s">
        <v>6</v>
      </c>
    </row>
    <row r="128" spans="1:6" ht="47.1" customHeight="1">
      <c r="A128" s="14">
        <v>101801</v>
      </c>
      <c r="B128" s="15"/>
      <c r="C128" s="16" t="s">
        <v>2400</v>
      </c>
      <c r="D128" s="17">
        <v>100</v>
      </c>
      <c r="E128" s="18">
        <v>0.02</v>
      </c>
      <c r="F128" s="19">
        <v>12.70</v>
      </c>
    </row>
    <row r="129" spans="1:6" ht="47.1" customHeight="1">
      <c r="A129" s="14">
        <v>101802</v>
      </c>
      <c r="B129" s="15"/>
      <c r="C129" s="16" t="s">
        <v>2401</v>
      </c>
      <c r="D129" s="17">
        <v>100</v>
      </c>
      <c r="E129" s="18">
        <v>0.021000000000000001</v>
      </c>
      <c r="F129" s="19">
        <v>13.80</v>
      </c>
    </row>
    <row r="130" spans="1:6" ht="47.1" customHeight="1">
      <c r="A130" s="20">
        <v>101803</v>
      </c>
      <c r="B130" s="21"/>
      <c r="C130" s="22" t="s">
        <v>2402</v>
      </c>
      <c r="D130" s="23">
        <v>50</v>
      </c>
      <c r="E130" s="24">
        <v>0.024</v>
      </c>
      <c r="F130" s="25">
        <v>20</v>
      </c>
    </row>
    <row r="131" spans="1:6" ht="47.1" customHeight="1">
      <c r="A131" s="26">
        <v>101804</v>
      </c>
      <c r="B131" s="27"/>
      <c r="C131" s="28" t="s">
        <v>2403</v>
      </c>
      <c r="D131" s="29">
        <v>25</v>
      </c>
      <c r="E131" s="30">
        <v>0.017999999999999999</v>
      </c>
      <c r="F131" s="31">
        <v>18.40</v>
      </c>
    </row>
    <row r="132" spans="1:6" ht="19.5" customHeight="1">
      <c r="A132" s="547" t="s">
        <v>2404</v>
      </c>
      <c r="B132" s="548"/>
      <c r="C132" s="548"/>
      <c r="D132" s="548"/>
      <c r="E132" s="548"/>
      <c r="F132" s="548"/>
    </row>
    <row r="133" spans="1:6" ht="39.95" customHeight="1">
      <c r="A133" s="2" t="s">
        <v>614</v>
      </c>
      <c r="B133" s="3" t="s">
        <v>615</v>
      </c>
      <c r="C133" s="4" t="s">
        <v>617</v>
      </c>
      <c r="D133" s="5" t="s">
        <v>624</v>
      </c>
      <c r="E133" s="6" t="s">
        <v>9</v>
      </c>
      <c r="F133" s="7" t="s">
        <v>6</v>
      </c>
    </row>
    <row r="134" spans="1:6" ht="39.95" customHeight="1">
      <c r="A134" s="14">
        <v>140801</v>
      </c>
      <c r="B134" s="15"/>
      <c r="C134" s="280" t="s">
        <v>2959</v>
      </c>
      <c r="D134" s="17">
        <v>240</v>
      </c>
      <c r="E134" s="18">
        <v>0.068000000000000005</v>
      </c>
      <c r="F134" s="19">
        <v>15.60</v>
      </c>
    </row>
    <row r="135" spans="1:6" ht="39.95" customHeight="1">
      <c r="A135" s="14">
        <v>140802</v>
      </c>
      <c r="B135" s="15"/>
      <c r="C135" s="280" t="s">
        <v>2959</v>
      </c>
      <c r="D135" s="17">
        <v>120</v>
      </c>
      <c r="E135" s="18">
        <v>0.049000000000000002</v>
      </c>
      <c r="F135" s="19">
        <v>13.50</v>
      </c>
    </row>
    <row r="136" spans="1:6" ht="39.95" customHeight="1">
      <c r="A136" s="14">
        <v>140805</v>
      </c>
      <c r="B136" s="15"/>
      <c r="C136" s="16" t="s">
        <v>2405</v>
      </c>
      <c r="D136" s="17">
        <v>240</v>
      </c>
      <c r="E136" s="18">
        <v>0.070000000000000007</v>
      </c>
      <c r="F136" s="19">
        <v>13.40</v>
      </c>
    </row>
    <row r="137" spans="1:6" ht="39.95" customHeight="1">
      <c r="A137" s="14">
        <v>140806</v>
      </c>
      <c r="B137" s="15"/>
      <c r="C137" s="16" t="s">
        <v>2406</v>
      </c>
      <c r="D137" s="17">
        <v>120</v>
      </c>
      <c r="E137" s="18">
        <v>0.045</v>
      </c>
      <c r="F137" s="19">
        <v>8.8000000000000007</v>
      </c>
    </row>
    <row r="138" spans="1:6" ht="39.95" customHeight="1">
      <c r="A138" s="14">
        <v>140803</v>
      </c>
      <c r="B138" s="15"/>
      <c r="C138" s="16" t="s">
        <v>2407</v>
      </c>
      <c r="D138" s="17">
        <v>240</v>
      </c>
      <c r="E138" s="18">
        <v>0.070000000000000007</v>
      </c>
      <c r="F138" s="19">
        <v>13.40</v>
      </c>
    </row>
    <row r="139" spans="1:6" ht="39.95" customHeight="1">
      <c r="A139" s="14">
        <v>140701</v>
      </c>
      <c r="B139" s="15"/>
      <c r="C139" s="16" t="s">
        <v>2408</v>
      </c>
      <c r="D139" s="17">
        <v>120</v>
      </c>
      <c r="E139" s="18">
        <v>0.079000000000000001</v>
      </c>
      <c r="F139" s="19">
        <v>26.60</v>
      </c>
    </row>
    <row r="140" spans="1:6" ht="39.95" customHeight="1">
      <c r="A140" s="14">
        <v>140702</v>
      </c>
      <c r="B140" s="15"/>
      <c r="C140" s="16" t="s">
        <v>2409</v>
      </c>
      <c r="D140" s="17">
        <v>72</v>
      </c>
      <c r="E140" s="18">
        <v>0.060999999999999999</v>
      </c>
      <c r="F140" s="19">
        <v>19.50</v>
      </c>
    </row>
    <row r="141" spans="1:6" ht="39.95" customHeight="1">
      <c r="A141" s="14">
        <v>150208</v>
      </c>
      <c r="B141" s="15"/>
      <c r="C141" s="16" t="s">
        <v>2410</v>
      </c>
      <c r="D141" s="17">
        <v>20</v>
      </c>
      <c r="E141" s="18">
        <v>0.069000000000000006</v>
      </c>
      <c r="F141" s="19">
        <v>12.70</v>
      </c>
    </row>
    <row r="142" spans="1:6" ht="39.95" customHeight="1">
      <c r="A142" s="14">
        <v>140202</v>
      </c>
      <c r="B142" s="15"/>
      <c r="C142" s="16" t="s">
        <v>2411</v>
      </c>
      <c r="D142" s="17">
        <v>48</v>
      </c>
      <c r="E142" s="18">
        <v>0.035999999999999997</v>
      </c>
      <c r="F142" s="19">
        <v>6</v>
      </c>
    </row>
    <row r="143" spans="1:6" ht="20.1" customHeight="1">
      <c r="A143" s="562" t="s">
        <v>2412</v>
      </c>
      <c r="B143" s="563"/>
      <c r="C143" s="563"/>
      <c r="D143" s="563"/>
      <c r="E143" s="563"/>
      <c r="F143" s="564"/>
    </row>
    <row r="144" spans="1:6" ht="39.95" customHeight="1">
      <c r="A144" s="2" t="s">
        <v>614</v>
      </c>
      <c r="B144" s="3" t="s">
        <v>615</v>
      </c>
      <c r="C144" s="4" t="s">
        <v>617</v>
      </c>
      <c r="D144" s="5" t="s">
        <v>624</v>
      </c>
      <c r="E144" s="6" t="s">
        <v>9</v>
      </c>
      <c r="F144" s="7" t="s">
        <v>6</v>
      </c>
    </row>
    <row r="145" spans="1:6" ht="41.1" customHeight="1">
      <c r="A145" s="14">
        <v>120103</v>
      </c>
      <c r="B145" s="15"/>
      <c r="C145" s="16" t="s">
        <v>2413</v>
      </c>
      <c r="D145" s="17">
        <v>36</v>
      </c>
      <c r="E145" s="18">
        <v>0.063</v>
      </c>
      <c r="F145" s="19">
        <v>21</v>
      </c>
    </row>
    <row r="146" spans="1:6" ht="41.1" customHeight="1">
      <c r="A146" s="18" t="s">
        <v>2414</v>
      </c>
      <c r="B146" s="15"/>
      <c r="C146" s="16" t="s">
        <v>2960</v>
      </c>
      <c r="D146" s="18">
        <v>24</v>
      </c>
      <c r="E146" s="18">
        <v>0.064000000000000001</v>
      </c>
      <c r="F146" s="18">
        <v>23.80</v>
      </c>
    </row>
    <row r="147" spans="1:6" ht="41.1" customHeight="1">
      <c r="A147" s="37" t="s">
        <v>2415</v>
      </c>
      <c r="B147" s="37"/>
      <c r="C147" s="16" t="s">
        <v>2961</v>
      </c>
      <c r="D147" s="37">
        <v>24</v>
      </c>
      <c r="E147" s="37">
        <v>0.051999999999999998</v>
      </c>
      <c r="F147" s="37">
        <v>25</v>
      </c>
    </row>
    <row r="148" spans="1:6" ht="41.1" customHeight="1">
      <c r="A148" s="26" t="s">
        <v>2416</v>
      </c>
      <c r="B148" s="27" t="e">
        <v>#VALUE!</v>
      </c>
      <c r="C148" s="16" t="s">
        <v>2962</v>
      </c>
      <c r="D148" s="29">
        <v>24</v>
      </c>
      <c r="E148" s="30">
        <v>0.035999999999999997</v>
      </c>
      <c r="F148" s="31">
        <v>18</v>
      </c>
    </row>
    <row r="149" spans="1:6" ht="20.1" customHeight="1">
      <c r="A149" s="565" t="s">
        <v>2963</v>
      </c>
      <c r="B149" s="563"/>
      <c r="C149" s="563"/>
      <c r="D149" s="563"/>
      <c r="E149" s="563"/>
      <c r="F149" s="564"/>
    </row>
    <row r="150" spans="1:6" ht="39.95" customHeight="1">
      <c r="A150" s="2" t="s">
        <v>614</v>
      </c>
      <c r="B150" s="3" t="s">
        <v>615</v>
      </c>
      <c r="C150" s="4" t="s">
        <v>617</v>
      </c>
      <c r="D150" s="5" t="s">
        <v>624</v>
      </c>
      <c r="E150" s="6" t="s">
        <v>9</v>
      </c>
      <c r="F150" s="7" t="s">
        <v>6</v>
      </c>
    </row>
    <row r="151" spans="1:6" ht="39.95" customHeight="1">
      <c r="A151" s="14" t="s">
        <v>2417</v>
      </c>
      <c r="B151" s="15"/>
      <c r="C151" s="280" t="s">
        <v>2964</v>
      </c>
      <c r="D151" s="17">
        <v>240</v>
      </c>
      <c r="E151" s="18">
        <v>0.048000000000000001</v>
      </c>
      <c r="F151" s="19">
        <v>19.90</v>
      </c>
    </row>
    <row r="152" spans="1:6" ht="39.95" customHeight="1">
      <c r="A152" s="14" t="s">
        <v>2418</v>
      </c>
      <c r="B152" s="15"/>
      <c r="C152" s="280" t="s">
        <v>2965</v>
      </c>
      <c r="D152" s="17">
        <v>240</v>
      </c>
      <c r="E152" s="18">
        <v>0.048000000000000001</v>
      </c>
      <c r="F152" s="19">
        <v>22.20</v>
      </c>
    </row>
    <row r="153" spans="1:6" ht="39.95" customHeight="1">
      <c r="A153" s="14" t="s">
        <v>2419</v>
      </c>
      <c r="B153" s="15"/>
      <c r="C153" s="280" t="s">
        <v>2966</v>
      </c>
      <c r="D153" s="17">
        <v>240</v>
      </c>
      <c r="E153" s="18">
        <v>0.057000000000000002</v>
      </c>
      <c r="F153" s="19">
        <v>24.80</v>
      </c>
    </row>
    <row r="154" spans="1:6" ht="39.95" customHeight="1">
      <c r="A154" s="14" t="s">
        <v>2420</v>
      </c>
      <c r="B154" s="15"/>
      <c r="C154" s="280" t="s">
        <v>2967</v>
      </c>
      <c r="D154" s="17">
        <v>240</v>
      </c>
      <c r="E154" s="18">
        <v>0.06</v>
      </c>
      <c r="F154" s="19">
        <v>27.70</v>
      </c>
    </row>
    <row r="155" spans="1:6" ht="39.95" customHeight="1">
      <c r="A155" s="14" t="s">
        <v>2421</v>
      </c>
      <c r="B155" s="15"/>
      <c r="C155" s="280" t="s">
        <v>2968</v>
      </c>
      <c r="D155" s="17">
        <v>240</v>
      </c>
      <c r="E155" s="18">
        <v>0.058999999999999997</v>
      </c>
      <c r="F155" s="19">
        <v>30.80</v>
      </c>
    </row>
    <row r="156" spans="1:6" ht="39.95" customHeight="1">
      <c r="A156" s="14" t="s">
        <v>2422</v>
      </c>
      <c r="B156" s="15"/>
      <c r="C156" s="280" t="s">
        <v>2969</v>
      </c>
      <c r="D156" s="17">
        <v>240</v>
      </c>
      <c r="E156" s="18">
        <v>0.025999999999999999</v>
      </c>
      <c r="F156" s="19">
        <v>18.50</v>
      </c>
    </row>
    <row r="157" spans="1:6" ht="39.95" customHeight="1">
      <c r="A157" s="14" t="s">
        <v>2423</v>
      </c>
      <c r="B157" s="15"/>
      <c r="C157" s="280" t="s">
        <v>2970</v>
      </c>
      <c r="D157" s="17">
        <v>240</v>
      </c>
      <c r="E157" s="18">
        <v>0.031</v>
      </c>
      <c r="F157" s="19">
        <v>21.40</v>
      </c>
    </row>
    <row r="158" spans="1:6" ht="36" customHeight="1">
      <c r="A158" s="14" t="s">
        <v>2424</v>
      </c>
      <c r="B158" s="15"/>
      <c r="C158" s="280" t="s">
        <v>2971</v>
      </c>
      <c r="D158" s="17">
        <v>240</v>
      </c>
      <c r="E158" s="18">
        <v>0.037999999999999999</v>
      </c>
      <c r="F158" s="19">
        <v>24</v>
      </c>
    </row>
    <row r="159" spans="1:6" ht="36" customHeight="1">
      <c r="A159" s="14" t="s">
        <v>2425</v>
      </c>
      <c r="B159" s="15"/>
      <c r="C159" s="280" t="s">
        <v>2972</v>
      </c>
      <c r="D159" s="17">
        <v>240</v>
      </c>
      <c r="E159" s="18">
        <v>0.036999999999999998</v>
      </c>
      <c r="F159" s="19">
        <v>25.80</v>
      </c>
    </row>
    <row r="160" spans="1:6" ht="36" customHeight="1">
      <c r="A160" s="14" t="s">
        <v>2426</v>
      </c>
      <c r="B160" s="15"/>
      <c r="C160" s="280" t="s">
        <v>2973</v>
      </c>
      <c r="D160" s="17">
        <v>240</v>
      </c>
      <c r="E160" s="18">
        <v>0.039</v>
      </c>
      <c r="F160" s="19">
        <v>28.50</v>
      </c>
    </row>
    <row r="161" spans="1:6" ht="20.1" customHeight="1">
      <c r="A161" s="562" t="s">
        <v>2427</v>
      </c>
      <c r="B161" s="563"/>
      <c r="C161" s="563"/>
      <c r="D161" s="563"/>
      <c r="E161" s="563"/>
      <c r="F161" s="564"/>
    </row>
    <row r="162" spans="1:6" ht="39.95" customHeight="1">
      <c r="A162" s="2" t="s">
        <v>614</v>
      </c>
      <c r="B162" s="3" t="s">
        <v>615</v>
      </c>
      <c r="C162" s="4" t="s">
        <v>617</v>
      </c>
      <c r="D162" s="5" t="s">
        <v>624</v>
      </c>
      <c r="E162" s="6" t="s">
        <v>9</v>
      </c>
      <c r="F162" s="7" t="s">
        <v>6</v>
      </c>
    </row>
    <row r="163" spans="1:6" ht="39.95" customHeight="1">
      <c r="A163" s="14" t="s">
        <v>2428</v>
      </c>
      <c r="B163" s="15"/>
      <c r="C163" s="16" t="s">
        <v>2429</v>
      </c>
      <c r="D163" s="17">
        <v>48</v>
      </c>
      <c r="E163" s="18">
        <v>0.031</v>
      </c>
      <c r="F163" s="19">
        <v>9.6999999999999993</v>
      </c>
    </row>
    <row r="164" spans="1:6" ht="39.95" customHeight="1">
      <c r="A164" s="14" t="s">
        <v>2430</v>
      </c>
      <c r="B164" s="15"/>
      <c r="C164" s="16" t="s">
        <v>2431</v>
      </c>
      <c r="D164" s="17">
        <v>48</v>
      </c>
      <c r="E164" s="18">
        <v>0.033000000000000002</v>
      </c>
      <c r="F164" s="19">
        <v>11</v>
      </c>
    </row>
    <row r="165" spans="1:6" ht="39.95" customHeight="1">
      <c r="A165" s="14" t="s">
        <v>2432</v>
      </c>
      <c r="B165" s="15"/>
      <c r="C165" s="16" t="s">
        <v>2433</v>
      </c>
      <c r="D165" s="17">
        <v>48</v>
      </c>
      <c r="E165" s="18">
        <v>0.035999999999999997</v>
      </c>
      <c r="F165" s="19">
        <v>12.60</v>
      </c>
    </row>
    <row r="166" spans="1:6" ht="39.95" customHeight="1">
      <c r="A166" s="14" t="s">
        <v>2434</v>
      </c>
      <c r="B166" s="15"/>
      <c r="C166" s="16" t="s">
        <v>2435</v>
      </c>
      <c r="D166" s="17">
        <v>48</v>
      </c>
      <c r="E166" s="18">
        <v>0.035000000000000003</v>
      </c>
      <c r="F166" s="19">
        <v>13.20</v>
      </c>
    </row>
    <row r="167" spans="1:6" ht="39.95" customHeight="1">
      <c r="A167" s="14" t="s">
        <v>2436</v>
      </c>
      <c r="B167" s="15"/>
      <c r="C167" s="16" t="s">
        <v>2437</v>
      </c>
      <c r="D167" s="17">
        <v>48</v>
      </c>
      <c r="E167" s="18">
        <v>0.057000000000000002</v>
      </c>
      <c r="F167" s="19">
        <v>17.30</v>
      </c>
    </row>
    <row r="168" spans="1:6" ht="39.95" customHeight="1">
      <c r="A168" s="14" t="s">
        <v>2438</v>
      </c>
      <c r="B168" s="15"/>
      <c r="C168" s="16" t="s">
        <v>2439</v>
      </c>
      <c r="D168" s="17">
        <v>48</v>
      </c>
      <c r="E168" s="18">
        <v>0.050999999999999997</v>
      </c>
      <c r="F168" s="19">
        <v>13.20</v>
      </c>
    </row>
    <row r="169" spans="1:6" ht="39.95" customHeight="1">
      <c r="A169" s="14" t="s">
        <v>2440</v>
      </c>
      <c r="B169" s="15"/>
      <c r="C169" s="16" t="s">
        <v>2441</v>
      </c>
      <c r="D169" s="17">
        <v>48</v>
      </c>
      <c r="E169" s="18">
        <v>0.057000000000000002</v>
      </c>
      <c r="F169" s="19">
        <v>16.20</v>
      </c>
    </row>
    <row r="170" spans="1:6" ht="20.1" customHeight="1">
      <c r="A170" s="561" t="s">
        <v>2442</v>
      </c>
      <c r="B170" s="559"/>
      <c r="C170" s="559"/>
      <c r="D170" s="559"/>
      <c r="E170" s="559"/>
      <c r="F170" s="560"/>
    </row>
    <row r="171" spans="1:6" ht="39.95" customHeight="1">
      <c r="A171" s="296" t="s">
        <v>614</v>
      </c>
      <c r="B171" s="297" t="s">
        <v>615</v>
      </c>
      <c r="C171" s="298" t="s">
        <v>617</v>
      </c>
      <c r="D171" s="299" t="s">
        <v>624</v>
      </c>
      <c r="E171" s="300" t="s">
        <v>9</v>
      </c>
      <c r="F171" s="301" t="s">
        <v>6</v>
      </c>
    </row>
    <row r="172" spans="1:6" ht="39.95" customHeight="1">
      <c r="A172" s="14">
        <v>160301</v>
      </c>
      <c r="B172" s="15"/>
      <c r="C172" s="16" t="s">
        <v>2443</v>
      </c>
      <c r="D172" s="17">
        <v>600</v>
      </c>
      <c r="E172" s="18">
        <v>0.068000000000000005</v>
      </c>
      <c r="F172" s="19">
        <v>17</v>
      </c>
    </row>
    <row r="173" spans="1:6" ht="39.95" customHeight="1">
      <c r="A173" s="14">
        <v>160315</v>
      </c>
      <c r="B173" s="15"/>
      <c r="C173" s="16" t="s">
        <v>2444</v>
      </c>
      <c r="D173" s="17">
        <v>360</v>
      </c>
      <c r="E173" s="18">
        <v>0.063</v>
      </c>
      <c r="F173" s="19">
        <v>13.70</v>
      </c>
    </row>
    <row r="174" spans="1:6" ht="39.95" customHeight="1">
      <c r="A174" s="14">
        <v>160302</v>
      </c>
      <c r="B174" s="15"/>
      <c r="C174" s="16" t="s">
        <v>2445</v>
      </c>
      <c r="D174" s="17">
        <v>360</v>
      </c>
      <c r="E174" s="18">
        <v>0.087999999999999995</v>
      </c>
      <c r="F174" s="19">
        <v>19.20</v>
      </c>
    </row>
    <row r="175" spans="1:6" ht="39.95" customHeight="1">
      <c r="A175" s="14">
        <v>160325</v>
      </c>
      <c r="B175" s="15"/>
      <c r="C175" s="16" t="s">
        <v>2446</v>
      </c>
      <c r="D175" s="17">
        <v>300</v>
      </c>
      <c r="E175" s="18">
        <v>0.085999999999999993</v>
      </c>
      <c r="F175" s="19">
        <v>17.90</v>
      </c>
    </row>
    <row r="176" spans="1:6" ht="39.95" customHeight="1">
      <c r="A176" s="14">
        <v>160303</v>
      </c>
      <c r="B176" s="15"/>
      <c r="C176" s="16" t="s">
        <v>2447</v>
      </c>
      <c r="D176" s="17">
        <v>240</v>
      </c>
      <c r="E176" s="18">
        <v>0.086999999999999994</v>
      </c>
      <c r="F176" s="19">
        <v>20.50</v>
      </c>
    </row>
    <row r="177" spans="1:6" ht="39.95" customHeight="1">
      <c r="A177" s="20">
        <v>160304</v>
      </c>
      <c r="B177" s="21"/>
      <c r="C177" s="22" t="s">
        <v>2448</v>
      </c>
      <c r="D177" s="23">
        <v>120</v>
      </c>
      <c r="E177" s="24">
        <v>0.066000000000000003</v>
      </c>
      <c r="F177" s="25">
        <v>14</v>
      </c>
    </row>
    <row r="178" spans="1:6" ht="45" customHeight="1">
      <c r="A178" s="26" t="s">
        <v>2449</v>
      </c>
      <c r="B178" s="27"/>
      <c r="C178" s="28" t="s">
        <v>2443</v>
      </c>
      <c r="D178" s="29">
        <v>600</v>
      </c>
      <c r="E178" s="30">
        <v>0.068000000000000005</v>
      </c>
      <c r="F178" s="31">
        <v>17</v>
      </c>
    </row>
    <row r="179" spans="1:6" ht="45" customHeight="1">
      <c r="A179" s="26" t="s">
        <v>2450</v>
      </c>
      <c r="B179" s="27"/>
      <c r="C179" s="28" t="s">
        <v>2445</v>
      </c>
      <c r="D179" s="29">
        <v>360</v>
      </c>
      <c r="E179" s="30">
        <v>0.087999999999999995</v>
      </c>
      <c r="F179" s="31">
        <v>19.20</v>
      </c>
    </row>
    <row r="180" spans="1:6" ht="45" customHeight="1">
      <c r="A180" s="26" t="s">
        <v>2451</v>
      </c>
      <c r="B180" s="27"/>
      <c r="C180" s="28" t="s">
        <v>2446</v>
      </c>
      <c r="D180" s="29">
        <v>300</v>
      </c>
      <c r="E180" s="30">
        <v>0.085999999999999993</v>
      </c>
      <c r="F180" s="31">
        <v>17.90</v>
      </c>
    </row>
    <row r="181" spans="1:6" ht="45" customHeight="1">
      <c r="A181" s="26" t="s">
        <v>2452</v>
      </c>
      <c r="B181" s="27"/>
      <c r="C181" s="28" t="s">
        <v>2447</v>
      </c>
      <c r="D181" s="29">
        <v>240</v>
      </c>
      <c r="E181" s="30">
        <v>0.086999999999999994</v>
      </c>
      <c r="F181" s="31">
        <v>20.50</v>
      </c>
    </row>
    <row r="182" spans="1:6" ht="45" customHeight="1">
      <c r="A182" s="26" t="s">
        <v>2453</v>
      </c>
      <c r="B182" s="27"/>
      <c r="C182" s="28" t="s">
        <v>2448</v>
      </c>
      <c r="D182" s="29">
        <v>120</v>
      </c>
      <c r="E182" s="30">
        <v>0.066000000000000003</v>
      </c>
      <c r="F182" s="31">
        <v>14</v>
      </c>
    </row>
    <row r="183" spans="1:6" ht="20.1" customHeight="1">
      <c r="A183" s="561" t="s">
        <v>2974</v>
      </c>
      <c r="B183" s="559"/>
      <c r="C183" s="559"/>
      <c r="D183" s="559"/>
      <c r="E183" s="559"/>
      <c r="F183" s="560"/>
    </row>
    <row r="184" spans="1:6" ht="39.95" customHeight="1">
      <c r="A184" s="296" t="s">
        <v>614</v>
      </c>
      <c r="B184" s="297" t="s">
        <v>615</v>
      </c>
      <c r="C184" s="298" t="s">
        <v>617</v>
      </c>
      <c r="D184" s="299" t="s">
        <v>624</v>
      </c>
      <c r="E184" s="300" t="s">
        <v>9</v>
      </c>
      <c r="F184" s="301" t="s">
        <v>6</v>
      </c>
    </row>
    <row r="185" spans="1:6" ht="54.95" customHeight="1">
      <c r="A185" s="14">
        <v>100906</v>
      </c>
      <c r="B185" s="15"/>
      <c r="C185" s="16" t="s">
        <v>2454</v>
      </c>
      <c r="D185" s="17">
        <v>400</v>
      </c>
      <c r="E185" s="18">
        <v>0.015</v>
      </c>
      <c r="F185" s="19">
        <v>17</v>
      </c>
    </row>
    <row r="186" spans="1:6" ht="54.95" customHeight="1">
      <c r="A186" s="14">
        <v>100907</v>
      </c>
      <c r="B186" s="15"/>
      <c r="C186" s="16" t="s">
        <v>2455</v>
      </c>
      <c r="D186" s="17">
        <v>400</v>
      </c>
      <c r="E186" s="18">
        <v>0.015</v>
      </c>
      <c r="F186" s="19">
        <v>15.20</v>
      </c>
    </row>
    <row r="187" spans="1:6" ht="54.95" customHeight="1">
      <c r="A187" s="14">
        <v>100908</v>
      </c>
      <c r="B187" s="15"/>
      <c r="C187" s="16" t="s">
        <v>2456</v>
      </c>
      <c r="D187" s="17">
        <v>400</v>
      </c>
      <c r="E187" s="18">
        <v>0.015</v>
      </c>
      <c r="F187" s="19">
        <v>17.10</v>
      </c>
    </row>
    <row r="188" spans="1:6" ht="54.95" customHeight="1">
      <c r="A188" s="14">
        <v>100909</v>
      </c>
      <c r="B188" s="15"/>
      <c r="C188" s="16" t="s">
        <v>2457</v>
      </c>
      <c r="D188" s="17">
        <v>400</v>
      </c>
      <c r="E188" s="18">
        <v>0.015</v>
      </c>
      <c r="F188" s="19">
        <v>15.60</v>
      </c>
    </row>
    <row r="189" spans="1:6" ht="54.95" customHeight="1">
      <c r="A189" s="20">
        <v>100910</v>
      </c>
      <c r="B189" s="21"/>
      <c r="C189" s="22" t="s">
        <v>2458</v>
      </c>
      <c r="D189" s="23">
        <v>400</v>
      </c>
      <c r="E189" s="24">
        <v>0.015</v>
      </c>
      <c r="F189" s="25">
        <v>14.30</v>
      </c>
    </row>
    <row r="190" spans="1:6" ht="54.95" customHeight="1">
      <c r="A190" s="26">
        <v>100922</v>
      </c>
      <c r="B190" s="27"/>
      <c r="C190" s="28" t="s">
        <v>2459</v>
      </c>
      <c r="D190" s="29">
        <v>40</v>
      </c>
      <c r="E190" s="30">
        <v>0.035000000000000003</v>
      </c>
      <c r="F190" s="31">
        <v>12</v>
      </c>
    </row>
    <row r="191" spans="1:6" ht="20.1" customHeight="1">
      <c r="A191" s="561" t="s">
        <v>2975</v>
      </c>
      <c r="B191" s="559"/>
      <c r="C191" s="559"/>
      <c r="D191" s="559"/>
      <c r="E191" s="559"/>
      <c r="F191" s="560"/>
    </row>
    <row r="192" spans="1:6" ht="39.95" customHeight="1">
      <c r="A192" s="296" t="s">
        <v>614</v>
      </c>
      <c r="B192" s="297" t="s">
        <v>615</v>
      </c>
      <c r="C192" s="298" t="s">
        <v>617</v>
      </c>
      <c r="D192" s="299" t="s">
        <v>624</v>
      </c>
      <c r="E192" s="300" t="s">
        <v>9</v>
      </c>
      <c r="F192" s="301" t="s">
        <v>6</v>
      </c>
    </row>
    <row r="193" spans="1:6" ht="39.95" customHeight="1">
      <c r="A193" s="14" t="s">
        <v>2460</v>
      </c>
      <c r="B193" s="15"/>
      <c r="C193" s="16" t="s">
        <v>2461</v>
      </c>
      <c r="D193" s="17">
        <v>60</v>
      </c>
      <c r="E193" s="18">
        <v>0.029000000000000001</v>
      </c>
      <c r="F193" s="19">
        <v>15.70</v>
      </c>
    </row>
    <row r="194" spans="1:6" ht="39.95" customHeight="1">
      <c r="A194" s="14" t="s">
        <v>2462</v>
      </c>
      <c r="B194" s="15"/>
      <c r="C194" s="16" t="s">
        <v>2463</v>
      </c>
      <c r="D194" s="17">
        <v>60</v>
      </c>
      <c r="E194" s="18">
        <v>0.042999999999999997</v>
      </c>
      <c r="F194" s="19">
        <v>21.10</v>
      </c>
    </row>
    <row r="195" spans="1:6" ht="39.95" customHeight="1">
      <c r="A195" s="14" t="s">
        <v>2464</v>
      </c>
      <c r="B195" s="15"/>
      <c r="C195" s="16" t="s">
        <v>2465</v>
      </c>
      <c r="D195" s="17">
        <v>60</v>
      </c>
      <c r="E195" s="18">
        <v>0.063</v>
      </c>
      <c r="F195" s="19">
        <v>26.30</v>
      </c>
    </row>
    <row r="196" spans="1:6" ht="39.95" customHeight="1">
      <c r="A196" s="14" t="s">
        <v>2466</v>
      </c>
      <c r="B196" s="15"/>
      <c r="C196" s="16" t="s">
        <v>2467</v>
      </c>
      <c r="D196" s="17">
        <v>30</v>
      </c>
      <c r="E196" s="18">
        <v>0.047</v>
      </c>
      <c r="F196" s="19">
        <v>19.60</v>
      </c>
    </row>
    <row r="197" spans="1:6" ht="39.95" customHeight="1">
      <c r="A197" s="48" t="s">
        <v>2468</v>
      </c>
      <c r="B197" s="49"/>
      <c r="C197" s="50" t="s">
        <v>2461</v>
      </c>
      <c r="D197" s="17">
        <v>50</v>
      </c>
      <c r="E197" s="18">
        <v>0.02</v>
      </c>
      <c r="F197" s="19">
        <v>8.50</v>
      </c>
    </row>
    <row r="198" spans="1:6" ht="38.1" customHeight="1">
      <c r="A198" s="26" t="s">
        <v>2469</v>
      </c>
      <c r="B198" s="27"/>
      <c r="C198" s="50" t="s">
        <v>2470</v>
      </c>
      <c r="D198" s="17">
        <v>50</v>
      </c>
      <c r="E198" s="18">
        <v>0.025999999999999999</v>
      </c>
      <c r="F198" s="19">
        <v>9.8000000000000007</v>
      </c>
    </row>
    <row r="199" spans="1:6" ht="39.95" customHeight="1">
      <c r="A199" s="51" t="s">
        <v>2471</v>
      </c>
      <c r="B199" s="52"/>
      <c r="C199" s="50" t="s">
        <v>2472</v>
      </c>
      <c r="D199" s="17">
        <v>50</v>
      </c>
      <c r="E199" s="18">
        <v>0.032000000000000001</v>
      </c>
      <c r="F199" s="19">
        <v>11.30</v>
      </c>
    </row>
    <row r="200" spans="1:6" ht="39.95" customHeight="1">
      <c r="A200" s="14" t="s">
        <v>2473</v>
      </c>
      <c r="B200" s="15"/>
      <c r="C200" s="16" t="s">
        <v>2465</v>
      </c>
      <c r="D200" s="17">
        <v>50</v>
      </c>
      <c r="E200" s="18">
        <v>0.037999999999999999</v>
      </c>
      <c r="F200" s="19">
        <v>12.60</v>
      </c>
    </row>
    <row r="201" spans="1:6" ht="33.95" customHeight="1">
      <c r="A201" s="14" t="s">
        <v>2474</v>
      </c>
      <c r="B201" s="15"/>
      <c r="C201" s="16" t="s">
        <v>2475</v>
      </c>
      <c r="D201" s="17">
        <v>50</v>
      </c>
      <c r="E201" s="18">
        <v>0.050999999999999997</v>
      </c>
      <c r="F201" s="19">
        <v>16.40</v>
      </c>
    </row>
    <row r="202" spans="1:6" ht="33.95" customHeight="1">
      <c r="A202" s="14" t="s">
        <v>2476</v>
      </c>
      <c r="B202" s="15"/>
      <c r="C202" s="16" t="s">
        <v>2477</v>
      </c>
      <c r="D202" s="17">
        <v>50</v>
      </c>
      <c r="E202" s="18">
        <v>0.063</v>
      </c>
      <c r="F202" s="19">
        <v>19.10</v>
      </c>
    </row>
    <row r="203" spans="1:6" ht="33.95" customHeight="1">
      <c r="A203" s="14" t="s">
        <v>2478</v>
      </c>
      <c r="B203" s="15"/>
      <c r="C203" s="16" t="s">
        <v>2479</v>
      </c>
      <c r="D203" s="17">
        <v>50</v>
      </c>
      <c r="E203" s="18">
        <v>0.075</v>
      </c>
      <c r="F203" s="19">
        <v>22.90</v>
      </c>
    </row>
    <row r="204" spans="1:6" ht="39.95" customHeight="1">
      <c r="A204" s="14" t="s">
        <v>2480</v>
      </c>
      <c r="B204" s="15"/>
      <c r="C204" s="16" t="s">
        <v>2461</v>
      </c>
      <c r="D204" s="17">
        <v>40</v>
      </c>
      <c r="E204" s="18">
        <v>0.017999999999999999</v>
      </c>
      <c r="F204" s="19">
        <v>13.80</v>
      </c>
    </row>
    <row r="205" spans="1:6" ht="39.95" customHeight="1">
      <c r="A205" s="14" t="s">
        <v>2481</v>
      </c>
      <c r="B205" s="15"/>
      <c r="C205" s="16" t="s">
        <v>2470</v>
      </c>
      <c r="D205" s="17">
        <v>40</v>
      </c>
      <c r="E205" s="18">
        <v>0.021000000000000001</v>
      </c>
      <c r="F205" s="19">
        <v>17.30</v>
      </c>
    </row>
    <row r="206" spans="1:6" ht="35.1" customHeight="1">
      <c r="A206" s="14" t="s">
        <v>2482</v>
      </c>
      <c r="B206" s="15"/>
      <c r="C206" s="16" t="s">
        <v>2472</v>
      </c>
      <c r="D206" s="17">
        <v>40</v>
      </c>
      <c r="E206" s="18">
        <v>0.025999999999999999</v>
      </c>
      <c r="F206" s="19">
        <v>20.60</v>
      </c>
    </row>
    <row r="207" spans="1:6" ht="35.1" customHeight="1">
      <c r="A207" s="14" t="s">
        <v>2483</v>
      </c>
      <c r="B207" s="15"/>
      <c r="C207" s="16" t="s">
        <v>2465</v>
      </c>
      <c r="D207" s="17">
        <v>40</v>
      </c>
      <c r="E207" s="18">
        <v>0.035000000000000003</v>
      </c>
      <c r="F207" s="19">
        <v>21.30</v>
      </c>
    </row>
    <row r="208" spans="1:6" ht="35.1" customHeight="1">
      <c r="A208" s="14" t="s">
        <v>2484</v>
      </c>
      <c r="B208" s="15"/>
      <c r="C208" s="16" t="s">
        <v>2485</v>
      </c>
      <c r="D208" s="17">
        <v>60</v>
      </c>
      <c r="E208" s="18">
        <v>0.045</v>
      </c>
      <c r="F208" s="19">
        <v>19</v>
      </c>
    </row>
    <row r="209" spans="1:6" ht="20.1" customHeight="1">
      <c r="A209" s="547" t="s">
        <v>2976</v>
      </c>
      <c r="B209" s="548"/>
      <c r="C209" s="548"/>
      <c r="D209" s="548"/>
      <c r="E209" s="548"/>
      <c r="F209" s="548"/>
    </row>
    <row r="210" spans="1:6" ht="38.1" customHeight="1">
      <c r="A210" s="2" t="s">
        <v>614</v>
      </c>
      <c r="B210" s="3" t="s">
        <v>615</v>
      </c>
      <c r="C210" s="4" t="s">
        <v>617</v>
      </c>
      <c r="D210" s="5" t="s">
        <v>624</v>
      </c>
      <c r="E210" s="6" t="s">
        <v>9</v>
      </c>
      <c r="F210" s="7" t="s">
        <v>6</v>
      </c>
    </row>
    <row r="211" spans="1:6" ht="45" customHeight="1">
      <c r="A211" s="14" t="s">
        <v>2486</v>
      </c>
      <c r="B211" s="15"/>
      <c r="C211" s="16" t="s">
        <v>2487</v>
      </c>
      <c r="D211" s="17">
        <v>20</v>
      </c>
      <c r="E211" s="18">
        <v>0.069000000000000006</v>
      </c>
      <c r="F211" s="19">
        <v>17.20</v>
      </c>
    </row>
    <row r="212" spans="1:6" ht="45" customHeight="1">
      <c r="A212" s="14" t="s">
        <v>2488</v>
      </c>
      <c r="B212" s="15"/>
      <c r="C212" s="16" t="s">
        <v>2489</v>
      </c>
      <c r="D212" s="17">
        <v>20</v>
      </c>
      <c r="E212" s="18">
        <v>0.068000000000000005</v>
      </c>
      <c r="F212" s="19">
        <v>22.80</v>
      </c>
    </row>
    <row r="213" spans="1:6" ht="45" customHeight="1">
      <c r="A213" s="14" t="s">
        <v>2490</v>
      </c>
      <c r="B213" s="15"/>
      <c r="C213" s="16" t="s">
        <v>2491</v>
      </c>
      <c r="D213" s="17">
        <v>12</v>
      </c>
      <c r="E213" s="18">
        <v>0.052999999999999999</v>
      </c>
      <c r="F213" s="19">
        <v>21.90</v>
      </c>
    </row>
    <row r="214" spans="1:6" ht="45" customHeight="1">
      <c r="A214" s="14" t="s">
        <v>2490</v>
      </c>
      <c r="B214" s="15"/>
      <c r="C214" s="16" t="s">
        <v>2491</v>
      </c>
      <c r="D214" s="17">
        <v>12</v>
      </c>
      <c r="E214" s="18">
        <v>0.052999999999999999</v>
      </c>
      <c r="F214" s="19">
        <v>21.90</v>
      </c>
    </row>
    <row r="215" spans="1:6" ht="20.1" customHeight="1">
      <c r="A215" s="547" t="s">
        <v>2492</v>
      </c>
      <c r="B215" s="548"/>
      <c r="C215" s="548"/>
      <c r="D215" s="548"/>
      <c r="E215" s="548"/>
      <c r="F215" s="548"/>
    </row>
    <row r="216" spans="1:6" ht="39.95" customHeight="1">
      <c r="A216" s="2" t="s">
        <v>614</v>
      </c>
      <c r="B216" s="3" t="s">
        <v>615</v>
      </c>
      <c r="C216" s="4" t="s">
        <v>617</v>
      </c>
      <c r="D216" s="5" t="s">
        <v>624</v>
      </c>
      <c r="E216" s="6" t="s">
        <v>9</v>
      </c>
      <c r="F216" s="7" t="s">
        <v>6</v>
      </c>
    </row>
    <row r="217" spans="1:6" ht="39.95" customHeight="1">
      <c r="A217" s="14" t="s">
        <v>2493</v>
      </c>
      <c r="B217" s="15"/>
      <c r="C217" s="16" t="s">
        <v>2494</v>
      </c>
      <c r="D217" s="17">
        <v>120</v>
      </c>
      <c r="E217" s="18">
        <v>0.021000000000000001</v>
      </c>
      <c r="F217" s="19">
        <v>13.40</v>
      </c>
    </row>
    <row r="218" spans="1:6" ht="39.95" customHeight="1">
      <c r="A218" s="14" t="s">
        <v>2495</v>
      </c>
      <c r="B218" s="15"/>
      <c r="C218" s="16" t="s">
        <v>2496</v>
      </c>
      <c r="D218" s="17">
        <v>120</v>
      </c>
      <c r="E218" s="18">
        <v>0.029000000000000001</v>
      </c>
      <c r="F218" s="19">
        <v>23.70</v>
      </c>
    </row>
    <row r="219" spans="1:6" ht="39.95" customHeight="1">
      <c r="A219" s="14" t="s">
        <v>2497</v>
      </c>
      <c r="B219" s="15"/>
      <c r="C219" s="16" t="s">
        <v>2498</v>
      </c>
      <c r="D219" s="17">
        <v>72</v>
      </c>
      <c r="E219" s="18">
        <v>0.019</v>
      </c>
      <c r="F219" s="19">
        <v>17.40</v>
      </c>
    </row>
    <row r="220" spans="1:6" ht="39.95" customHeight="1">
      <c r="A220" s="14" t="s">
        <v>2499</v>
      </c>
      <c r="B220" s="15"/>
      <c r="C220" s="16" t="s">
        <v>2500</v>
      </c>
      <c r="D220" s="17">
        <v>72</v>
      </c>
      <c r="E220" s="18">
        <v>0.028000000000000001</v>
      </c>
      <c r="F220" s="19">
        <v>26.40</v>
      </c>
    </row>
    <row r="221" spans="1:6" ht="39.95" customHeight="1">
      <c r="A221" s="14" t="s">
        <v>2501</v>
      </c>
      <c r="B221" s="15"/>
      <c r="C221" s="16" t="s">
        <v>2502</v>
      </c>
      <c r="D221" s="17">
        <v>120</v>
      </c>
      <c r="E221" s="18">
        <v>0.029000000000000001</v>
      </c>
      <c r="F221" s="19">
        <v>17.50</v>
      </c>
    </row>
    <row r="222" spans="1:6" ht="39.95" customHeight="1">
      <c r="A222" s="14" t="s">
        <v>2503</v>
      </c>
      <c r="B222" s="15"/>
      <c r="C222" s="16" t="s">
        <v>2504</v>
      </c>
      <c r="D222" s="17">
        <v>120</v>
      </c>
      <c r="E222" s="18">
        <v>0.042000000000000003</v>
      </c>
      <c r="F222" s="19">
        <v>30.20</v>
      </c>
    </row>
    <row r="223" spans="1:6" ht="39.95" customHeight="1">
      <c r="A223" s="20" t="s">
        <v>2505</v>
      </c>
      <c r="B223" s="21"/>
      <c r="C223" s="22" t="s">
        <v>2506</v>
      </c>
      <c r="D223" s="23">
        <v>72</v>
      </c>
      <c r="E223" s="24">
        <v>0.027</v>
      </c>
      <c r="F223" s="25">
        <v>21.80</v>
      </c>
    </row>
    <row r="224" spans="1:6" ht="39.95" customHeight="1">
      <c r="A224" s="26" t="s">
        <v>2507</v>
      </c>
      <c r="B224" s="27"/>
      <c r="C224" s="28" t="s">
        <v>2508</v>
      </c>
      <c r="D224" s="29">
        <v>72</v>
      </c>
      <c r="E224" s="30">
        <v>0.035999999999999997</v>
      </c>
      <c r="F224" s="31">
        <v>31.90</v>
      </c>
    </row>
    <row r="225" spans="1:6" ht="20.1" customHeight="1">
      <c r="A225" s="547" t="s">
        <v>2509</v>
      </c>
      <c r="B225" s="548"/>
      <c r="C225" s="548"/>
      <c r="D225" s="548"/>
      <c r="E225" s="548"/>
      <c r="F225" s="548"/>
    </row>
    <row r="226" spans="1:6" ht="24.95" customHeight="1">
      <c r="A226" s="2" t="s">
        <v>614</v>
      </c>
      <c r="B226" s="3" t="s">
        <v>615</v>
      </c>
      <c r="C226" s="4" t="s">
        <v>617</v>
      </c>
      <c r="D226" s="5" t="s">
        <v>624</v>
      </c>
      <c r="E226" s="6" t="s">
        <v>9</v>
      </c>
      <c r="F226" s="7" t="s">
        <v>6</v>
      </c>
    </row>
    <row r="227" spans="1:6" ht="39.95" customHeight="1">
      <c r="A227" s="14">
        <v>103407</v>
      </c>
      <c r="B227" s="15"/>
      <c r="C227" s="16" t="s">
        <v>2510</v>
      </c>
      <c r="D227" s="17">
        <v>20</v>
      </c>
      <c r="E227" s="18">
        <v>0.027</v>
      </c>
      <c r="F227" s="19">
        <v>9.1999999999999993</v>
      </c>
    </row>
    <row r="228" spans="1:6" ht="39.95" customHeight="1">
      <c r="A228" s="14">
        <v>103106</v>
      </c>
      <c r="B228" s="15"/>
      <c r="C228" s="16" t="s">
        <v>2511</v>
      </c>
      <c r="D228" s="17">
        <v>48</v>
      </c>
      <c r="E228" s="18">
        <v>0.045999999999999999</v>
      </c>
      <c r="F228" s="19">
        <v>12.10</v>
      </c>
    </row>
    <row r="229" spans="1:6" ht="39.95" customHeight="1">
      <c r="A229" s="14">
        <v>103102</v>
      </c>
      <c r="B229" s="15"/>
      <c r="C229" s="16" t="s">
        <v>2512</v>
      </c>
      <c r="D229" s="17">
        <v>40</v>
      </c>
      <c r="E229" s="18">
        <v>0.045999999999999999</v>
      </c>
      <c r="F229" s="19">
        <v>19.80</v>
      </c>
    </row>
    <row r="230" spans="1:6" ht="39.95" customHeight="1">
      <c r="A230" s="14">
        <v>103420</v>
      </c>
      <c r="B230" s="15"/>
      <c r="C230" s="16" t="s">
        <v>2513</v>
      </c>
      <c r="D230" s="17">
        <v>200</v>
      </c>
      <c r="E230" s="18">
        <v>0.063</v>
      </c>
      <c r="F230" s="19">
        <v>8.60</v>
      </c>
    </row>
    <row r="231" spans="1:6" ht="39.95" customHeight="1">
      <c r="A231" s="14">
        <v>103422</v>
      </c>
      <c r="B231" s="15"/>
      <c r="C231" s="16" t="s">
        <v>2514</v>
      </c>
      <c r="D231" s="17">
        <v>200</v>
      </c>
      <c r="E231" s="18">
        <v>0.063</v>
      </c>
      <c r="F231" s="19">
        <v>9.40</v>
      </c>
    </row>
    <row r="232" spans="1:6" ht="39.95" customHeight="1">
      <c r="A232" s="14">
        <v>103425</v>
      </c>
      <c r="B232" s="15"/>
      <c r="C232" s="16" t="s">
        <v>2515</v>
      </c>
      <c r="D232" s="17">
        <v>200</v>
      </c>
      <c r="E232" s="18">
        <v>0.063</v>
      </c>
      <c r="F232" s="19">
        <v>11.10</v>
      </c>
    </row>
    <row r="233" spans="1:6" ht="39.95" customHeight="1">
      <c r="A233" s="14">
        <v>103429</v>
      </c>
      <c r="B233" s="15"/>
      <c r="C233" s="16" t="s">
        <v>2516</v>
      </c>
      <c r="D233" s="17">
        <v>160</v>
      </c>
      <c r="E233" s="18">
        <v>0.096000000000000002</v>
      </c>
      <c r="F233" s="19">
        <v>13</v>
      </c>
    </row>
    <row r="234" spans="1:6" ht="39.95" customHeight="1">
      <c r="A234" s="14">
        <v>103435</v>
      </c>
      <c r="B234" s="15"/>
      <c r="C234" s="16" t="s">
        <v>2517</v>
      </c>
      <c r="D234" s="17">
        <v>160</v>
      </c>
      <c r="E234" s="18">
        <v>0.096000000000000002</v>
      </c>
      <c r="F234" s="19">
        <v>19</v>
      </c>
    </row>
    <row r="235" spans="1:6" ht="39.95" customHeight="1">
      <c r="A235" s="14">
        <v>103438</v>
      </c>
      <c r="B235" s="15"/>
      <c r="C235" s="16" t="s">
        <v>2518</v>
      </c>
      <c r="D235" s="17">
        <v>100</v>
      </c>
      <c r="E235" s="18">
        <v>0.083000000000000004</v>
      </c>
      <c r="F235" s="19">
        <v>10</v>
      </c>
    </row>
    <row r="236" spans="1:6" ht="39.95" customHeight="1">
      <c r="A236" s="14">
        <v>103444</v>
      </c>
      <c r="B236" s="15"/>
      <c r="C236" s="16" t="s">
        <v>2519</v>
      </c>
      <c r="D236" s="17">
        <v>100</v>
      </c>
      <c r="E236" s="18">
        <v>0.083000000000000004</v>
      </c>
      <c r="F236" s="19">
        <v>11.50</v>
      </c>
    </row>
    <row r="237" spans="1:6" ht="39.95" customHeight="1">
      <c r="A237" s="14">
        <v>103451</v>
      </c>
      <c r="B237" s="15"/>
      <c r="C237" s="16" t="s">
        <v>2520</v>
      </c>
      <c r="D237" s="17">
        <v>100</v>
      </c>
      <c r="E237" s="18">
        <v>0.083000000000000004</v>
      </c>
      <c r="F237" s="19">
        <v>16</v>
      </c>
    </row>
    <row r="238" spans="1:6" ht="42.95" customHeight="1">
      <c r="A238" s="14">
        <v>103464</v>
      </c>
      <c r="B238" s="15"/>
      <c r="C238" s="16" t="s">
        <v>2521</v>
      </c>
      <c r="D238" s="17">
        <v>48</v>
      </c>
      <c r="E238" s="18">
        <v>0.035999999999999997</v>
      </c>
      <c r="F238" s="19">
        <v>9.40</v>
      </c>
    </row>
    <row r="239" spans="1:6" ht="42" customHeight="1">
      <c r="A239" s="14">
        <v>103476</v>
      </c>
      <c r="B239" s="15"/>
      <c r="C239" s="16" t="s">
        <v>2522</v>
      </c>
      <c r="D239" s="17">
        <v>48</v>
      </c>
      <c r="E239" s="18">
        <v>0.035999999999999997</v>
      </c>
      <c r="F239" s="19">
        <v>11.60</v>
      </c>
    </row>
    <row r="240" spans="1:6" ht="47.1" customHeight="1">
      <c r="A240" s="14">
        <v>103483</v>
      </c>
      <c r="B240" s="15"/>
      <c r="C240" s="16" t="s">
        <v>2523</v>
      </c>
      <c r="D240" s="17">
        <v>36</v>
      </c>
      <c r="E240" s="18">
        <v>0.049000000000000002</v>
      </c>
      <c r="F240" s="19">
        <v>12.50</v>
      </c>
    </row>
    <row r="241" spans="1:6" ht="45" customHeight="1">
      <c r="A241" s="14">
        <v>103410</v>
      </c>
      <c r="B241" s="15"/>
      <c r="C241" s="16" t="s">
        <v>2524</v>
      </c>
      <c r="D241" s="17">
        <v>36</v>
      </c>
      <c r="E241" s="18">
        <v>0.049000000000000002</v>
      </c>
      <c r="F241" s="19">
        <v>18</v>
      </c>
    </row>
    <row r="242" spans="1:6" ht="20.1" customHeight="1">
      <c r="A242" s="547" t="s">
        <v>2977</v>
      </c>
      <c r="B242" s="548"/>
      <c r="C242" s="548"/>
      <c r="D242" s="548"/>
      <c r="E242" s="548"/>
      <c r="F242" s="548"/>
    </row>
    <row r="243" spans="1:6" ht="30" customHeight="1">
      <c r="A243" s="2" t="s">
        <v>614</v>
      </c>
      <c r="B243" s="3" t="s">
        <v>615</v>
      </c>
      <c r="C243" s="4" t="s">
        <v>617</v>
      </c>
      <c r="D243" s="5" t="s">
        <v>624</v>
      </c>
      <c r="E243" s="6" t="s">
        <v>9</v>
      </c>
      <c r="F243" s="7" t="s">
        <v>6</v>
      </c>
    </row>
    <row r="244" spans="1:6" ht="45" customHeight="1">
      <c r="A244" s="14">
        <v>101506</v>
      </c>
      <c r="B244" s="15"/>
      <c r="C244" s="16" t="s">
        <v>2525</v>
      </c>
      <c r="D244" s="17">
        <v>600</v>
      </c>
      <c r="E244" s="18">
        <v>0.036999999999999998</v>
      </c>
      <c r="F244" s="19">
        <v>9.1999999999999993</v>
      </c>
    </row>
    <row r="245" spans="1:6" ht="45" customHeight="1">
      <c r="A245" s="14">
        <v>101508</v>
      </c>
      <c r="B245" s="15"/>
      <c r="C245" s="16" t="s">
        <v>2526</v>
      </c>
      <c r="D245" s="17">
        <v>600</v>
      </c>
      <c r="E245" s="18">
        <v>0.036999999999999998</v>
      </c>
      <c r="F245" s="19">
        <v>13</v>
      </c>
    </row>
    <row r="246" spans="1:6" ht="45" customHeight="1">
      <c r="A246" s="14">
        <v>101510</v>
      </c>
      <c r="B246" s="15"/>
      <c r="C246" s="16" t="s">
        <v>2527</v>
      </c>
      <c r="D246" s="17">
        <v>480</v>
      </c>
      <c r="E246" s="18">
        <v>0.036999999999999998</v>
      </c>
      <c r="F246" s="19">
        <v>11.50</v>
      </c>
    </row>
    <row r="247" spans="1:6" ht="45" customHeight="1">
      <c r="A247" s="14">
        <v>101512</v>
      </c>
      <c r="B247" s="15"/>
      <c r="C247" s="16" t="s">
        <v>2528</v>
      </c>
      <c r="D247" s="17">
        <v>420</v>
      </c>
      <c r="E247" s="18">
        <v>0.036999999999999998</v>
      </c>
      <c r="F247" s="19">
        <v>12.30</v>
      </c>
    </row>
    <row r="248" spans="1:6" ht="45" customHeight="1">
      <c r="A248" s="14">
        <v>101514</v>
      </c>
      <c r="B248" s="15"/>
      <c r="C248" s="16" t="s">
        <v>2529</v>
      </c>
      <c r="D248" s="17">
        <v>360</v>
      </c>
      <c r="E248" s="18">
        <v>0.036999999999999998</v>
      </c>
      <c r="F248" s="19">
        <v>12.40</v>
      </c>
    </row>
    <row r="249" spans="1:6" ht="45" customHeight="1">
      <c r="A249" s="14">
        <v>101516</v>
      </c>
      <c r="B249" s="15"/>
      <c r="C249" s="16" t="s">
        <v>2530</v>
      </c>
      <c r="D249" s="17">
        <v>300</v>
      </c>
      <c r="E249" s="18">
        <v>0.036999999999999998</v>
      </c>
      <c r="F249" s="19">
        <v>12.20</v>
      </c>
    </row>
    <row r="250" spans="1:6" ht="45" customHeight="1">
      <c r="A250" s="14">
        <v>101518</v>
      </c>
      <c r="B250" s="15"/>
      <c r="C250" s="16" t="s">
        <v>2531</v>
      </c>
      <c r="D250" s="17">
        <v>300</v>
      </c>
      <c r="E250" s="18">
        <v>0.036999999999999998</v>
      </c>
      <c r="F250" s="19">
        <v>9.60</v>
      </c>
    </row>
    <row r="251" spans="1:6" ht="45" customHeight="1">
      <c r="A251" s="14">
        <v>101520</v>
      </c>
      <c r="B251" s="15"/>
      <c r="C251" s="16" t="s">
        <v>2532</v>
      </c>
      <c r="D251" s="17">
        <v>300</v>
      </c>
      <c r="E251" s="18">
        <v>0.036999999999999998</v>
      </c>
      <c r="F251" s="19">
        <v>10.60</v>
      </c>
    </row>
    <row r="252" spans="1:6" ht="45" customHeight="1">
      <c r="A252" s="14">
        <v>101522</v>
      </c>
      <c r="B252" s="15"/>
      <c r="C252" s="16" t="s">
        <v>2533</v>
      </c>
      <c r="D252" s="17">
        <v>300</v>
      </c>
      <c r="E252" s="18">
        <v>0.036999999999999998</v>
      </c>
      <c r="F252" s="19">
        <v>11.10</v>
      </c>
    </row>
    <row r="253" spans="1:6" ht="45" customHeight="1">
      <c r="A253" s="14">
        <v>101525</v>
      </c>
      <c r="B253" s="15"/>
      <c r="C253" s="16" t="s">
        <v>2534</v>
      </c>
      <c r="D253" s="17">
        <v>216</v>
      </c>
      <c r="E253" s="18">
        <v>0.036999999999999998</v>
      </c>
      <c r="F253" s="19">
        <v>9.8000000000000007</v>
      </c>
    </row>
    <row r="254" spans="1:6" ht="36.95" customHeight="1">
      <c r="A254" s="14">
        <v>101528</v>
      </c>
      <c r="B254" s="15"/>
      <c r="C254" s="16" t="s">
        <v>2535</v>
      </c>
      <c r="D254" s="17">
        <v>144</v>
      </c>
      <c r="E254" s="18">
        <v>0.036999999999999998</v>
      </c>
      <c r="F254" s="19">
        <v>7.70</v>
      </c>
    </row>
    <row r="255" spans="1:6" ht="36.95" customHeight="1">
      <c r="A255" s="14">
        <v>101530</v>
      </c>
      <c r="B255" s="15"/>
      <c r="C255" s="16" t="s">
        <v>2536</v>
      </c>
      <c r="D255" s="17">
        <v>144</v>
      </c>
      <c r="E255" s="18">
        <v>0.036999999999999998</v>
      </c>
      <c r="F255" s="19">
        <v>9.10</v>
      </c>
    </row>
    <row r="256" spans="1:6" ht="36.95" customHeight="1">
      <c r="A256" s="14">
        <v>101532</v>
      </c>
      <c r="B256" s="15"/>
      <c r="C256" s="16" t="s">
        <v>2537</v>
      </c>
      <c r="D256" s="17">
        <v>120</v>
      </c>
      <c r="E256" s="18">
        <v>0.036999999999999998</v>
      </c>
      <c r="F256" s="19">
        <v>7.70</v>
      </c>
    </row>
    <row r="257" spans="1:6" ht="36.95" customHeight="1">
      <c r="A257" s="14">
        <v>101535</v>
      </c>
      <c r="B257" s="15"/>
      <c r="C257" s="16" t="s">
        <v>2538</v>
      </c>
      <c r="D257" s="17">
        <v>120</v>
      </c>
      <c r="E257" s="18">
        <v>0.036999999999999998</v>
      </c>
      <c r="F257" s="19">
        <v>9.3000000000000007</v>
      </c>
    </row>
    <row r="258" spans="1:6" ht="19.5" customHeight="1">
      <c r="A258" s="547" t="s">
        <v>2978</v>
      </c>
      <c r="B258" s="548"/>
      <c r="C258" s="548"/>
      <c r="D258" s="548"/>
      <c r="E258" s="548"/>
      <c r="F258" s="548"/>
    </row>
    <row r="259" spans="1:6" ht="39.95" customHeight="1">
      <c r="A259" s="2" t="s">
        <v>614</v>
      </c>
      <c r="B259" s="3" t="s">
        <v>615</v>
      </c>
      <c r="C259" s="4" t="s">
        <v>617</v>
      </c>
      <c r="D259" s="5" t="s">
        <v>624</v>
      </c>
      <c r="E259" s="6" t="s">
        <v>9</v>
      </c>
      <c r="F259" s="7" t="s">
        <v>6</v>
      </c>
    </row>
    <row r="260" spans="1:6" ht="39.95" customHeight="1">
      <c r="A260" s="14" t="s">
        <v>2539</v>
      </c>
      <c r="B260" s="15"/>
      <c r="C260" s="16" t="s">
        <v>2540</v>
      </c>
      <c r="D260" s="17">
        <v>500</v>
      </c>
      <c r="E260" s="18">
        <v>0.025</v>
      </c>
      <c r="F260" s="19">
        <v>21.80</v>
      </c>
    </row>
    <row r="261" spans="1:6" ht="39.95" customHeight="1">
      <c r="A261" s="14" t="s">
        <v>2541</v>
      </c>
      <c r="B261" s="15"/>
      <c r="C261" s="16" t="s">
        <v>2542</v>
      </c>
      <c r="D261" s="17">
        <v>500</v>
      </c>
      <c r="E261" s="18">
        <v>0.025</v>
      </c>
      <c r="F261" s="19">
        <v>22.70</v>
      </c>
    </row>
    <row r="262" spans="1:6" ht="39.95" customHeight="1">
      <c r="A262" s="14" t="s">
        <v>2543</v>
      </c>
      <c r="B262" s="15"/>
      <c r="C262" s="16" t="s">
        <v>2544</v>
      </c>
      <c r="D262" s="17">
        <v>500</v>
      </c>
      <c r="E262" s="18">
        <v>0.025</v>
      </c>
      <c r="F262" s="19">
        <v>26.20</v>
      </c>
    </row>
    <row r="263" spans="1:6" ht="39.95" customHeight="1">
      <c r="A263" s="14" t="s">
        <v>2545</v>
      </c>
      <c r="B263" s="15"/>
      <c r="C263" s="16" t="s">
        <v>2546</v>
      </c>
      <c r="D263" s="17">
        <v>400</v>
      </c>
      <c r="E263" s="18">
        <v>0.025</v>
      </c>
      <c r="F263" s="19">
        <v>22.10</v>
      </c>
    </row>
    <row r="264" spans="1:6" ht="39.95" customHeight="1">
      <c r="A264" s="14" t="s">
        <v>2547</v>
      </c>
      <c r="B264" s="15"/>
      <c r="C264" s="16" t="s">
        <v>2548</v>
      </c>
      <c r="D264" s="17">
        <v>400</v>
      </c>
      <c r="E264" s="18">
        <v>0.025</v>
      </c>
      <c r="F264" s="19">
        <v>25.70</v>
      </c>
    </row>
    <row r="265" spans="1:6" ht="39.95" customHeight="1">
      <c r="A265" s="14" t="s">
        <v>2549</v>
      </c>
      <c r="B265" s="15"/>
      <c r="C265" s="16" t="s">
        <v>2550</v>
      </c>
      <c r="D265" s="17">
        <v>240</v>
      </c>
      <c r="E265" s="18">
        <v>0.015</v>
      </c>
      <c r="F265" s="19">
        <v>18.40</v>
      </c>
    </row>
    <row r="266" spans="1:6" ht="39.95" customHeight="1">
      <c r="A266" s="14" t="s">
        <v>2551</v>
      </c>
      <c r="B266" s="15"/>
      <c r="C266" s="16" t="s">
        <v>2552</v>
      </c>
      <c r="D266" s="17">
        <v>240</v>
      </c>
      <c r="E266" s="18">
        <v>0.015</v>
      </c>
      <c r="F266" s="19">
        <v>20.30</v>
      </c>
    </row>
    <row r="267" spans="1:6" ht="39.95" customHeight="1">
      <c r="A267" s="547" t="s">
        <v>2979</v>
      </c>
      <c r="B267" s="548"/>
      <c r="C267" s="548"/>
      <c r="D267" s="548"/>
      <c r="E267" s="548"/>
      <c r="F267" s="548"/>
    </row>
    <row r="268" spans="1:6" ht="39.95" customHeight="1">
      <c r="A268" s="14">
        <v>102001</v>
      </c>
      <c r="B268" s="15"/>
      <c r="C268" s="16" t="s">
        <v>2553</v>
      </c>
      <c r="D268" s="17">
        <v>500</v>
      </c>
      <c r="E268" s="18">
        <v>0.027</v>
      </c>
      <c r="F268" s="19">
        <v>3.60</v>
      </c>
    </row>
    <row r="269" spans="1:6" ht="39.95" customHeight="1">
      <c r="A269" s="14">
        <v>102002</v>
      </c>
      <c r="B269" s="15"/>
      <c r="C269" s="16" t="s">
        <v>2554</v>
      </c>
      <c r="D269" s="17">
        <v>500</v>
      </c>
      <c r="E269" s="18">
        <v>0.028000000000000001</v>
      </c>
      <c r="F269" s="19">
        <v>4.0999999999999996</v>
      </c>
    </row>
    <row r="270" spans="1:6" ht="39.95" customHeight="1">
      <c r="A270" s="14">
        <v>102003</v>
      </c>
      <c r="B270" s="15"/>
      <c r="C270" s="16" t="s">
        <v>2555</v>
      </c>
      <c r="D270" s="17">
        <v>500</v>
      </c>
      <c r="E270" s="18">
        <v>0.028000000000000001</v>
      </c>
      <c r="F270" s="19">
        <v>4.5999999999999996</v>
      </c>
    </row>
    <row r="271" spans="1:6" ht="39.95" customHeight="1">
      <c r="A271" s="14">
        <v>102004</v>
      </c>
      <c r="B271" s="15"/>
      <c r="C271" s="16" t="s">
        <v>2556</v>
      </c>
      <c r="D271" s="17">
        <v>500</v>
      </c>
      <c r="E271" s="18">
        <v>0.027</v>
      </c>
      <c r="F271" s="19">
        <v>5.0999999999999996</v>
      </c>
    </row>
    <row r="272" spans="1:6" ht="39.95" customHeight="1">
      <c r="A272" s="14">
        <v>102005</v>
      </c>
      <c r="B272" s="15"/>
      <c r="C272" s="16" t="s">
        <v>2557</v>
      </c>
      <c r="D272" s="17">
        <v>500</v>
      </c>
      <c r="E272" s="18">
        <v>0.028000000000000001</v>
      </c>
      <c r="F272" s="19">
        <v>6.10</v>
      </c>
    </row>
    <row r="273" spans="1:6" ht="39.95" customHeight="1">
      <c r="A273" s="14">
        <v>102006</v>
      </c>
      <c r="B273" s="15"/>
      <c r="C273" s="16" t="s">
        <v>2558</v>
      </c>
      <c r="D273" s="17">
        <v>500</v>
      </c>
      <c r="E273" s="18">
        <v>0.029000000000000001</v>
      </c>
      <c r="F273" s="19">
        <v>5.0999999999999996</v>
      </c>
    </row>
    <row r="274" spans="1:6" ht="39.95" customHeight="1">
      <c r="A274" s="14">
        <v>102007</v>
      </c>
      <c r="B274" s="15"/>
      <c r="C274" s="16" t="s">
        <v>2559</v>
      </c>
      <c r="D274" s="17">
        <v>500</v>
      </c>
      <c r="E274" s="18">
        <v>0.025</v>
      </c>
      <c r="F274" s="19">
        <v>5.30</v>
      </c>
    </row>
    <row r="275" spans="1:6" ht="39.95" customHeight="1">
      <c r="A275" s="14">
        <v>102008</v>
      </c>
      <c r="B275" s="15"/>
      <c r="C275" s="16" t="s">
        <v>2560</v>
      </c>
      <c r="D275" s="17">
        <v>500</v>
      </c>
      <c r="E275" s="18">
        <v>0.029000000000000001</v>
      </c>
      <c r="F275" s="19">
        <v>6.20</v>
      </c>
    </row>
    <row r="276" spans="1:6" ht="39.95" customHeight="1">
      <c r="A276" s="2" t="s">
        <v>614</v>
      </c>
      <c r="B276" s="3" t="s">
        <v>615</v>
      </c>
      <c r="C276" s="4" t="s">
        <v>617</v>
      </c>
      <c r="D276" s="5" t="s">
        <v>624</v>
      </c>
      <c r="E276" s="6" t="s">
        <v>9</v>
      </c>
      <c r="F276" s="7" t="s">
        <v>6</v>
      </c>
    </row>
    <row r="277" spans="1:6" ht="39.95" customHeight="1">
      <c r="A277" s="14">
        <v>102009</v>
      </c>
      <c r="B277" s="15"/>
      <c r="C277" s="16" t="s">
        <v>2561</v>
      </c>
      <c r="D277" s="17">
        <v>500</v>
      </c>
      <c r="E277" s="18">
        <v>0.028000000000000001</v>
      </c>
      <c r="F277" s="19">
        <v>6.60</v>
      </c>
    </row>
    <row r="278" spans="1:6" ht="39.95" customHeight="1">
      <c r="A278" s="14">
        <v>102010</v>
      </c>
      <c r="B278" s="15"/>
      <c r="C278" s="16" t="s">
        <v>2562</v>
      </c>
      <c r="D278" s="17">
        <v>500</v>
      </c>
      <c r="E278" s="18">
        <v>0.029000000000000001</v>
      </c>
      <c r="F278" s="19">
        <v>7.40</v>
      </c>
    </row>
    <row r="279" spans="1:6" ht="39.95" customHeight="1">
      <c r="A279" s="14">
        <v>102011</v>
      </c>
      <c r="B279" s="15"/>
      <c r="C279" s="16" t="s">
        <v>2563</v>
      </c>
      <c r="D279" s="17">
        <v>500</v>
      </c>
      <c r="E279" s="18">
        <v>0.029000000000000001</v>
      </c>
      <c r="F279" s="19">
        <v>8.10</v>
      </c>
    </row>
    <row r="280" spans="1:6" ht="39.95" customHeight="1">
      <c r="A280" s="14">
        <v>102012</v>
      </c>
      <c r="B280" s="15"/>
      <c r="C280" s="16" t="s">
        <v>2564</v>
      </c>
      <c r="D280" s="17">
        <v>500</v>
      </c>
      <c r="E280" s="18">
        <v>0.028000000000000001</v>
      </c>
      <c r="F280" s="19">
        <v>8.40</v>
      </c>
    </row>
    <row r="281" spans="1:6" ht="39.95" customHeight="1">
      <c r="A281" s="14">
        <v>102013</v>
      </c>
      <c r="B281" s="15"/>
      <c r="C281" s="16" t="s">
        <v>2565</v>
      </c>
      <c r="D281" s="17">
        <v>500</v>
      </c>
      <c r="E281" s="18">
        <v>0.029000000000000001</v>
      </c>
      <c r="F281" s="19">
        <v>9.90</v>
      </c>
    </row>
    <row r="282" spans="1:6" ht="39.95" customHeight="1">
      <c r="A282" s="14">
        <v>102014</v>
      </c>
      <c r="B282" s="15"/>
      <c r="C282" s="16" t="s">
        <v>2566</v>
      </c>
      <c r="D282" s="17">
        <v>500</v>
      </c>
      <c r="E282" s="18">
        <v>0.028000000000000001</v>
      </c>
      <c r="F282" s="19">
        <v>10.90</v>
      </c>
    </row>
    <row r="283" spans="1:6" ht="39.95" customHeight="1">
      <c r="A283" s="14">
        <v>102015</v>
      </c>
      <c r="B283" s="15"/>
      <c r="C283" s="16" t="s">
        <v>2567</v>
      </c>
      <c r="D283" s="17">
        <v>200</v>
      </c>
      <c r="E283" s="18">
        <v>0.028000000000000001</v>
      </c>
      <c r="F283" s="19">
        <v>6</v>
      </c>
    </row>
    <row r="284" spans="1:6" ht="39.95" customHeight="1">
      <c r="A284" s="14">
        <v>102016</v>
      </c>
      <c r="B284" s="15"/>
      <c r="C284" s="16" t="s">
        <v>2568</v>
      </c>
      <c r="D284" s="17">
        <v>200</v>
      </c>
      <c r="E284" s="18">
        <v>0.027</v>
      </c>
      <c r="F284" s="19">
        <v>6.90</v>
      </c>
    </row>
    <row r="285" spans="1:6" ht="39.95" customHeight="1">
      <c r="A285" s="14">
        <v>102017</v>
      </c>
      <c r="B285" s="15"/>
      <c r="C285" s="16" t="s">
        <v>2569</v>
      </c>
      <c r="D285" s="17">
        <v>200</v>
      </c>
      <c r="E285" s="18">
        <v>0.027</v>
      </c>
      <c r="F285" s="19">
        <v>7.30</v>
      </c>
    </row>
    <row r="286" spans="1:6" ht="39.95" customHeight="1">
      <c r="A286" s="14">
        <v>102018</v>
      </c>
      <c r="B286" s="15"/>
      <c r="C286" s="16" t="s">
        <v>2570</v>
      </c>
      <c r="D286" s="17">
        <v>200</v>
      </c>
      <c r="E286" s="18">
        <v>0.028000000000000001</v>
      </c>
      <c r="F286" s="19">
        <v>8.8000000000000007</v>
      </c>
    </row>
    <row r="287" spans="1:6" ht="39.95" customHeight="1">
      <c r="A287" s="14">
        <v>102019</v>
      </c>
      <c r="B287" s="15"/>
      <c r="C287" s="16" t="s">
        <v>2571</v>
      </c>
      <c r="D287" s="17">
        <v>200</v>
      </c>
      <c r="E287" s="18">
        <v>0.029000000000000001</v>
      </c>
      <c r="F287" s="19">
        <v>9.60</v>
      </c>
    </row>
    <row r="288" spans="1:6" ht="39.95" customHeight="1">
      <c r="A288" s="14">
        <v>102020</v>
      </c>
      <c r="B288" s="15"/>
      <c r="C288" s="16" t="s">
        <v>2572</v>
      </c>
      <c r="D288" s="17">
        <v>200</v>
      </c>
      <c r="E288" s="18">
        <v>0.027</v>
      </c>
      <c r="F288" s="19">
        <v>11.20</v>
      </c>
    </row>
    <row r="289" spans="1:6" ht="39.95" customHeight="1">
      <c r="A289" s="14">
        <v>102021</v>
      </c>
      <c r="B289" s="15"/>
      <c r="C289" s="16" t="s">
        <v>2573</v>
      </c>
      <c r="D289" s="17">
        <v>200</v>
      </c>
      <c r="E289" s="18">
        <v>0.028000000000000001</v>
      </c>
      <c r="F289" s="19">
        <v>11.90</v>
      </c>
    </row>
    <row r="290" spans="1:6" ht="39.95" customHeight="1">
      <c r="A290" s="14">
        <v>102022</v>
      </c>
      <c r="B290" s="15"/>
      <c r="C290" s="16" t="s">
        <v>2574</v>
      </c>
      <c r="D290" s="17">
        <v>200</v>
      </c>
      <c r="E290" s="18">
        <v>0.027</v>
      </c>
      <c r="F290" s="19">
        <v>13.70</v>
      </c>
    </row>
    <row r="291" spans="1:6" ht="39.95" customHeight="1">
      <c r="A291" s="14">
        <v>102023</v>
      </c>
      <c r="B291" s="15"/>
      <c r="C291" s="16" t="s">
        <v>2575</v>
      </c>
      <c r="D291" s="17">
        <v>200</v>
      </c>
      <c r="E291" s="18">
        <v>0.027</v>
      </c>
      <c r="F291" s="19">
        <v>14.70</v>
      </c>
    </row>
    <row r="292" spans="1:6" ht="39.95" customHeight="1">
      <c r="A292" s="2" t="s">
        <v>614</v>
      </c>
      <c r="B292" s="3" t="s">
        <v>615</v>
      </c>
      <c r="C292" s="4" t="s">
        <v>617</v>
      </c>
      <c r="D292" s="5" t="s">
        <v>624</v>
      </c>
      <c r="E292" s="6" t="s">
        <v>9</v>
      </c>
      <c r="F292" s="7" t="s">
        <v>6</v>
      </c>
    </row>
    <row r="293" spans="1:6" ht="39.95" customHeight="1">
      <c r="A293" s="14">
        <v>102024</v>
      </c>
      <c r="B293" s="15"/>
      <c r="C293" s="16" t="s">
        <v>2576</v>
      </c>
      <c r="D293" s="17">
        <v>200</v>
      </c>
      <c r="E293" s="18">
        <v>0.027</v>
      </c>
      <c r="F293" s="19">
        <v>16.90</v>
      </c>
    </row>
    <row r="294" spans="1:6" ht="39.95" customHeight="1">
      <c r="A294" s="14">
        <v>102025</v>
      </c>
      <c r="B294" s="15"/>
      <c r="C294" s="16" t="s">
        <v>2577</v>
      </c>
      <c r="D294" s="17">
        <v>200</v>
      </c>
      <c r="E294" s="18">
        <v>0.027</v>
      </c>
      <c r="F294" s="19">
        <v>18.30</v>
      </c>
    </row>
    <row r="295" spans="1:6" ht="39.95" customHeight="1">
      <c r="A295" s="14">
        <v>102026</v>
      </c>
      <c r="B295" s="15"/>
      <c r="C295" s="16" t="s">
        <v>2578</v>
      </c>
      <c r="D295" s="17">
        <v>200</v>
      </c>
      <c r="E295" s="18">
        <v>0.027</v>
      </c>
      <c r="F295" s="19">
        <v>20.90</v>
      </c>
    </row>
    <row r="296" spans="1:6" ht="39.95" customHeight="1">
      <c r="A296" s="14">
        <v>102027</v>
      </c>
      <c r="B296" s="15"/>
      <c r="C296" s="16" t="s">
        <v>2579</v>
      </c>
      <c r="D296" s="17">
        <v>200</v>
      </c>
      <c r="E296" s="18">
        <v>0.027</v>
      </c>
      <c r="F296" s="19">
        <v>22.20</v>
      </c>
    </row>
    <row r="297" spans="1:6" ht="39.95" customHeight="1">
      <c r="A297" s="14">
        <v>102028</v>
      </c>
      <c r="B297" s="15"/>
      <c r="C297" s="16" t="s">
        <v>2580</v>
      </c>
      <c r="D297" s="17">
        <v>200</v>
      </c>
      <c r="E297" s="18">
        <v>0.027</v>
      </c>
      <c r="F297" s="19">
        <v>24</v>
      </c>
    </row>
    <row r="298" spans="1:6" ht="20.1" customHeight="1">
      <c r="A298" s="558" t="s">
        <v>2581</v>
      </c>
      <c r="B298" s="559"/>
      <c r="C298" s="559"/>
      <c r="D298" s="559"/>
      <c r="E298" s="559"/>
      <c r="F298" s="560"/>
    </row>
    <row r="299" spans="1:6" ht="39.95" customHeight="1">
      <c r="A299" s="296" t="s">
        <v>614</v>
      </c>
      <c r="B299" s="297" t="s">
        <v>615</v>
      </c>
      <c r="C299" s="298" t="s">
        <v>617</v>
      </c>
      <c r="D299" s="299" t="s">
        <v>624</v>
      </c>
      <c r="E299" s="300" t="s">
        <v>9</v>
      </c>
      <c r="F299" s="301" t="s">
        <v>6</v>
      </c>
    </row>
    <row r="300" spans="1:6" ht="39.95" customHeight="1">
      <c r="A300" s="14">
        <v>103201</v>
      </c>
      <c r="B300" s="15"/>
      <c r="C300" s="16" t="s">
        <v>2582</v>
      </c>
      <c r="D300" s="17">
        <v>80</v>
      </c>
      <c r="E300" s="18">
        <v>0.045999999999999999</v>
      </c>
      <c r="F300" s="19">
        <v>25.80</v>
      </c>
    </row>
    <row r="301" spans="1:6" ht="39.95" customHeight="1">
      <c r="A301" s="14">
        <v>101301</v>
      </c>
      <c r="B301" s="15"/>
      <c r="C301" s="16" t="s">
        <v>2583</v>
      </c>
      <c r="D301" s="17">
        <v>300</v>
      </c>
      <c r="E301" s="18">
        <v>0.051999999999999998</v>
      </c>
      <c r="F301" s="19">
        <v>18.70</v>
      </c>
    </row>
    <row r="302" spans="1:6" ht="39.95" customHeight="1">
      <c r="A302" s="14">
        <v>101302</v>
      </c>
      <c r="B302" s="15"/>
      <c r="C302" s="16" t="s">
        <v>2584</v>
      </c>
      <c r="D302" s="17">
        <v>300</v>
      </c>
      <c r="E302" s="18">
        <v>0.051999999999999998</v>
      </c>
      <c r="F302" s="19">
        <v>18.90</v>
      </c>
    </row>
    <row r="303" spans="1:6" ht="39.95" customHeight="1">
      <c r="A303" s="14">
        <v>101303</v>
      </c>
      <c r="B303" s="15"/>
      <c r="C303" s="16" t="s">
        <v>2585</v>
      </c>
      <c r="D303" s="17">
        <v>300</v>
      </c>
      <c r="E303" s="18">
        <v>0.051999999999999998</v>
      </c>
      <c r="F303" s="19">
        <v>19.30</v>
      </c>
    </row>
    <row r="304" spans="1:6" ht="39.95" customHeight="1">
      <c r="A304" s="14">
        <v>101304</v>
      </c>
      <c r="B304" s="15"/>
      <c r="C304" s="16" t="s">
        <v>2586</v>
      </c>
      <c r="D304" s="17">
        <v>300</v>
      </c>
      <c r="E304" s="18">
        <v>0.051999999999999998</v>
      </c>
      <c r="F304" s="19">
        <v>20.10</v>
      </c>
    </row>
    <row r="305" spans="1:6" ht="39.95" customHeight="1">
      <c r="A305" s="14">
        <v>101305</v>
      </c>
      <c r="B305" s="15"/>
      <c r="C305" s="16" t="s">
        <v>2587</v>
      </c>
      <c r="D305" s="17">
        <v>300</v>
      </c>
      <c r="E305" s="18">
        <v>0.052999999999999999</v>
      </c>
      <c r="F305" s="19">
        <v>21.30</v>
      </c>
    </row>
    <row r="306" spans="1:6" ht="39.95" customHeight="1">
      <c r="A306" s="14">
        <v>101306</v>
      </c>
      <c r="B306" s="15"/>
      <c r="C306" s="16" t="s">
        <v>2588</v>
      </c>
      <c r="D306" s="17">
        <v>240</v>
      </c>
      <c r="E306" s="18">
        <v>0.051999999999999998</v>
      </c>
      <c r="F306" s="19">
        <v>25.90</v>
      </c>
    </row>
    <row r="307" spans="1:6" ht="39.95" customHeight="1">
      <c r="A307" s="14">
        <v>101307</v>
      </c>
      <c r="B307" s="15"/>
      <c r="C307" s="16" t="s">
        <v>2589</v>
      </c>
      <c r="D307" s="17">
        <v>240</v>
      </c>
      <c r="E307" s="18">
        <v>0.051999999999999998</v>
      </c>
      <c r="F307" s="19">
        <v>26.50</v>
      </c>
    </row>
    <row r="308" spans="1:6" ht="39.95" customHeight="1">
      <c r="A308" s="14">
        <v>101308</v>
      </c>
      <c r="B308" s="15"/>
      <c r="C308" s="16" t="s">
        <v>2590</v>
      </c>
      <c r="D308" s="17">
        <v>240</v>
      </c>
      <c r="E308" s="18">
        <v>0.051999999999999998</v>
      </c>
      <c r="F308" s="19">
        <v>27.60</v>
      </c>
    </row>
    <row r="309" spans="1:6" ht="39.95" customHeight="1">
      <c r="A309" s="20">
        <v>101314</v>
      </c>
      <c r="B309" s="21"/>
      <c r="C309" s="22" t="s">
        <v>2591</v>
      </c>
      <c r="D309" s="23">
        <v>240</v>
      </c>
      <c r="E309" s="24">
        <v>0.051999999999999998</v>
      </c>
      <c r="F309" s="25">
        <v>31.30</v>
      </c>
    </row>
    <row r="310" spans="1:6" ht="35.1" customHeight="1">
      <c r="A310" s="26">
        <v>101315</v>
      </c>
      <c r="B310" s="27"/>
      <c r="C310" s="28" t="s">
        <v>2592</v>
      </c>
      <c r="D310" s="29">
        <v>240</v>
      </c>
      <c r="E310" s="30">
        <v>0.051999999999999998</v>
      </c>
      <c r="F310" s="31">
        <v>31</v>
      </c>
    </row>
    <row r="311" spans="1:6" ht="20.1" customHeight="1">
      <c r="A311" s="558" t="s">
        <v>2593</v>
      </c>
      <c r="B311" s="559"/>
      <c r="C311" s="559"/>
      <c r="D311" s="559"/>
      <c r="E311" s="559"/>
      <c r="F311" s="560"/>
    </row>
    <row r="312" spans="1:6" ht="39.95" customHeight="1">
      <c r="A312" s="296" t="s">
        <v>614</v>
      </c>
      <c r="B312" s="297" t="s">
        <v>615</v>
      </c>
      <c r="C312" s="298" t="s">
        <v>617</v>
      </c>
      <c r="D312" s="299" t="s">
        <v>624</v>
      </c>
      <c r="E312" s="300" t="s">
        <v>9</v>
      </c>
      <c r="F312" s="301" t="s">
        <v>6</v>
      </c>
    </row>
    <row r="313" spans="1:6" ht="39.95" customHeight="1">
      <c r="A313" s="26" t="s">
        <v>2594</v>
      </c>
      <c r="B313" s="27"/>
      <c r="C313" s="28" t="s">
        <v>2595</v>
      </c>
      <c r="D313" s="29">
        <v>24</v>
      </c>
      <c r="E313" s="30">
        <v>0.05</v>
      </c>
      <c r="F313" s="31">
        <v>21</v>
      </c>
    </row>
    <row r="314" spans="1:6" ht="39.95" customHeight="1">
      <c r="A314" s="8" t="s">
        <v>2596</v>
      </c>
      <c r="B314" s="9"/>
      <c r="C314" s="10" t="s">
        <v>2597</v>
      </c>
      <c r="D314" s="11">
        <v>72</v>
      </c>
      <c r="E314" s="12">
        <v>0.052999999999999999</v>
      </c>
      <c r="F314" s="13">
        <v>14.60</v>
      </c>
    </row>
    <row r="315" spans="1:6" ht="39.95" customHeight="1">
      <c r="A315" s="14" t="s">
        <v>2598</v>
      </c>
      <c r="B315" s="15"/>
      <c r="C315" s="16" t="s">
        <v>2599</v>
      </c>
      <c r="D315" s="17">
        <v>72</v>
      </c>
      <c r="E315" s="18">
        <v>0.052999999999999999</v>
      </c>
      <c r="F315" s="19">
        <v>16.10</v>
      </c>
    </row>
    <row r="316" spans="1:6" ht="39.95" customHeight="1">
      <c r="A316" s="14" t="s">
        <v>2600</v>
      </c>
      <c r="B316" s="15"/>
      <c r="C316" s="16" t="s">
        <v>2601</v>
      </c>
      <c r="D316" s="17">
        <v>72</v>
      </c>
      <c r="E316" s="18">
        <v>0.052999999999999999</v>
      </c>
      <c r="F316" s="19">
        <v>16.10</v>
      </c>
    </row>
    <row r="317" spans="1:6" ht="39.95" customHeight="1">
      <c r="A317" s="14" t="s">
        <v>2602</v>
      </c>
      <c r="B317" s="15"/>
      <c r="C317" s="16" t="s">
        <v>2603</v>
      </c>
      <c r="D317" s="17">
        <v>72</v>
      </c>
      <c r="E317" s="18">
        <v>0.052999999999999999</v>
      </c>
      <c r="F317" s="19">
        <v>18.10</v>
      </c>
    </row>
    <row r="318" spans="1:6" ht="39.95" customHeight="1">
      <c r="A318" s="14" t="s">
        <v>2604</v>
      </c>
      <c r="B318" s="15"/>
      <c r="C318" s="16" t="s">
        <v>2605</v>
      </c>
      <c r="D318" s="17">
        <v>72</v>
      </c>
      <c r="E318" s="18">
        <v>0.052999999999999999</v>
      </c>
      <c r="F318" s="19">
        <v>18.80</v>
      </c>
    </row>
    <row r="319" spans="1:6" ht="39.95" customHeight="1">
      <c r="A319" s="14" t="s">
        <v>2606</v>
      </c>
      <c r="B319" s="15"/>
      <c r="C319" s="16" t="s">
        <v>2607</v>
      </c>
      <c r="D319" s="17">
        <v>72</v>
      </c>
      <c r="E319" s="18">
        <v>0.052999999999999999</v>
      </c>
      <c r="F319" s="19">
        <v>20.80</v>
      </c>
    </row>
    <row r="320" spans="1:6" ht="39.95" customHeight="1">
      <c r="A320" s="20" t="s">
        <v>2608</v>
      </c>
      <c r="B320" s="21"/>
      <c r="C320" s="22" t="s">
        <v>2609</v>
      </c>
      <c r="D320" s="23">
        <v>72</v>
      </c>
      <c r="E320" s="24">
        <v>0.052999999999999999</v>
      </c>
      <c r="F320" s="25">
        <v>22.80</v>
      </c>
    </row>
    <row r="321" spans="1:6" ht="39.95" customHeight="1">
      <c r="A321" s="26" t="s">
        <v>2610</v>
      </c>
      <c r="B321" s="27"/>
      <c r="C321" s="28" t="s">
        <v>2611</v>
      </c>
      <c r="D321" s="29">
        <v>72</v>
      </c>
      <c r="E321" s="30">
        <v>0.052999999999999999</v>
      </c>
      <c r="F321" s="31">
        <v>24.50</v>
      </c>
    </row>
    <row r="322" spans="1:6" ht="20.1" customHeight="1">
      <c r="A322" s="547" t="s">
        <v>2980</v>
      </c>
      <c r="B322" s="548"/>
      <c r="C322" s="548"/>
      <c r="D322" s="548"/>
      <c r="E322" s="548"/>
      <c r="F322" s="548"/>
    </row>
    <row r="323" spans="1:6" ht="39.95" customHeight="1">
      <c r="A323" s="2" t="s">
        <v>614</v>
      </c>
      <c r="B323" s="3" t="s">
        <v>615</v>
      </c>
      <c r="C323" s="4" t="s">
        <v>617</v>
      </c>
      <c r="D323" s="5" t="s">
        <v>624</v>
      </c>
      <c r="E323" s="6" t="s">
        <v>9</v>
      </c>
      <c r="F323" s="7" t="s">
        <v>6</v>
      </c>
    </row>
    <row r="324" spans="1:6" ht="42" customHeight="1">
      <c r="A324" s="14">
        <v>160205</v>
      </c>
      <c r="B324" s="15"/>
      <c r="C324" s="16" t="s">
        <v>2612</v>
      </c>
      <c r="D324" s="17">
        <v>24</v>
      </c>
      <c r="E324" s="18">
        <v>0.081000000000000003</v>
      </c>
      <c r="F324" s="19">
        <v>7.10</v>
      </c>
    </row>
    <row r="325" spans="1:6" ht="45" customHeight="1">
      <c r="A325" s="14">
        <v>160202</v>
      </c>
      <c r="B325" s="15"/>
      <c r="C325" s="16" t="s">
        <v>2613</v>
      </c>
      <c r="D325" s="17">
        <v>24</v>
      </c>
      <c r="E325" s="18">
        <v>0.05</v>
      </c>
      <c r="F325" s="19">
        <v>8.8000000000000007</v>
      </c>
    </row>
    <row r="326" spans="1:6" ht="31.5" customHeight="1">
      <c r="A326" s="544" t="s">
        <v>2989</v>
      </c>
      <c r="B326" s="545"/>
      <c r="C326" s="545"/>
      <c r="D326" s="545"/>
      <c r="E326" s="545"/>
      <c r="F326" s="546"/>
    </row>
    <row r="327" spans="1:6" ht="39.95" customHeight="1">
      <c r="A327" s="2" t="s">
        <v>614</v>
      </c>
      <c r="B327" s="3" t="s">
        <v>615</v>
      </c>
      <c r="C327" s="4" t="s">
        <v>617</v>
      </c>
      <c r="D327" s="5" t="s">
        <v>624</v>
      </c>
      <c r="E327" s="6" t="s">
        <v>9</v>
      </c>
      <c r="F327" s="7" t="s">
        <v>6</v>
      </c>
    </row>
    <row r="328" spans="1:6" ht="47.1" customHeight="1">
      <c r="A328" s="14" t="s">
        <v>2614</v>
      </c>
      <c r="B328" s="15"/>
      <c r="C328" s="16" t="s">
        <v>2615</v>
      </c>
      <c r="D328" s="17">
        <v>60</v>
      </c>
      <c r="E328" s="18">
        <v>0.056000000000000001</v>
      </c>
      <c r="F328" s="19">
        <v>9.50</v>
      </c>
    </row>
    <row r="329" spans="1:6" ht="20.1" customHeight="1">
      <c r="A329" s="547" t="s">
        <v>2616</v>
      </c>
      <c r="B329" s="548"/>
      <c r="C329" s="548"/>
      <c r="D329" s="548"/>
      <c r="E329" s="548"/>
      <c r="F329" s="548"/>
    </row>
    <row r="330" spans="1:6" ht="39.95" customHeight="1">
      <c r="A330" s="2" t="s">
        <v>614</v>
      </c>
      <c r="B330" s="3" t="s">
        <v>615</v>
      </c>
      <c r="C330" s="53" t="s">
        <v>617</v>
      </c>
      <c r="D330" s="5" t="s">
        <v>624</v>
      </c>
      <c r="E330" s="6" t="s">
        <v>9</v>
      </c>
      <c r="F330" s="7" t="s">
        <v>6</v>
      </c>
    </row>
    <row r="331" spans="1:6" ht="39.95" customHeight="1">
      <c r="A331" s="508"/>
      <c r="B331" s="549"/>
      <c r="C331" s="550"/>
      <c r="D331" s="551"/>
      <c r="E331" s="552"/>
      <c r="F331" s="552"/>
    </row>
    <row r="332" spans="1:6" ht="39.95" customHeight="1">
      <c r="A332" s="55" t="s">
        <v>2617</v>
      </c>
      <c r="B332" s="549"/>
      <c r="C332" s="56" t="s">
        <v>2618</v>
      </c>
      <c r="D332" s="54">
        <v>600</v>
      </c>
      <c r="E332" s="38">
        <v>0.014</v>
      </c>
      <c r="F332" s="38">
        <v>11</v>
      </c>
    </row>
    <row r="333" spans="1:6" ht="39.95" customHeight="1">
      <c r="A333" s="55" t="s">
        <v>2619</v>
      </c>
      <c r="B333" s="549"/>
      <c r="C333" s="57" t="s">
        <v>2620</v>
      </c>
      <c r="D333" s="54">
        <v>600</v>
      </c>
      <c r="E333" s="38">
        <v>0.014</v>
      </c>
      <c r="F333" s="38">
        <v>12</v>
      </c>
    </row>
    <row r="334" spans="1:6" ht="39.95" customHeight="1">
      <c r="A334" s="55" t="s">
        <v>2621</v>
      </c>
      <c r="B334" s="549"/>
      <c r="C334" s="57" t="s">
        <v>2622</v>
      </c>
      <c r="D334" s="54">
        <v>600</v>
      </c>
      <c r="E334" s="38">
        <v>0.014</v>
      </c>
      <c r="F334" s="38">
        <v>14</v>
      </c>
    </row>
    <row r="335" spans="1:6" ht="39.95" customHeight="1">
      <c r="A335" s="55" t="s">
        <v>2623</v>
      </c>
      <c r="B335" s="549"/>
      <c r="C335" s="57" t="s">
        <v>2624</v>
      </c>
      <c r="D335" s="54">
        <v>600</v>
      </c>
      <c r="E335" s="38">
        <v>0.014</v>
      </c>
      <c r="F335" s="38">
        <v>17</v>
      </c>
    </row>
    <row r="336" spans="1:6" ht="27.95" customHeight="1">
      <c r="A336" s="508"/>
      <c r="B336" s="549"/>
      <c r="C336" s="550"/>
      <c r="D336" s="551"/>
      <c r="E336" s="552"/>
      <c r="F336" s="552"/>
    </row>
    <row r="337" spans="1:6" ht="27.95" customHeight="1">
      <c r="A337" s="508"/>
      <c r="B337" s="549"/>
      <c r="C337" s="550"/>
      <c r="D337" s="551"/>
      <c r="E337" s="552"/>
      <c r="F337" s="552"/>
    </row>
    <row r="338" spans="1:6" ht="33.95" customHeight="1">
      <c r="A338" s="55" t="s">
        <v>2625</v>
      </c>
      <c r="B338" s="549"/>
      <c r="C338" s="56" t="s">
        <v>2626</v>
      </c>
      <c r="D338" s="54">
        <v>400</v>
      </c>
      <c r="E338" s="38">
        <v>0.010999999999999999</v>
      </c>
      <c r="F338" s="38">
        <v>27</v>
      </c>
    </row>
    <row r="339" spans="1:6" ht="33.95" customHeight="1">
      <c r="A339" s="55" t="s">
        <v>2627</v>
      </c>
      <c r="B339" s="549"/>
      <c r="C339" s="56" t="s">
        <v>2628</v>
      </c>
      <c r="D339" s="54">
        <v>200</v>
      </c>
      <c r="E339" s="38">
        <v>0.0089999999999999993</v>
      </c>
      <c r="F339" s="38">
        <v>27</v>
      </c>
    </row>
    <row r="340" spans="1:6" ht="33.95" customHeight="1">
      <c r="A340" s="55" t="s">
        <v>2629</v>
      </c>
      <c r="B340" s="549"/>
      <c r="C340" s="56" t="s">
        <v>2630</v>
      </c>
      <c r="D340" s="54">
        <v>120</v>
      </c>
      <c r="E340" s="38">
        <v>0.0089999999999999993</v>
      </c>
      <c r="F340" s="38">
        <v>30</v>
      </c>
    </row>
    <row r="341" spans="1:6" ht="33.95" customHeight="1">
      <c r="A341" s="55" t="s">
        <v>2631</v>
      </c>
      <c r="B341" s="549"/>
      <c r="C341" s="56" t="s">
        <v>2632</v>
      </c>
      <c r="D341" s="54">
        <v>80</v>
      </c>
      <c r="E341" s="38">
        <v>0.010999999999999999</v>
      </c>
      <c r="F341" s="38">
        <v>27</v>
      </c>
    </row>
    <row r="342" spans="1:6" ht="30" customHeight="1">
      <c r="A342" s="508"/>
      <c r="B342" s="549"/>
      <c r="C342" s="550"/>
      <c r="D342" s="551"/>
      <c r="E342" s="552"/>
      <c r="F342" s="552"/>
    </row>
    <row r="343" spans="1:6" ht="30" customHeight="1">
      <c r="A343" s="508"/>
      <c r="B343" s="549"/>
      <c r="C343" s="550"/>
      <c r="D343" s="551"/>
      <c r="E343" s="552"/>
      <c r="F343" s="552"/>
    </row>
    <row r="344" spans="1:6" ht="39.95" customHeight="1">
      <c r="A344" s="55" t="s">
        <v>2633</v>
      </c>
      <c r="B344" s="549" t="e">
        <v>#VALUE!</v>
      </c>
      <c r="C344" s="56" t="s">
        <v>2634</v>
      </c>
      <c r="D344" s="54">
        <v>300</v>
      </c>
      <c r="E344" s="38">
        <v>0.010999999999999999</v>
      </c>
      <c r="F344" s="38">
        <v>21</v>
      </c>
    </row>
    <row r="345" spans="1:6" ht="39.95" customHeight="1">
      <c r="A345" s="55" t="s">
        <v>2635</v>
      </c>
      <c r="B345" s="549"/>
      <c r="C345" s="56" t="s">
        <v>2636</v>
      </c>
      <c r="D345" s="54">
        <v>200</v>
      </c>
      <c r="E345" s="38">
        <v>0.0089999999999999993</v>
      </c>
      <c r="F345" s="38">
        <v>26</v>
      </c>
    </row>
    <row r="346" spans="1:6" ht="32.1" customHeight="1">
      <c r="A346" s="55" t="s">
        <v>2637</v>
      </c>
      <c r="B346" s="549"/>
      <c r="C346" s="56" t="s">
        <v>2638</v>
      </c>
      <c r="D346" s="54">
        <v>120</v>
      </c>
      <c r="E346" s="38">
        <v>0.0089999999999999993</v>
      </c>
      <c r="F346" s="38">
        <v>30</v>
      </c>
    </row>
    <row r="347" spans="1:6" ht="32.1" customHeight="1">
      <c r="A347" s="55" t="s">
        <v>2639</v>
      </c>
      <c r="B347" s="549"/>
      <c r="C347" s="56" t="s">
        <v>2640</v>
      </c>
      <c r="D347" s="54">
        <v>80</v>
      </c>
      <c r="E347" s="38">
        <v>0.010999999999999999</v>
      </c>
      <c r="F347" s="38">
        <v>31</v>
      </c>
    </row>
    <row r="348" spans="1:6" ht="39.95" customHeight="1">
      <c r="A348" s="2" t="s">
        <v>614</v>
      </c>
      <c r="B348" s="3" t="s">
        <v>615</v>
      </c>
      <c r="C348" s="53" t="s">
        <v>617</v>
      </c>
      <c r="D348" s="5" t="s">
        <v>624</v>
      </c>
      <c r="E348" s="6" t="s">
        <v>9</v>
      </c>
      <c r="F348" s="7" t="s">
        <v>6</v>
      </c>
    </row>
    <row r="349" spans="1:6" ht="33" customHeight="1">
      <c r="A349" s="508"/>
      <c r="B349" s="549"/>
      <c r="C349" s="550"/>
      <c r="D349" s="551"/>
      <c r="E349" s="552"/>
      <c r="F349" s="552"/>
    </row>
    <row r="350" spans="1:6" ht="33" customHeight="1">
      <c r="A350" s="508"/>
      <c r="B350" s="549"/>
      <c r="C350" s="550"/>
      <c r="D350" s="551"/>
      <c r="E350" s="552"/>
      <c r="F350" s="552"/>
    </row>
    <row r="351" spans="1:6" ht="39.95" customHeight="1">
      <c r="A351" s="55" t="s">
        <v>2641</v>
      </c>
      <c r="B351" s="549"/>
      <c r="C351" s="56" t="s">
        <v>2642</v>
      </c>
      <c r="D351" s="54">
        <v>400</v>
      </c>
      <c r="E351" s="38">
        <v>0.010999999999999999</v>
      </c>
      <c r="F351" s="38">
        <v>30</v>
      </c>
    </row>
    <row r="352" spans="1:6" ht="39.95" customHeight="1">
      <c r="A352" s="55" t="s">
        <v>2643</v>
      </c>
      <c r="B352" s="549"/>
      <c r="C352" s="56" t="s">
        <v>2644</v>
      </c>
      <c r="D352" s="54">
        <v>200</v>
      </c>
      <c r="E352" s="38">
        <v>0.0089999999999999993</v>
      </c>
      <c r="F352" s="38">
        <v>28</v>
      </c>
    </row>
    <row r="353" spans="1:6" ht="39.95" customHeight="1">
      <c r="A353" s="55" t="s">
        <v>2645</v>
      </c>
      <c r="B353" s="549"/>
      <c r="C353" s="56" t="s">
        <v>2646</v>
      </c>
      <c r="D353" s="54">
        <v>120</v>
      </c>
      <c r="E353" s="38">
        <v>0.0089999999999999993</v>
      </c>
      <c r="F353" s="38">
        <v>31</v>
      </c>
    </row>
    <row r="354" spans="1:6" ht="39.95" customHeight="1">
      <c r="A354" s="55" t="s">
        <v>2647</v>
      </c>
      <c r="B354" s="549"/>
      <c r="C354" s="56" t="s">
        <v>2648</v>
      </c>
      <c r="D354" s="54">
        <v>80</v>
      </c>
      <c r="E354" s="38">
        <v>0.010999999999999999</v>
      </c>
      <c r="F354" s="38">
        <v>35</v>
      </c>
    </row>
    <row r="355" spans="1:6" ht="39.95" customHeight="1">
      <c r="A355" s="55" t="s">
        <v>2649</v>
      </c>
      <c r="B355" s="549"/>
      <c r="C355" s="56" t="s">
        <v>2650</v>
      </c>
      <c r="D355" s="54">
        <v>60</v>
      </c>
      <c r="E355" s="38">
        <v>0.11</v>
      </c>
      <c r="F355" s="38">
        <v>41</v>
      </c>
    </row>
    <row r="356" spans="1:6" ht="39.95" customHeight="1">
      <c r="A356" s="55" t="s">
        <v>2651</v>
      </c>
      <c r="B356" s="549"/>
      <c r="C356" s="56" t="s">
        <v>2652</v>
      </c>
      <c r="D356" s="54">
        <v>40</v>
      </c>
      <c r="E356" s="58">
        <v>0.01</v>
      </c>
      <c r="F356" s="38">
        <v>36</v>
      </c>
    </row>
    <row r="357" spans="1:6" ht="39.95" customHeight="1">
      <c r="A357" s="55" t="s">
        <v>2653</v>
      </c>
      <c r="B357" s="549"/>
      <c r="C357" s="56" t="s">
        <v>2654</v>
      </c>
      <c r="D357" s="54">
        <v>30</v>
      </c>
      <c r="E357" s="58">
        <v>0.01</v>
      </c>
      <c r="F357" s="38">
        <v>34</v>
      </c>
    </row>
    <row r="358" spans="1:6" ht="27" customHeight="1">
      <c r="A358" s="508"/>
      <c r="B358" s="508"/>
      <c r="C358" s="509"/>
      <c r="D358" s="557"/>
      <c r="E358" s="557"/>
      <c r="F358" s="557"/>
    </row>
    <row r="359" spans="1:6" ht="27" customHeight="1">
      <c r="A359" s="508"/>
      <c r="B359" s="508"/>
      <c r="C359" s="509"/>
      <c r="D359" s="557"/>
      <c r="E359" s="557"/>
      <c r="F359" s="557"/>
    </row>
    <row r="360" spans="1:6" ht="29.1" customHeight="1">
      <c r="A360" s="55" t="s">
        <v>2655</v>
      </c>
      <c r="B360" s="549"/>
      <c r="C360" s="56" t="s">
        <v>2656</v>
      </c>
      <c r="D360" s="29">
        <v>600</v>
      </c>
      <c r="E360" s="31">
        <v>0.012</v>
      </c>
      <c r="F360" s="31">
        <v>19</v>
      </c>
    </row>
    <row r="361" spans="1:6" ht="29.1" customHeight="1">
      <c r="A361" s="55" t="s">
        <v>2657</v>
      </c>
      <c r="B361" s="549"/>
      <c r="C361" s="56" t="s">
        <v>2658</v>
      </c>
      <c r="D361" s="29">
        <v>300</v>
      </c>
      <c r="E361" s="31">
        <v>0.012</v>
      </c>
      <c r="F361" s="31">
        <v>20</v>
      </c>
    </row>
    <row r="362" spans="1:6" ht="29.1" customHeight="1">
      <c r="A362" s="55" t="s">
        <v>2659</v>
      </c>
      <c r="B362" s="549"/>
      <c r="C362" s="56" t="s">
        <v>2660</v>
      </c>
      <c r="D362" s="29">
        <v>150</v>
      </c>
      <c r="E362" s="31">
        <v>0.0089999999999999993</v>
      </c>
      <c r="F362" s="31">
        <v>19</v>
      </c>
    </row>
    <row r="363" spans="1:6" ht="29.1" customHeight="1">
      <c r="A363" s="55" t="s">
        <v>2661</v>
      </c>
      <c r="B363" s="549"/>
      <c r="C363" s="56" t="s">
        <v>2662</v>
      </c>
      <c r="D363" s="29">
        <v>100</v>
      </c>
      <c r="E363" s="31">
        <v>0.014</v>
      </c>
      <c r="F363" s="31">
        <v>25</v>
      </c>
    </row>
    <row r="364" spans="1:6" ht="39.95" customHeight="1">
      <c r="A364" s="524">
        <v>100413</v>
      </c>
      <c r="B364" s="549"/>
      <c r="C364" s="516" t="s">
        <v>2663</v>
      </c>
      <c r="D364" s="512">
        <v>60</v>
      </c>
      <c r="E364" s="506">
        <v>0.06</v>
      </c>
      <c r="F364" s="514">
        <v>24</v>
      </c>
    </row>
    <row r="365" spans="1:6" ht="39.95" customHeight="1">
      <c r="A365" s="525"/>
      <c r="B365" s="549"/>
      <c r="C365" s="517"/>
      <c r="D365" s="513"/>
      <c r="E365" s="507"/>
      <c r="F365" s="515"/>
    </row>
    <row r="366" spans="1:6" ht="39.95" customHeight="1">
      <c r="A366" s="2" t="s">
        <v>614</v>
      </c>
      <c r="B366" s="3" t="s">
        <v>615</v>
      </c>
      <c r="C366" s="53" t="s">
        <v>617</v>
      </c>
      <c r="D366" s="5" t="s">
        <v>624</v>
      </c>
      <c r="E366" s="6" t="s">
        <v>9</v>
      </c>
      <c r="F366" s="7" t="s">
        <v>6</v>
      </c>
    </row>
    <row r="367" spans="1:6" ht="30" customHeight="1">
      <c r="A367" s="508"/>
      <c r="B367" s="508"/>
      <c r="C367" s="509"/>
      <c r="D367" s="508"/>
      <c r="E367" s="508"/>
      <c r="F367" s="508"/>
    </row>
    <row r="368" spans="1:6" ht="30" customHeight="1">
      <c r="A368" s="508"/>
      <c r="B368" s="508"/>
      <c r="C368" s="509"/>
      <c r="D368" s="508"/>
      <c r="E368" s="508"/>
      <c r="F368" s="508"/>
    </row>
    <row r="369" spans="1:6" ht="39.95" customHeight="1">
      <c r="A369" s="55" t="s">
        <v>2664</v>
      </c>
      <c r="B369" s="549"/>
      <c r="C369" s="56" t="s">
        <v>2665</v>
      </c>
      <c r="D369" s="54">
        <v>400</v>
      </c>
      <c r="E369" s="38">
        <v>0.010999999999999999</v>
      </c>
      <c r="F369" s="38">
        <v>30</v>
      </c>
    </row>
    <row r="370" spans="1:6" ht="39.95" customHeight="1">
      <c r="A370" s="55" t="s">
        <v>2666</v>
      </c>
      <c r="B370" s="549"/>
      <c r="C370" s="56" t="s">
        <v>2667</v>
      </c>
      <c r="D370" s="54">
        <v>200</v>
      </c>
      <c r="E370" s="38">
        <v>0.0089999999999999993</v>
      </c>
      <c r="F370" s="38">
        <v>28</v>
      </c>
    </row>
    <row r="371" spans="1:6" ht="39.95" customHeight="1">
      <c r="A371" s="55" t="s">
        <v>2668</v>
      </c>
      <c r="B371" s="549"/>
      <c r="C371" s="56" t="s">
        <v>2669</v>
      </c>
      <c r="D371" s="54">
        <v>120</v>
      </c>
      <c r="E371" s="38">
        <v>0.0089999999999999993</v>
      </c>
      <c r="F371" s="38">
        <v>31</v>
      </c>
    </row>
    <row r="372" spans="1:6" ht="39.95" customHeight="1">
      <c r="A372" s="55" t="s">
        <v>2670</v>
      </c>
      <c r="B372" s="549"/>
      <c r="C372" s="56" t="s">
        <v>2671</v>
      </c>
      <c r="D372" s="54">
        <v>80</v>
      </c>
      <c r="E372" s="38">
        <v>0.010999999999999999</v>
      </c>
      <c r="F372" s="38">
        <v>35</v>
      </c>
    </row>
    <row r="373" spans="1:6" ht="39.95" customHeight="1">
      <c r="A373" s="510"/>
      <c r="B373" s="510"/>
      <c r="C373" s="510"/>
      <c r="D373" s="510"/>
      <c r="E373" s="510"/>
      <c r="F373" s="510"/>
    </row>
    <row r="374" spans="1:6" ht="39.95" customHeight="1">
      <c r="A374" s="510"/>
      <c r="B374" s="510"/>
      <c r="C374" s="510"/>
      <c r="D374" s="510"/>
      <c r="E374" s="510"/>
      <c r="F374" s="510"/>
    </row>
    <row r="375" spans="1:6" ht="39.95" customHeight="1">
      <c r="A375" s="510"/>
      <c r="B375" s="510"/>
      <c r="C375" s="510"/>
      <c r="D375" s="510"/>
      <c r="E375" s="510"/>
      <c r="F375" s="510"/>
    </row>
    <row r="376" spans="1:6" ht="39.95" customHeight="1">
      <c r="A376" s="510"/>
      <c r="B376" s="510"/>
      <c r="C376" s="510"/>
      <c r="D376" s="510"/>
      <c r="E376" s="510"/>
      <c r="F376" s="510"/>
    </row>
    <row r="377" spans="1:6" ht="39.95" customHeight="1">
      <c r="A377" s="510"/>
      <c r="B377" s="510"/>
      <c r="C377" s="510"/>
      <c r="D377" s="510"/>
      <c r="E377" s="510"/>
      <c r="F377" s="510"/>
    </row>
    <row r="378" spans="1:6" ht="39.95" customHeight="1">
      <c r="A378" s="510"/>
      <c r="B378" s="510"/>
      <c r="C378" s="510"/>
      <c r="D378" s="510"/>
      <c r="E378" s="510"/>
      <c r="F378" s="510"/>
    </row>
    <row r="379" spans="1:6" ht="39.95" customHeight="1">
      <c r="A379" s="510"/>
      <c r="B379" s="510"/>
      <c r="C379" s="510"/>
      <c r="D379" s="510"/>
      <c r="E379" s="510"/>
      <c r="F379" s="510"/>
    </row>
    <row r="380" spans="1:6" ht="39.95" customHeight="1">
      <c r="A380" s="510"/>
      <c r="B380" s="510"/>
      <c r="C380" s="510"/>
      <c r="D380" s="510"/>
      <c r="E380" s="510"/>
      <c r="F380" s="510"/>
    </row>
    <row r="381" spans="1:6" ht="39.95" customHeight="1">
      <c r="A381" s="510"/>
      <c r="B381" s="510"/>
      <c r="C381" s="510"/>
      <c r="D381" s="510"/>
      <c r="E381" s="510"/>
      <c r="F381" s="510"/>
    </row>
    <row r="382" spans="1:6" ht="57" customHeight="1">
      <c r="A382" s="510"/>
      <c r="B382" s="510"/>
      <c r="C382" s="510"/>
      <c r="D382" s="510"/>
      <c r="E382" s="510"/>
      <c r="F382" s="510"/>
    </row>
    <row r="383" spans="1:6" ht="20.1" customHeight="1">
      <c r="A383" s="547" t="s">
        <v>2981</v>
      </c>
      <c r="B383" s="548"/>
      <c r="C383" s="548"/>
      <c r="D383" s="548"/>
      <c r="E383" s="548"/>
      <c r="F383" s="548"/>
    </row>
    <row r="384" spans="1:6" ht="39.95" customHeight="1">
      <c r="A384" s="2" t="s">
        <v>614</v>
      </c>
      <c r="B384" s="3" t="s">
        <v>615</v>
      </c>
      <c r="C384" s="4" t="s">
        <v>617</v>
      </c>
      <c r="D384" s="5" t="s">
        <v>624</v>
      </c>
      <c r="E384" s="6" t="s">
        <v>9</v>
      </c>
      <c r="F384" s="7" t="s">
        <v>6</v>
      </c>
    </row>
    <row r="385" spans="1:6" ht="39.95" customHeight="1">
      <c r="A385" s="14">
        <v>120509</v>
      </c>
      <c r="B385" s="15"/>
      <c r="C385" s="16" t="s">
        <v>2672</v>
      </c>
      <c r="D385" s="17">
        <v>40</v>
      </c>
      <c r="E385" s="18">
        <v>0.052999999999999999</v>
      </c>
      <c r="F385" s="19">
        <v>12</v>
      </c>
    </row>
    <row r="386" spans="1:6" ht="39.95" customHeight="1">
      <c r="A386" s="59" t="s">
        <v>2673</v>
      </c>
      <c r="B386" s="59"/>
      <c r="C386" s="16" t="s">
        <v>2672</v>
      </c>
      <c r="D386" s="60">
        <v>40</v>
      </c>
      <c r="E386" s="60">
        <v>0.062</v>
      </c>
      <c r="F386" s="59" t="s">
        <v>2674</v>
      </c>
    </row>
    <row r="387" spans="1:6" ht="39.95" customHeight="1">
      <c r="A387" s="59" t="s">
        <v>2675</v>
      </c>
      <c r="B387" s="59"/>
      <c r="C387" s="16" t="s">
        <v>2672</v>
      </c>
      <c r="D387" s="60">
        <v>40</v>
      </c>
      <c r="E387" s="60">
        <v>0.062</v>
      </c>
      <c r="F387" s="59" t="s">
        <v>2676</v>
      </c>
    </row>
    <row r="388" spans="1:6" ht="39.95" customHeight="1">
      <c r="A388" s="59" t="s">
        <v>2677</v>
      </c>
      <c r="B388" s="59"/>
      <c r="C388" s="61" t="s">
        <v>2982</v>
      </c>
      <c r="D388" s="60">
        <v>40</v>
      </c>
      <c r="E388" s="60">
        <v>0.060999999999999999</v>
      </c>
      <c r="F388" s="59" t="s">
        <v>2678</v>
      </c>
    </row>
    <row r="389" spans="1:6" ht="39.95" customHeight="1">
      <c r="A389" s="59" t="s">
        <v>2679</v>
      </c>
      <c r="B389" s="59"/>
      <c r="C389" s="61" t="s">
        <v>2672</v>
      </c>
      <c r="D389" s="60">
        <v>20</v>
      </c>
      <c r="E389" s="60">
        <v>0.045999999999999999</v>
      </c>
      <c r="F389" s="59" t="s">
        <v>2680</v>
      </c>
    </row>
    <row r="390" spans="1:6" ht="39.95" customHeight="1">
      <c r="A390" s="59" t="s">
        <v>2681</v>
      </c>
      <c r="B390" s="59"/>
      <c r="C390" s="16" t="s">
        <v>2672</v>
      </c>
      <c r="D390" s="60">
        <v>40</v>
      </c>
      <c r="E390" s="60">
        <v>0.050999999999999997</v>
      </c>
      <c r="F390" s="59" t="s">
        <v>2682</v>
      </c>
    </row>
    <row r="391" spans="1:6" ht="39.95" customHeight="1">
      <c r="A391" s="59" t="s">
        <v>2683</v>
      </c>
      <c r="B391" s="59"/>
      <c r="C391" s="16" t="s">
        <v>2672</v>
      </c>
      <c r="D391" s="60">
        <v>40</v>
      </c>
      <c r="E391" s="60">
        <v>0.048000000000000001</v>
      </c>
      <c r="F391" s="59" t="s">
        <v>2684</v>
      </c>
    </row>
    <row r="392" spans="1:6" ht="39.95" customHeight="1">
      <c r="A392" s="59" t="s">
        <v>2685</v>
      </c>
      <c r="B392" s="59"/>
      <c r="C392" s="16" t="s">
        <v>2672</v>
      </c>
      <c r="D392" s="60">
        <v>40</v>
      </c>
      <c r="E392" s="60">
        <v>0.060999999999999999</v>
      </c>
      <c r="F392" s="59" t="s">
        <v>2686</v>
      </c>
    </row>
    <row r="393" spans="1:6" ht="39.95" customHeight="1">
      <c r="A393" s="59" t="s">
        <v>2687</v>
      </c>
      <c r="B393" s="59"/>
      <c r="C393" s="16" t="s">
        <v>2672</v>
      </c>
      <c r="D393" s="60">
        <v>40</v>
      </c>
      <c r="E393" s="60">
        <v>0.048000000000000001</v>
      </c>
      <c r="F393" s="59" t="s">
        <v>2688</v>
      </c>
    </row>
    <row r="394" spans="1:6" ht="39.95" customHeight="1">
      <c r="A394" s="20" t="s">
        <v>2689</v>
      </c>
      <c r="B394" s="21"/>
      <c r="C394" s="22" t="s">
        <v>2690</v>
      </c>
      <c r="D394" s="23">
        <v>24</v>
      </c>
      <c r="E394" s="24">
        <v>0.034000000000000002</v>
      </c>
      <c r="F394" s="25">
        <v>13</v>
      </c>
    </row>
    <row r="395" spans="1:6" ht="44.1" customHeight="1">
      <c r="A395" s="55" t="s">
        <v>2691</v>
      </c>
      <c r="B395" s="62" t="e">
        <v>#VALUE!</v>
      </c>
      <c r="C395" s="22" t="s">
        <v>2983</v>
      </c>
      <c r="D395" s="23">
        <v>36</v>
      </c>
      <c r="E395" s="63">
        <v>0.056000000000000001</v>
      </c>
      <c r="F395" s="25">
        <v>13</v>
      </c>
    </row>
    <row r="396" spans="1:6" ht="44.1" customHeight="1">
      <c r="A396" s="64" t="s">
        <v>2692</v>
      </c>
      <c r="B396" s="65" t="e">
        <v>#VALUE!</v>
      </c>
      <c r="C396" s="22" t="s">
        <v>2984</v>
      </c>
      <c r="D396" s="23">
        <v>36</v>
      </c>
      <c r="E396" s="63">
        <v>0.056000000000000001</v>
      </c>
      <c r="F396" s="25">
        <v>13</v>
      </c>
    </row>
    <row r="397" spans="1:6" ht="44.1" customHeight="1">
      <c r="A397" s="55" t="s">
        <v>2693</v>
      </c>
      <c r="B397" s="62" t="e">
        <v>#VALUE!</v>
      </c>
      <c r="C397" s="22" t="s">
        <v>2690</v>
      </c>
      <c r="D397" s="29">
        <v>36</v>
      </c>
      <c r="E397" s="66">
        <v>0.056000000000000001</v>
      </c>
      <c r="F397" s="31">
        <v>13</v>
      </c>
    </row>
    <row r="398" spans="1:6" ht="20.1" customHeight="1">
      <c r="A398" s="553" t="s">
        <v>2985</v>
      </c>
      <c r="B398" s="554"/>
      <c r="C398" s="554"/>
      <c r="D398" s="554"/>
      <c r="E398" s="554"/>
      <c r="F398" s="555"/>
    </row>
    <row r="399" spans="1:6" ht="35.45" customHeight="1">
      <c r="A399" s="2" t="s">
        <v>614</v>
      </c>
      <c r="B399" s="3" t="s">
        <v>615</v>
      </c>
      <c r="C399" s="4" t="s">
        <v>617</v>
      </c>
      <c r="D399" s="5" t="s">
        <v>624</v>
      </c>
      <c r="E399" s="6" t="s">
        <v>9</v>
      </c>
      <c r="F399" s="7" t="s">
        <v>6</v>
      </c>
    </row>
    <row r="400" spans="1:6" ht="30.95" customHeight="1">
      <c r="A400" s="59" t="s">
        <v>2694</v>
      </c>
      <c r="B400" s="67"/>
      <c r="C400" s="68" t="s">
        <v>2695</v>
      </c>
      <c r="D400" s="69">
        <v>36</v>
      </c>
      <c r="E400" s="70">
        <v>0.017999999999999999</v>
      </c>
      <c r="F400" s="38">
        <v>7</v>
      </c>
    </row>
    <row r="401" spans="1:6" ht="30.95" customHeight="1">
      <c r="A401" s="59" t="s">
        <v>2696</v>
      </c>
      <c r="B401" s="67"/>
      <c r="C401" s="68" t="s">
        <v>2697</v>
      </c>
      <c r="D401" s="69">
        <v>36</v>
      </c>
      <c r="E401" s="70">
        <v>0.017999999999999999</v>
      </c>
      <c r="F401" s="38" t="s">
        <v>2688</v>
      </c>
    </row>
    <row r="402" spans="1:6" ht="30.95" customHeight="1">
      <c r="A402" s="59" t="s">
        <v>2698</v>
      </c>
      <c r="B402" s="67"/>
      <c r="C402" s="68" t="s">
        <v>2697</v>
      </c>
      <c r="D402" s="69">
        <v>36</v>
      </c>
      <c r="E402" s="70">
        <v>0.017999999999999999</v>
      </c>
      <c r="F402" s="38" t="s">
        <v>2686</v>
      </c>
    </row>
    <row r="403" spans="1:6" ht="30.95" customHeight="1">
      <c r="A403" s="59" t="s">
        <v>2699</v>
      </c>
      <c r="B403" s="67"/>
      <c r="C403" s="68" t="s">
        <v>2700</v>
      </c>
      <c r="D403" s="69">
        <v>36</v>
      </c>
      <c r="E403" s="70">
        <v>0.017999999999999999</v>
      </c>
      <c r="F403" s="38" t="s">
        <v>2686</v>
      </c>
    </row>
    <row r="404" spans="1:6" ht="30.95" customHeight="1">
      <c r="A404" s="59" t="s">
        <v>2701</v>
      </c>
      <c r="B404" s="67"/>
      <c r="C404" s="68" t="s">
        <v>2700</v>
      </c>
      <c r="D404" s="69">
        <v>36</v>
      </c>
      <c r="E404" s="70">
        <v>0.017999999999999999</v>
      </c>
      <c r="F404" s="38" t="s">
        <v>2678</v>
      </c>
    </row>
    <row r="405" spans="1:6" ht="35.45" customHeight="1">
      <c r="A405" s="59" t="s">
        <v>2702</v>
      </c>
      <c r="B405" s="67"/>
      <c r="C405" s="68" t="s">
        <v>2700</v>
      </c>
      <c r="D405" s="69">
        <v>36</v>
      </c>
      <c r="E405" s="70">
        <v>0.017999999999999999</v>
      </c>
      <c r="F405" s="38" t="s">
        <v>2674</v>
      </c>
    </row>
    <row r="406" spans="1:6" ht="35.45" customHeight="1">
      <c r="A406" s="71" t="s">
        <v>2703</v>
      </c>
      <c r="B406" s="67"/>
      <c r="C406" s="68" t="s">
        <v>2704</v>
      </c>
      <c r="D406" s="72" t="s">
        <v>2705</v>
      </c>
      <c r="E406" s="70">
        <v>0.017999999999999999</v>
      </c>
      <c r="F406" s="38" t="s">
        <v>2676</v>
      </c>
    </row>
    <row r="407" spans="1:6" ht="35.45" customHeight="1">
      <c r="A407" s="59" t="s">
        <v>2706</v>
      </c>
      <c r="B407" s="67"/>
      <c r="C407" s="68" t="s">
        <v>2707</v>
      </c>
      <c r="D407" s="69">
        <v>36</v>
      </c>
      <c r="E407" s="70">
        <v>0.064000000000000001</v>
      </c>
      <c r="F407" s="38" t="s">
        <v>2678</v>
      </c>
    </row>
    <row r="408" spans="1:6" ht="35.45" customHeight="1">
      <c r="A408" s="59" t="s">
        <v>2708</v>
      </c>
      <c r="B408" s="67"/>
      <c r="C408" s="68" t="s">
        <v>2707</v>
      </c>
      <c r="D408" s="69">
        <v>40</v>
      </c>
      <c r="E408" s="70">
        <v>0.064000000000000001</v>
      </c>
      <c r="F408" s="38" t="s">
        <v>2682</v>
      </c>
    </row>
    <row r="409" spans="1:6" ht="35.45" customHeight="1">
      <c r="A409" s="59" t="s">
        <v>2709</v>
      </c>
      <c r="B409" s="67"/>
      <c r="C409" s="68" t="s">
        <v>2707</v>
      </c>
      <c r="D409" s="69">
        <v>40</v>
      </c>
      <c r="E409" s="70">
        <v>0.064000000000000001</v>
      </c>
      <c r="F409" s="38" t="s">
        <v>2688</v>
      </c>
    </row>
    <row r="410" spans="1:6" ht="35.45" customHeight="1">
      <c r="A410" s="59" t="s">
        <v>2710</v>
      </c>
      <c r="B410" s="67"/>
      <c r="C410" s="68" t="s">
        <v>2711</v>
      </c>
      <c r="D410" s="69">
        <v>30</v>
      </c>
      <c r="E410" s="73">
        <v>0.045</v>
      </c>
      <c r="F410" s="38" t="s">
        <v>2674</v>
      </c>
    </row>
    <row r="411" spans="1:6" ht="35.45" customHeight="1">
      <c r="A411" s="59" t="s">
        <v>2712</v>
      </c>
      <c r="B411" s="67"/>
      <c r="C411" s="68" t="s">
        <v>2713</v>
      </c>
      <c r="D411" s="69">
        <v>30</v>
      </c>
      <c r="E411" s="73">
        <v>0.039</v>
      </c>
      <c r="F411" s="38" t="s">
        <v>2684</v>
      </c>
    </row>
    <row r="412" spans="1:6" ht="35.1" customHeight="1">
      <c r="A412" s="72" t="s">
        <v>2714</v>
      </c>
      <c r="B412" s="67"/>
      <c r="C412" s="68" t="s">
        <v>2715</v>
      </c>
      <c r="D412" s="72" t="s">
        <v>2716</v>
      </c>
      <c r="E412" s="73" t="s">
        <v>2717</v>
      </c>
      <c r="F412" s="38" t="s">
        <v>2674</v>
      </c>
    </row>
    <row r="413" spans="1:6" ht="35.45" customHeight="1">
      <c r="A413" s="71" t="s">
        <v>2718</v>
      </c>
      <c r="B413" s="67"/>
      <c r="C413" s="68" t="s">
        <v>2719</v>
      </c>
      <c r="D413" s="72" t="s">
        <v>2705</v>
      </c>
      <c r="E413" s="73" t="s">
        <v>2720</v>
      </c>
      <c r="F413" s="38" t="s">
        <v>2680</v>
      </c>
    </row>
    <row r="414" spans="1:6" ht="35.45" customHeight="1">
      <c r="A414" s="59" t="s">
        <v>2721</v>
      </c>
      <c r="B414" s="67"/>
      <c r="C414" s="68" t="s">
        <v>2722</v>
      </c>
      <c r="D414" s="69">
        <v>48</v>
      </c>
      <c r="E414" s="70">
        <v>0.041000000000000002</v>
      </c>
      <c r="F414" s="38" t="s">
        <v>2674</v>
      </c>
    </row>
    <row r="415" spans="1:6" ht="35.45" customHeight="1">
      <c r="A415" s="59" t="s">
        <v>2723</v>
      </c>
      <c r="B415" s="67"/>
      <c r="C415" s="68" t="s">
        <v>2724</v>
      </c>
      <c r="D415" s="69">
        <v>72</v>
      </c>
      <c r="E415" s="70">
        <v>0.031</v>
      </c>
      <c r="F415" s="38" t="s">
        <v>2688</v>
      </c>
    </row>
    <row r="416" spans="1:6" ht="35.45" customHeight="1">
      <c r="A416" s="59" t="s">
        <v>2725</v>
      </c>
      <c r="B416" s="67"/>
      <c r="C416" s="68" t="s">
        <v>2726</v>
      </c>
      <c r="D416" s="69">
        <v>48</v>
      </c>
      <c r="E416" s="70">
        <v>0.035000000000000003</v>
      </c>
      <c r="F416" s="38" t="s">
        <v>2674</v>
      </c>
    </row>
    <row r="417" spans="1:6" ht="35.45" customHeight="1">
      <c r="A417" s="59" t="s">
        <v>2727</v>
      </c>
      <c r="B417" s="67"/>
      <c r="C417" s="68" t="s">
        <v>2726</v>
      </c>
      <c r="D417" s="69">
        <v>48</v>
      </c>
      <c r="E417" s="73">
        <v>0.028000000000000001</v>
      </c>
      <c r="F417" s="38" t="s">
        <v>2684</v>
      </c>
    </row>
    <row r="418" spans="1:6" ht="42.75" customHeight="1">
      <c r="A418" s="553" t="s">
        <v>2986</v>
      </c>
      <c r="B418" s="554"/>
      <c r="C418" s="554"/>
      <c r="D418" s="554"/>
      <c r="E418" s="554"/>
      <c r="F418" s="555"/>
    </row>
    <row r="419" spans="1:6" ht="35.45" customHeight="1">
      <c r="A419" s="2" t="s">
        <v>614</v>
      </c>
      <c r="B419" s="3" t="s">
        <v>615</v>
      </c>
      <c r="C419" s="4" t="s">
        <v>617</v>
      </c>
      <c r="D419" s="5" t="s">
        <v>624</v>
      </c>
      <c r="E419" s="6" t="s">
        <v>9</v>
      </c>
      <c r="F419" s="7" t="s">
        <v>6</v>
      </c>
    </row>
    <row r="420" spans="1:6" ht="39.95" customHeight="1">
      <c r="A420" s="59" t="s">
        <v>2728</v>
      </c>
      <c r="B420" s="62"/>
      <c r="C420" s="68" t="s">
        <v>2729</v>
      </c>
      <c r="D420" s="71" t="s">
        <v>2730</v>
      </c>
      <c r="E420" s="73" t="s">
        <v>2731</v>
      </c>
      <c r="F420" s="38">
        <v>0.09</v>
      </c>
    </row>
    <row r="421" spans="1:6" ht="39.95" customHeight="1">
      <c r="A421" s="59" t="s">
        <v>2732</v>
      </c>
      <c r="B421" s="62"/>
      <c r="C421" s="68" t="s">
        <v>2729</v>
      </c>
      <c r="D421" s="71" t="s">
        <v>2730</v>
      </c>
      <c r="E421" s="73" t="s">
        <v>2733</v>
      </c>
      <c r="F421" s="38">
        <v>0.08</v>
      </c>
    </row>
    <row r="422" spans="1:6" ht="39.95" customHeight="1">
      <c r="A422" s="59" t="s">
        <v>2734</v>
      </c>
      <c r="B422" s="62"/>
      <c r="C422" s="68" t="s">
        <v>2729</v>
      </c>
      <c r="D422" s="59">
        <v>144</v>
      </c>
      <c r="E422" s="73">
        <v>0.057000000000000002</v>
      </c>
      <c r="F422" s="38">
        <v>0.08</v>
      </c>
    </row>
    <row r="423" spans="1:6" ht="39.95" customHeight="1">
      <c r="A423" s="59" t="s">
        <v>2735</v>
      </c>
      <c r="B423" s="62"/>
      <c r="C423" s="68" t="s">
        <v>2729</v>
      </c>
      <c r="D423" s="59">
        <v>400</v>
      </c>
      <c r="E423" s="70">
        <v>0.075</v>
      </c>
      <c r="F423" s="38">
        <v>0.08</v>
      </c>
    </row>
    <row r="424" spans="1:6" ht="39.95" customHeight="1">
      <c r="A424" s="59" t="s">
        <v>2736</v>
      </c>
      <c r="B424" s="62"/>
      <c r="C424" s="68" t="s">
        <v>2729</v>
      </c>
      <c r="D424" s="59">
        <v>400</v>
      </c>
      <c r="E424" s="70">
        <v>0.075</v>
      </c>
      <c r="F424" s="38">
        <v>0.08</v>
      </c>
    </row>
    <row r="425" spans="1:6" ht="39.95" customHeight="1">
      <c r="A425" s="59" t="s">
        <v>2737</v>
      </c>
      <c r="B425" s="62"/>
      <c r="C425" s="68" t="s">
        <v>2729</v>
      </c>
      <c r="D425" s="59">
        <v>400</v>
      </c>
      <c r="E425" s="70">
        <v>0.075</v>
      </c>
      <c r="F425" s="38">
        <v>0.04</v>
      </c>
    </row>
    <row r="426" spans="1:6" ht="39.95" customHeight="1">
      <c r="A426" s="59" t="s">
        <v>2738</v>
      </c>
      <c r="B426" s="62"/>
      <c r="C426" s="68" t="s">
        <v>2729</v>
      </c>
      <c r="D426" s="59">
        <v>400</v>
      </c>
      <c r="E426" s="70">
        <v>0.075</v>
      </c>
      <c r="F426" s="38">
        <v>0.04</v>
      </c>
    </row>
    <row r="427" spans="1:6" ht="39.95" customHeight="1">
      <c r="A427" s="59" t="s">
        <v>2739</v>
      </c>
      <c r="B427" s="62"/>
      <c r="C427" s="68" t="s">
        <v>2729</v>
      </c>
      <c r="D427" s="59">
        <v>400</v>
      </c>
      <c r="E427" s="70">
        <v>0.075</v>
      </c>
      <c r="F427" s="38">
        <v>0.05</v>
      </c>
    </row>
    <row r="428" spans="1:6" ht="39.95" customHeight="1">
      <c r="A428" s="59" t="s">
        <v>2740</v>
      </c>
      <c r="B428" s="62"/>
      <c r="C428" s="68" t="s">
        <v>2729</v>
      </c>
      <c r="D428" s="59">
        <v>400</v>
      </c>
      <c r="E428" s="70">
        <v>0.075</v>
      </c>
      <c r="F428" s="38">
        <v>0.08</v>
      </c>
    </row>
    <row r="429" spans="1:6" ht="39.95" customHeight="1">
      <c r="A429" s="59" t="s">
        <v>2741</v>
      </c>
      <c r="B429" s="62"/>
      <c r="C429" s="68" t="s">
        <v>2742</v>
      </c>
      <c r="D429" s="59">
        <v>400</v>
      </c>
      <c r="E429" s="70">
        <v>0.075</v>
      </c>
      <c r="F429" s="38">
        <v>0.09</v>
      </c>
    </row>
    <row r="430" spans="1:6" ht="39.95" customHeight="1">
      <c r="A430" s="59" t="s">
        <v>2743</v>
      </c>
      <c r="B430" s="62"/>
      <c r="C430" s="68" t="s">
        <v>2744</v>
      </c>
      <c r="D430" s="59">
        <v>24</v>
      </c>
      <c r="E430" s="73">
        <v>0.043999999999999997</v>
      </c>
      <c r="F430" s="38">
        <v>0.10</v>
      </c>
    </row>
    <row r="431" spans="1:6" ht="39.95" customHeight="1">
      <c r="A431" s="59" t="s">
        <v>2745</v>
      </c>
      <c r="B431" s="59"/>
      <c r="C431" s="68" t="s">
        <v>2746</v>
      </c>
      <c r="D431" s="59">
        <v>24</v>
      </c>
      <c r="E431" s="70">
        <v>0.037999999999999999</v>
      </c>
      <c r="F431" s="38">
        <v>0.05</v>
      </c>
    </row>
    <row r="432" spans="1:6" ht="30.95" customHeight="1">
      <c r="A432" s="59" t="s">
        <v>2747</v>
      </c>
      <c r="B432" s="59"/>
      <c r="C432" s="68" t="s">
        <v>2746</v>
      </c>
      <c r="D432" s="59">
        <v>24</v>
      </c>
      <c r="E432" s="74">
        <v>0.037999999999999999</v>
      </c>
      <c r="F432" s="38">
        <v>0.05</v>
      </c>
    </row>
    <row r="433" spans="1:6" ht="30.95" customHeight="1">
      <c r="A433" s="14" t="s">
        <v>2748</v>
      </c>
      <c r="B433" s="15"/>
      <c r="C433" s="68" t="s">
        <v>2749</v>
      </c>
      <c r="D433" s="17">
        <v>120</v>
      </c>
      <c r="E433" s="18">
        <v>0.037999999999999999</v>
      </c>
      <c r="F433" s="19">
        <v>18.50</v>
      </c>
    </row>
    <row r="434" spans="1:6" ht="30.95" customHeight="1">
      <c r="A434" s="20" t="s">
        <v>2750</v>
      </c>
      <c r="B434" s="21"/>
      <c r="C434" s="75" t="s">
        <v>2751</v>
      </c>
      <c r="D434" s="23">
        <v>120</v>
      </c>
      <c r="E434" s="24">
        <v>0.028000000000000001</v>
      </c>
      <c r="F434" s="25">
        <v>13.10</v>
      </c>
    </row>
    <row r="435" spans="1:6" ht="30.95" customHeight="1">
      <c r="A435" s="26" t="s">
        <v>2752</v>
      </c>
      <c r="B435" s="27"/>
      <c r="C435" s="68" t="s">
        <v>2753</v>
      </c>
      <c r="D435" s="29">
        <v>48</v>
      </c>
      <c r="E435" s="30">
        <v>0.076999999999999999</v>
      </c>
      <c r="F435" s="31">
        <v>13.90</v>
      </c>
    </row>
    <row r="436" spans="1:6" ht="33.95" customHeight="1">
      <c r="A436" s="556" t="s">
        <v>2754</v>
      </c>
      <c r="B436" s="556"/>
      <c r="C436" s="556"/>
      <c r="D436" s="556"/>
      <c r="E436" s="556"/>
      <c r="F436" s="556"/>
    </row>
    <row r="437" spans="1:6" ht="39.95" customHeight="1">
      <c r="A437" s="2" t="s">
        <v>614</v>
      </c>
      <c r="B437" s="3" t="s">
        <v>615</v>
      </c>
      <c r="C437" s="53" t="s">
        <v>617</v>
      </c>
      <c r="D437" s="6" t="s">
        <v>2755</v>
      </c>
      <c r="E437" s="6" t="s">
        <v>2756</v>
      </c>
      <c r="F437" s="6" t="s">
        <v>9</v>
      </c>
    </row>
    <row r="438" spans="1:6" ht="39.95" customHeight="1">
      <c r="A438" s="76" t="s">
        <v>2757</v>
      </c>
      <c r="B438" s="76"/>
      <c r="C438" s="77" t="s">
        <v>2758</v>
      </c>
      <c r="D438" s="76" t="s">
        <v>2759</v>
      </c>
      <c r="E438" s="76">
        <v>120</v>
      </c>
      <c r="F438" s="76">
        <v>0.052999999999999999</v>
      </c>
    </row>
    <row r="439" spans="1:6" ht="39.95" customHeight="1">
      <c r="A439" s="76" t="s">
        <v>2760</v>
      </c>
      <c r="B439" s="511"/>
      <c r="C439" s="511" t="s">
        <v>2761</v>
      </c>
      <c r="D439" s="76" t="s">
        <v>2762</v>
      </c>
      <c r="E439" s="76">
        <v>100</v>
      </c>
      <c r="F439" s="76">
        <v>0.047</v>
      </c>
    </row>
    <row r="440" spans="1:6" ht="39.95" customHeight="1">
      <c r="A440" s="76" t="s">
        <v>2763</v>
      </c>
      <c r="B440" s="511"/>
      <c r="C440" s="511"/>
      <c r="D440" s="76" t="s">
        <v>2764</v>
      </c>
      <c r="E440" s="76">
        <v>60</v>
      </c>
      <c r="F440" s="76">
        <v>0.034000000000000002</v>
      </c>
    </row>
    <row r="441" spans="1:6" ht="39.95" customHeight="1">
      <c r="A441" s="76" t="s">
        <v>2765</v>
      </c>
      <c r="B441" s="511"/>
      <c r="C441" s="511"/>
      <c r="D441" s="76" t="s">
        <v>2766</v>
      </c>
      <c r="E441" s="76">
        <v>40</v>
      </c>
      <c r="F441" s="76">
        <v>0.042000000000000003</v>
      </c>
    </row>
    <row r="442" spans="1:6" ht="39.95" customHeight="1">
      <c r="A442" s="76" t="s">
        <v>2767</v>
      </c>
      <c r="B442" s="511"/>
      <c r="C442" s="511" t="s">
        <v>2768</v>
      </c>
      <c r="D442" s="76" t="s">
        <v>2759</v>
      </c>
      <c r="E442" s="76">
        <v>100</v>
      </c>
      <c r="F442" s="76">
        <v>0.045999999999999999</v>
      </c>
    </row>
    <row r="443" spans="1:6" ht="39.95" customHeight="1">
      <c r="A443" s="76" t="s">
        <v>2769</v>
      </c>
      <c r="B443" s="511"/>
      <c r="C443" s="518"/>
      <c r="D443" s="76" t="s">
        <v>2762</v>
      </c>
      <c r="E443" s="76">
        <v>60</v>
      </c>
      <c r="F443" s="76">
        <v>0.058000000000000003</v>
      </c>
    </row>
    <row r="444" spans="1:6" ht="39.95" customHeight="1">
      <c r="A444" s="538" t="s">
        <v>2770</v>
      </c>
      <c r="B444" s="539"/>
      <c r="C444" s="539"/>
      <c r="D444" s="539"/>
      <c r="E444" s="539"/>
      <c r="F444" s="540"/>
    </row>
    <row r="445" spans="1:6" ht="39.95" customHeight="1">
      <c r="A445" s="296" t="s">
        <v>614</v>
      </c>
      <c r="B445" s="297" t="s">
        <v>615</v>
      </c>
      <c r="C445" s="314" t="s">
        <v>617</v>
      </c>
      <c r="D445" s="300" t="s">
        <v>2755</v>
      </c>
      <c r="E445" s="300" t="s">
        <v>2756</v>
      </c>
      <c r="F445" s="300" t="s">
        <v>9</v>
      </c>
    </row>
    <row r="446" spans="1:6" ht="39.95" customHeight="1">
      <c r="A446" s="68" t="s">
        <v>2771</v>
      </c>
      <c r="B446" s="519"/>
      <c r="C446" s="519" t="s">
        <v>2772</v>
      </c>
      <c r="D446" s="68" t="s">
        <v>2773</v>
      </c>
      <c r="E446" s="68">
        <v>100</v>
      </c>
      <c r="F446" s="68">
        <v>0.047</v>
      </c>
    </row>
    <row r="447" spans="1:6" ht="17.25" customHeight="1">
      <c r="A447" s="68" t="s">
        <v>2774</v>
      </c>
      <c r="B447" s="519"/>
      <c r="C447" s="519"/>
      <c r="D447" s="68" t="s">
        <v>2775</v>
      </c>
      <c r="E447" s="68">
        <v>60</v>
      </c>
      <c r="F447" s="68">
        <v>0.034000000000000002</v>
      </c>
    </row>
    <row r="448" spans="1:6" ht="13.5" customHeight="1">
      <c r="A448" s="68" t="s">
        <v>2776</v>
      </c>
      <c r="B448" s="519"/>
      <c r="C448" s="519"/>
      <c r="D448" s="68" t="s">
        <v>2766</v>
      </c>
      <c r="E448" s="68">
        <v>40</v>
      </c>
      <c r="F448" s="68">
        <v>0.042000000000000003</v>
      </c>
    </row>
    <row r="449" spans="1:6" ht="15" customHeight="1">
      <c r="A449" s="68" t="s">
        <v>2777</v>
      </c>
      <c r="B449" s="519"/>
      <c r="C449" s="519"/>
      <c r="D449" s="68" t="s">
        <v>2778</v>
      </c>
      <c r="E449" s="68">
        <v>30</v>
      </c>
      <c r="F449" s="68">
        <v>0.041000000000000002</v>
      </c>
    </row>
    <row r="450" spans="1:6" ht="15" customHeight="1">
      <c r="A450" s="68" t="s">
        <v>2779</v>
      </c>
      <c r="B450" s="519"/>
      <c r="C450" s="519"/>
      <c r="D450" s="68" t="s">
        <v>2780</v>
      </c>
      <c r="E450" s="68">
        <v>20</v>
      </c>
      <c r="F450" s="68">
        <v>0.034000000000000002</v>
      </c>
    </row>
    <row r="451" spans="1:6" ht="15">
      <c r="A451" s="68" t="s">
        <v>2781</v>
      </c>
      <c r="B451" s="519"/>
      <c r="C451" s="519" t="s">
        <v>2782</v>
      </c>
      <c r="D451" s="68" t="s">
        <v>2783</v>
      </c>
      <c r="E451" s="68">
        <v>100</v>
      </c>
      <c r="F451" s="68">
        <v>0.041000000000000002</v>
      </c>
    </row>
    <row r="452" spans="1:6" ht="15">
      <c r="A452" s="68" t="s">
        <v>2784</v>
      </c>
      <c r="B452" s="519"/>
      <c r="C452" s="519"/>
      <c r="D452" s="68" t="s">
        <v>2759</v>
      </c>
      <c r="E452" s="68">
        <v>80</v>
      </c>
      <c r="F452" s="68">
        <v>0.036999999999999998</v>
      </c>
    </row>
    <row r="453" spans="1:6" ht="15.75" customHeight="1">
      <c r="A453" s="68" t="s">
        <v>2785</v>
      </c>
      <c r="B453" s="519"/>
      <c r="C453" s="519"/>
      <c r="D453" s="68" t="s">
        <v>2773</v>
      </c>
      <c r="E453" s="68">
        <v>50</v>
      </c>
      <c r="F453" s="68">
        <v>0.049000000000000002</v>
      </c>
    </row>
    <row r="454" spans="1:6" ht="15" customHeight="1">
      <c r="A454" s="68" t="s">
        <v>2786</v>
      </c>
      <c r="B454" s="519"/>
      <c r="C454" s="519"/>
      <c r="D454" s="68" t="s">
        <v>2775</v>
      </c>
      <c r="E454" s="68">
        <v>30</v>
      </c>
      <c r="F454" s="68">
        <v>0.050999999999999997</v>
      </c>
    </row>
    <row r="455" spans="1:6" ht="15">
      <c r="A455" s="68" t="s">
        <v>2787</v>
      </c>
      <c r="B455" s="519"/>
      <c r="C455" s="519" t="s">
        <v>2788</v>
      </c>
      <c r="D455" s="68" t="s">
        <v>2783</v>
      </c>
      <c r="E455" s="68">
        <v>100</v>
      </c>
      <c r="F455" s="68">
        <v>0.041000000000000002</v>
      </c>
    </row>
    <row r="456" spans="1:6" ht="15">
      <c r="A456" s="68" t="s">
        <v>2789</v>
      </c>
      <c r="B456" s="519"/>
      <c r="C456" s="519"/>
      <c r="D456" s="68" t="s">
        <v>2759</v>
      </c>
      <c r="E456" s="68">
        <v>80</v>
      </c>
      <c r="F456" s="68">
        <v>0.036999999999999998</v>
      </c>
    </row>
    <row r="457" spans="1:6" ht="15">
      <c r="A457" s="68" t="s">
        <v>2790</v>
      </c>
      <c r="B457" s="519"/>
      <c r="C457" s="519"/>
      <c r="D457" s="68" t="s">
        <v>2762</v>
      </c>
      <c r="E457" s="68">
        <v>50</v>
      </c>
      <c r="F457" s="68">
        <v>0.049000000000000002</v>
      </c>
    </row>
    <row r="458" spans="1:6" ht="15" customHeight="1">
      <c r="A458" s="68" t="s">
        <v>2791</v>
      </c>
      <c r="B458" s="519"/>
      <c r="C458" s="520"/>
      <c r="D458" s="68" t="s">
        <v>2764</v>
      </c>
      <c r="E458" s="68">
        <v>30</v>
      </c>
      <c r="F458" s="68">
        <v>0.050999999999999997</v>
      </c>
    </row>
    <row r="459" spans="1:6" ht="28.5">
      <c r="A459" s="68" t="s">
        <v>2792</v>
      </c>
      <c r="B459" s="519"/>
      <c r="C459" s="519" t="s">
        <v>2788</v>
      </c>
      <c r="D459" s="68" t="s">
        <v>2773</v>
      </c>
      <c r="E459" s="68">
        <v>100</v>
      </c>
      <c r="F459" s="68">
        <v>0.057000000000000002</v>
      </c>
    </row>
    <row r="460" spans="1:6" ht="15">
      <c r="A460" s="68" t="s">
        <v>2793</v>
      </c>
      <c r="B460" s="519"/>
      <c r="C460" s="519"/>
      <c r="D460" s="68" t="s">
        <v>2794</v>
      </c>
      <c r="E460" s="68">
        <v>60</v>
      </c>
      <c r="F460" s="68">
        <v>0.042000000000000003</v>
      </c>
    </row>
    <row r="461" spans="1:6" ht="15" customHeight="1">
      <c r="A461" s="68" t="s">
        <v>2795</v>
      </c>
      <c r="B461" s="519"/>
      <c r="C461" s="519"/>
      <c r="D461" s="68" t="s">
        <v>2775</v>
      </c>
      <c r="E461" s="68">
        <v>60</v>
      </c>
      <c r="F461" s="68">
        <v>0.055</v>
      </c>
    </row>
    <row r="462" spans="1:6" ht="33">
      <c r="A462" s="76" t="s">
        <v>2796</v>
      </c>
      <c r="B462" s="511"/>
      <c r="C462" s="511" t="s">
        <v>2788</v>
      </c>
      <c r="D462" s="76" t="s">
        <v>2773</v>
      </c>
      <c r="E462" s="76">
        <v>100</v>
      </c>
      <c r="F462" s="76">
        <v>0.057000000000000002</v>
      </c>
    </row>
    <row r="463" spans="1:6" ht="20.25" customHeight="1">
      <c r="A463" s="76" t="s">
        <v>2797</v>
      </c>
      <c r="B463" s="511"/>
      <c r="C463" s="511"/>
      <c r="D463" s="76" t="s">
        <v>2990</v>
      </c>
      <c r="E463" s="76">
        <v>60</v>
      </c>
      <c r="F463" s="76">
        <v>0.042000000000000003</v>
      </c>
    </row>
    <row r="464" spans="1:6" ht="14.25" customHeight="1">
      <c r="A464" s="76" t="s">
        <v>2798</v>
      </c>
      <c r="B464" s="511"/>
      <c r="C464" s="511"/>
      <c r="D464" s="76" t="s">
        <v>2775</v>
      </c>
      <c r="E464" s="76">
        <v>60</v>
      </c>
      <c r="F464" s="76">
        <v>0.055</v>
      </c>
    </row>
    <row r="465" spans="1:6" ht="16.5">
      <c r="A465" s="76" t="s">
        <v>2799</v>
      </c>
      <c r="B465" s="511"/>
      <c r="C465" s="511" t="s">
        <v>2788</v>
      </c>
      <c r="D465" s="76" t="s">
        <v>2783</v>
      </c>
      <c r="E465" s="76">
        <v>80</v>
      </c>
      <c r="F465" s="76">
        <v>0.035999999999999997</v>
      </c>
    </row>
    <row r="466" spans="1:6" ht="15" customHeight="1">
      <c r="A466" s="76" t="s">
        <v>2800</v>
      </c>
      <c r="B466" s="511"/>
      <c r="C466" s="511"/>
      <c r="D466" s="76" t="s">
        <v>2759</v>
      </c>
      <c r="E466" s="76">
        <v>40</v>
      </c>
      <c r="F466" s="78">
        <v>0.04</v>
      </c>
    </row>
    <row r="467" spans="1:6" ht="16.5">
      <c r="A467" s="76" t="s">
        <v>2801</v>
      </c>
      <c r="B467" s="511"/>
      <c r="C467" s="511"/>
      <c r="D467" s="76" t="s">
        <v>2802</v>
      </c>
      <c r="E467" s="76">
        <v>30</v>
      </c>
      <c r="F467" s="78">
        <v>0.03</v>
      </c>
    </row>
    <row r="468" spans="1:6" ht="14.25" customHeight="1">
      <c r="A468" s="76" t="s">
        <v>2803</v>
      </c>
      <c r="B468" s="511"/>
      <c r="C468" s="511"/>
      <c r="D468" s="76" t="s">
        <v>2773</v>
      </c>
      <c r="E468" s="76">
        <v>30</v>
      </c>
      <c r="F468" s="76">
        <v>0.035999999999999997</v>
      </c>
    </row>
    <row r="469" spans="1:6" ht="14.25" customHeight="1">
      <c r="A469" s="76" t="s">
        <v>2804</v>
      </c>
      <c r="B469" s="511"/>
      <c r="C469" s="511"/>
      <c r="D469" s="76" t="s">
        <v>2775</v>
      </c>
      <c r="E469" s="76">
        <v>16</v>
      </c>
      <c r="F469" s="76">
        <v>0.039</v>
      </c>
    </row>
    <row r="470" spans="1:6" ht="34.5" customHeight="1">
      <c r="A470" s="76" t="s">
        <v>2805</v>
      </c>
      <c r="B470" s="511"/>
      <c r="C470" s="511" t="s">
        <v>2772</v>
      </c>
      <c r="D470" s="76" t="s">
        <v>2773</v>
      </c>
      <c r="E470" s="76">
        <v>100</v>
      </c>
      <c r="F470" s="76">
        <v>0.047</v>
      </c>
    </row>
    <row r="471" spans="1:6" ht="33">
      <c r="A471" s="76" t="s">
        <v>2806</v>
      </c>
      <c r="B471" s="511"/>
      <c r="C471" s="511"/>
      <c r="D471" s="76" t="s">
        <v>2990</v>
      </c>
      <c r="E471" s="76">
        <v>80</v>
      </c>
      <c r="F471" s="76">
        <v>0.043999999999999997</v>
      </c>
    </row>
    <row r="472" spans="1:6" ht="14.25" customHeight="1">
      <c r="A472" s="76" t="s">
        <v>2807</v>
      </c>
      <c r="B472" s="511"/>
      <c r="C472" s="511"/>
      <c r="D472" s="76" t="s">
        <v>2775</v>
      </c>
      <c r="E472" s="76">
        <v>60</v>
      </c>
      <c r="F472" s="76">
        <v>0.034000000000000002</v>
      </c>
    </row>
    <row r="473" spans="1:6" ht="15" customHeight="1">
      <c r="A473" s="76" t="s">
        <v>2808</v>
      </c>
      <c r="B473" s="511"/>
      <c r="C473" s="511"/>
      <c r="D473" s="76" t="s">
        <v>2766</v>
      </c>
      <c r="E473" s="76">
        <v>40</v>
      </c>
      <c r="F473" s="76">
        <v>0.042000000000000003</v>
      </c>
    </row>
    <row r="474" spans="1:6" ht="18" customHeight="1">
      <c r="A474" s="76" t="s">
        <v>2809</v>
      </c>
      <c r="B474" s="511"/>
      <c r="C474" s="511" t="s">
        <v>2772</v>
      </c>
      <c r="D474" s="76" t="s">
        <v>2773</v>
      </c>
      <c r="E474" s="76">
        <v>100</v>
      </c>
      <c r="F474" s="76">
        <v>0.047</v>
      </c>
    </row>
    <row r="475" spans="1:6" ht="12.95" customHeight="1">
      <c r="A475" s="76" t="s">
        <v>2810</v>
      </c>
      <c r="B475" s="511"/>
      <c r="C475" s="511"/>
      <c r="D475" s="76" t="s">
        <v>2794</v>
      </c>
      <c r="E475" s="76">
        <v>80</v>
      </c>
      <c r="F475" s="76">
        <v>0.043999999999999997</v>
      </c>
    </row>
    <row r="476" spans="1:6" ht="18.95" customHeight="1">
      <c r="A476" s="76" t="s">
        <v>2811</v>
      </c>
      <c r="B476" s="511"/>
      <c r="C476" s="511"/>
      <c r="D476" s="76" t="s">
        <v>2775</v>
      </c>
      <c r="E476" s="76">
        <v>60</v>
      </c>
      <c r="F476" s="76">
        <v>0.034000000000000002</v>
      </c>
    </row>
    <row r="477" spans="1:6" ht="14.25" customHeight="1">
      <c r="A477" s="76" t="s">
        <v>2812</v>
      </c>
      <c r="B477" s="511"/>
      <c r="C477" s="511"/>
      <c r="D477" s="76" t="s">
        <v>2766</v>
      </c>
      <c r="E477" s="76">
        <v>40</v>
      </c>
      <c r="F477" s="76">
        <v>0.042000000000000003</v>
      </c>
    </row>
    <row r="478" spans="1:6" ht="21.75" customHeight="1">
      <c r="A478" s="76" t="s">
        <v>2813</v>
      </c>
      <c r="B478" s="511"/>
      <c r="C478" s="511"/>
      <c r="D478" s="76" t="s">
        <v>2814</v>
      </c>
      <c r="E478" s="76">
        <v>30</v>
      </c>
      <c r="F478" s="76">
        <v>0.041000000000000002</v>
      </c>
    </row>
    <row r="479" spans="1:6" ht="36.75" customHeight="1">
      <c r="A479" s="541" t="s">
        <v>2815</v>
      </c>
      <c r="B479" s="542"/>
      <c r="C479" s="542"/>
      <c r="D479" s="542"/>
      <c r="E479" s="542"/>
      <c r="F479" s="542"/>
    </row>
    <row r="480" spans="1:6" ht="114" customHeight="1">
      <c r="A480" s="543"/>
      <c r="B480" s="543"/>
      <c r="C480" s="543"/>
      <c r="D480" s="543"/>
      <c r="E480" s="543"/>
      <c r="F480" s="543"/>
    </row>
    <row r="481" spans="1:6" ht="21.95" customHeight="1">
      <c r="A481" s="79" t="s">
        <v>614</v>
      </c>
      <c r="B481" s="79" t="s">
        <v>2816</v>
      </c>
      <c r="C481" s="80" t="s">
        <v>617</v>
      </c>
      <c r="D481" s="81" t="s">
        <v>624</v>
      </c>
      <c r="E481" s="81" t="s">
        <v>9</v>
      </c>
      <c r="F481" s="81" t="s">
        <v>2817</v>
      </c>
    </row>
    <row r="482" spans="1:6" ht="39" customHeight="1">
      <c r="A482" s="82" t="s">
        <v>2818</v>
      </c>
      <c r="B482" s="83" t="s">
        <v>2819</v>
      </c>
      <c r="C482" s="521" t="s">
        <v>2820</v>
      </c>
      <c r="D482" s="84" t="s">
        <v>2987</v>
      </c>
      <c r="E482" s="85" t="s">
        <v>2822</v>
      </c>
      <c r="F482" s="82">
        <v>0.002</v>
      </c>
    </row>
    <row r="483" spans="1:6" ht="39" customHeight="1">
      <c r="A483" s="82" t="s">
        <v>2823</v>
      </c>
      <c r="B483" s="83" t="s">
        <v>2824</v>
      </c>
      <c r="C483" s="521"/>
      <c r="D483" s="84" t="s">
        <v>2987</v>
      </c>
      <c r="E483" s="85" t="s">
        <v>2822</v>
      </c>
      <c r="F483" s="82">
        <v>0.002</v>
      </c>
    </row>
    <row r="484" spans="1:6" ht="39" customHeight="1">
      <c r="A484" s="82" t="s">
        <v>2825</v>
      </c>
      <c r="B484" s="83" t="s">
        <v>2826</v>
      </c>
      <c r="C484" s="521"/>
      <c r="D484" s="84" t="s">
        <v>2987</v>
      </c>
      <c r="E484" s="86" t="s">
        <v>2827</v>
      </c>
      <c r="F484" s="82">
        <v>0.0030000000000000001</v>
      </c>
    </row>
    <row r="485" spans="1:6" ht="39" customHeight="1">
      <c r="A485" s="82" t="s">
        <v>2828</v>
      </c>
      <c r="B485" s="83" t="s">
        <v>2829</v>
      </c>
      <c r="C485" s="521"/>
      <c r="D485" s="84" t="s">
        <v>2987</v>
      </c>
      <c r="E485" s="85" t="s">
        <v>2830</v>
      </c>
      <c r="F485" s="82">
        <v>0.0030000000000000001</v>
      </c>
    </row>
    <row r="486" spans="1:6" ht="39" customHeight="1">
      <c r="A486" s="82" t="s">
        <v>2831</v>
      </c>
      <c r="B486" s="83" t="s">
        <v>2832</v>
      </c>
      <c r="C486" s="521"/>
      <c r="D486" s="84" t="s">
        <v>2987</v>
      </c>
      <c r="E486" s="86" t="s">
        <v>2833</v>
      </c>
      <c r="F486" s="82">
        <v>0.0040000000000000001</v>
      </c>
    </row>
    <row r="487" spans="1:6" ht="39" customHeight="1">
      <c r="A487" s="82" t="s">
        <v>2834</v>
      </c>
      <c r="B487" s="83" t="s">
        <v>2835</v>
      </c>
      <c r="C487" s="521"/>
      <c r="D487" s="84" t="s">
        <v>2987</v>
      </c>
      <c r="E487" s="85" t="s">
        <v>2822</v>
      </c>
      <c r="F487" s="82">
        <v>0.0040000000000000001</v>
      </c>
    </row>
    <row r="488" spans="1:6" ht="18">
      <c r="A488" s="528" t="s">
        <v>2988</v>
      </c>
      <c r="B488" s="529"/>
      <c r="C488" s="529"/>
      <c r="D488" s="529"/>
      <c r="E488" s="529"/>
      <c r="F488" s="530"/>
    </row>
    <row r="489" spans="1:6" ht="96" customHeight="1">
      <c r="A489" s="531"/>
      <c r="B489" s="532"/>
      <c r="C489" s="532"/>
      <c r="D489" s="532"/>
      <c r="E489" s="532"/>
      <c r="F489" s="533"/>
    </row>
    <row r="490" spans="1:6" ht="29.1" customHeight="1">
      <c r="A490" s="79" t="s">
        <v>614</v>
      </c>
      <c r="B490" s="79" t="s">
        <v>945</v>
      </c>
      <c r="C490" s="80" t="s">
        <v>617</v>
      </c>
      <c r="D490" s="81" t="s">
        <v>624</v>
      </c>
      <c r="E490" s="81" t="s">
        <v>9</v>
      </c>
      <c r="F490" s="81" t="s">
        <v>2817</v>
      </c>
    </row>
    <row r="491" spans="1:6" ht="42.75">
      <c r="A491" s="82" t="s">
        <v>2836</v>
      </c>
      <c r="B491" s="87" t="s">
        <v>2837</v>
      </c>
      <c r="C491" s="522" t="s">
        <v>2838</v>
      </c>
      <c r="D491" s="84" t="s">
        <v>2821</v>
      </c>
      <c r="E491" s="85" t="s">
        <v>2822</v>
      </c>
      <c r="F491" s="82">
        <v>0.002</v>
      </c>
    </row>
    <row r="492" spans="1:6" ht="54" customHeight="1">
      <c r="A492" s="82" t="s">
        <v>2839</v>
      </c>
      <c r="B492" s="87" t="s">
        <v>2837</v>
      </c>
      <c r="C492" s="522"/>
      <c r="D492" s="84" t="s">
        <v>2821</v>
      </c>
      <c r="E492" s="85" t="s">
        <v>2840</v>
      </c>
      <c r="F492" s="82">
        <v>0.002</v>
      </c>
    </row>
    <row r="493" spans="1:6" ht="54" customHeight="1">
      <c r="A493" s="82" t="s">
        <v>2841</v>
      </c>
      <c r="B493" s="87" t="s">
        <v>2837</v>
      </c>
      <c r="C493" s="522"/>
      <c r="D493" s="84" t="s">
        <v>2821</v>
      </c>
      <c r="E493" s="85" t="s">
        <v>2830</v>
      </c>
      <c r="F493" s="82">
        <v>0.0030000000000000001</v>
      </c>
    </row>
    <row r="494" spans="1:6" ht="54" customHeight="1">
      <c r="A494" s="82" t="s">
        <v>2842</v>
      </c>
      <c r="B494" s="87" t="s">
        <v>2837</v>
      </c>
      <c r="C494" s="522"/>
      <c r="D494" s="84" t="s">
        <v>2821</v>
      </c>
      <c r="E494" s="85" t="s">
        <v>2822</v>
      </c>
      <c r="F494" s="82">
        <v>0.0030000000000000001</v>
      </c>
    </row>
    <row r="495" spans="1:6" ht="54" customHeight="1">
      <c r="A495" s="82" t="s">
        <v>2843</v>
      </c>
      <c r="B495" s="87" t="s">
        <v>2837</v>
      </c>
      <c r="C495" s="522"/>
      <c r="D495" s="84" t="s">
        <v>2821</v>
      </c>
      <c r="E495" s="86" t="s">
        <v>2833</v>
      </c>
      <c r="F495" s="82">
        <v>0.0040000000000000001</v>
      </c>
    </row>
    <row r="496" spans="1:6" ht="54" customHeight="1">
      <c r="A496" s="82" t="s">
        <v>2844</v>
      </c>
      <c r="B496" s="68" t="s">
        <v>2845</v>
      </c>
      <c r="C496" s="522"/>
      <c r="D496" s="84" t="s">
        <v>2821</v>
      </c>
      <c r="E496" s="85" t="s">
        <v>2822</v>
      </c>
      <c r="F496" s="82">
        <v>0.0040000000000000001</v>
      </c>
    </row>
    <row r="497" spans="1:6" ht="24.95" customHeight="1">
      <c r="A497" s="534" t="s">
        <v>2846</v>
      </c>
      <c r="B497" s="535"/>
      <c r="C497" s="535"/>
      <c r="D497" s="535"/>
      <c r="E497" s="535"/>
      <c r="F497" s="535"/>
    </row>
    <row r="498" spans="1:6" ht="96.95" customHeight="1">
      <c r="A498" s="536"/>
      <c r="B498" s="536"/>
      <c r="C498" s="536"/>
      <c r="D498" s="536"/>
      <c r="E498" s="536"/>
      <c r="F498" s="536"/>
    </row>
    <row r="499" spans="1:6" ht="45" customHeight="1">
      <c r="A499" s="79" t="s">
        <v>614</v>
      </c>
      <c r="B499" s="79" t="s">
        <v>945</v>
      </c>
      <c r="C499" s="80" t="s">
        <v>617</v>
      </c>
      <c r="D499" s="81" t="s">
        <v>624</v>
      </c>
      <c r="E499" s="81" t="s">
        <v>9</v>
      </c>
      <c r="F499" s="81" t="s">
        <v>2817</v>
      </c>
    </row>
    <row r="500" spans="1:6" ht="409.5">
      <c r="A500" s="82" t="s">
        <v>2847</v>
      </c>
      <c r="B500" s="68" t="s">
        <v>2845</v>
      </c>
      <c r="C500" s="88" t="s">
        <v>2848</v>
      </c>
      <c r="D500" s="84" t="s">
        <v>2821</v>
      </c>
      <c r="E500" s="86" t="s">
        <v>2827</v>
      </c>
      <c r="F500" s="82">
        <v>0.0030000000000000001</v>
      </c>
    </row>
    <row r="501" spans="1:6" ht="99.95" customHeight="1">
      <c r="A501" s="458"/>
      <c r="B501" s="458"/>
      <c r="C501" s="458"/>
      <c r="D501" s="458"/>
      <c r="E501" s="458"/>
      <c r="F501" s="458"/>
    </row>
    <row r="502" spans="1:6" ht="18">
      <c r="A502" s="320" t="s">
        <v>614</v>
      </c>
      <c r="B502" s="320" t="s">
        <v>945</v>
      </c>
      <c r="C502" s="321" t="s">
        <v>617</v>
      </c>
      <c r="D502" s="322" t="s">
        <v>624</v>
      </c>
      <c r="E502" s="322" t="s">
        <v>9</v>
      </c>
      <c r="F502" s="322" t="s">
        <v>2817</v>
      </c>
    </row>
    <row r="503" spans="1:6" ht="409.5">
      <c r="A503" s="315" t="s">
        <v>2849</v>
      </c>
      <c r="B503" s="316" t="s">
        <v>2845</v>
      </c>
      <c r="C503" s="317" t="s">
        <v>2850</v>
      </c>
      <c r="D503" s="318" t="s">
        <v>2821</v>
      </c>
      <c r="E503" s="319" t="s">
        <v>2822</v>
      </c>
      <c r="F503" s="315">
        <v>0.0030000000000000001</v>
      </c>
    </row>
    <row r="504" spans="1:6" ht="21">
      <c r="A504" s="537"/>
      <c r="B504" s="537"/>
      <c r="C504" s="537"/>
      <c r="D504" s="537"/>
      <c r="E504" s="537"/>
      <c r="F504" s="537"/>
    </row>
    <row r="505" spans="1:6" ht="21">
      <c r="A505" s="537"/>
      <c r="B505" s="537"/>
      <c r="C505" s="537"/>
      <c r="D505" s="537"/>
      <c r="E505" s="537"/>
      <c r="F505" s="537"/>
    </row>
    <row r="506" spans="1:6" ht="21">
      <c r="A506" s="537"/>
      <c r="B506" s="537"/>
      <c r="C506" s="537"/>
      <c r="D506" s="537"/>
      <c r="E506" s="537"/>
      <c r="F506" s="537"/>
    </row>
    <row r="507" spans="1:6" ht="21">
      <c r="A507" s="527"/>
      <c r="B507" s="527"/>
      <c r="C507" s="527"/>
      <c r="D507" s="527"/>
      <c r="E507" s="527"/>
      <c r="F507" s="527"/>
    </row>
    <row r="508" spans="1:6" ht="99" customHeight="1">
      <c r="A508" s="458"/>
      <c r="B508" s="458"/>
      <c r="C508" s="458"/>
      <c r="D508" s="458"/>
      <c r="E508" s="458"/>
      <c r="F508" s="458"/>
    </row>
    <row r="509" spans="1:6" ht="18">
      <c r="A509" s="320" t="s">
        <v>614</v>
      </c>
      <c r="B509" s="320" t="s">
        <v>945</v>
      </c>
      <c r="C509" s="321" t="s">
        <v>617</v>
      </c>
      <c r="D509" s="322" t="s">
        <v>624</v>
      </c>
      <c r="E509" s="322" t="s">
        <v>9</v>
      </c>
      <c r="F509" s="322" t="s">
        <v>2817</v>
      </c>
    </row>
    <row r="510" spans="1:6" ht="369.95" customHeight="1">
      <c r="A510" s="324" t="s">
        <v>2851</v>
      </c>
      <c r="B510" s="325" t="s">
        <v>2845</v>
      </c>
      <c r="C510" s="326" t="s">
        <v>2850</v>
      </c>
      <c r="D510" s="327" t="s">
        <v>2821</v>
      </c>
      <c r="E510" s="328" t="s">
        <v>2833</v>
      </c>
      <c r="F510" s="324">
        <v>0.002</v>
      </c>
    </row>
    <row r="511" spans="1:6" ht="21">
      <c r="A511" s="526"/>
      <c r="B511" s="526"/>
      <c r="C511" s="526"/>
      <c r="D511" s="526"/>
      <c r="E511" s="526"/>
      <c r="F511" s="526"/>
    </row>
    <row r="512" spans="1:6" ht="21">
      <c r="A512" s="527"/>
      <c r="B512" s="527"/>
      <c r="C512" s="527"/>
      <c r="D512" s="527"/>
      <c r="E512" s="527"/>
      <c r="F512" s="527"/>
    </row>
    <row r="513" spans="1:6" ht="120.95" customHeight="1">
      <c r="A513" s="455"/>
      <c r="B513" s="455"/>
      <c r="C513" s="455"/>
      <c r="D513" s="455"/>
      <c r="E513" s="455"/>
      <c r="F513" s="455"/>
    </row>
    <row r="514" spans="1:6" ht="18">
      <c r="A514" s="79" t="s">
        <v>614</v>
      </c>
      <c r="B514" s="79" t="s">
        <v>945</v>
      </c>
      <c r="C514" s="80" t="s">
        <v>617</v>
      </c>
      <c r="D514" s="81" t="s">
        <v>624</v>
      </c>
      <c r="E514" s="81" t="s">
        <v>9</v>
      </c>
      <c r="F514" s="81" t="s">
        <v>2817</v>
      </c>
    </row>
    <row r="515" spans="1:6" ht="374.1" customHeight="1">
      <c r="A515" s="82" t="s">
        <v>2852</v>
      </c>
      <c r="B515" s="68" t="s">
        <v>2845</v>
      </c>
      <c r="C515" s="88" t="s">
        <v>2850</v>
      </c>
      <c r="D515" s="84" t="s">
        <v>2853</v>
      </c>
      <c r="E515" s="89" t="s">
        <v>2854</v>
      </c>
      <c r="F515" s="68">
        <v>0.0040000000000000001</v>
      </c>
    </row>
    <row r="516" spans="1:6" ht="120" customHeight="1">
      <c r="A516" s="455"/>
      <c r="B516" s="455"/>
      <c r="C516" s="455"/>
      <c r="D516" s="455"/>
      <c r="E516" s="455"/>
      <c r="F516" s="455"/>
    </row>
    <row r="517" spans="1:6" ht="409.5">
      <c r="A517" s="82" t="s">
        <v>2855</v>
      </c>
      <c r="B517" s="68" t="s">
        <v>2845</v>
      </c>
      <c r="C517" s="88" t="s">
        <v>2856</v>
      </c>
      <c r="D517" s="519" t="s">
        <v>2857</v>
      </c>
      <c r="E517" s="519"/>
      <c r="F517" s="82">
        <v>0.0040000000000000001</v>
      </c>
    </row>
    <row r="518" spans="1:6" ht="18">
      <c r="A518" s="523" t="s">
        <v>2858</v>
      </c>
      <c r="B518" s="523"/>
      <c r="C518" s="523"/>
      <c r="D518" s="523"/>
      <c r="E518" s="523"/>
      <c r="F518" s="523"/>
    </row>
    <row r="519" spans="1:6" ht="15.75">
      <c r="A519" s="2" t="s">
        <v>614</v>
      </c>
      <c r="B519" s="3" t="s">
        <v>615</v>
      </c>
      <c r="C519" s="53" t="s">
        <v>617</v>
      </c>
      <c r="D519" s="5" t="s">
        <v>624</v>
      </c>
      <c r="E519" s="6" t="s">
        <v>9</v>
      </c>
      <c r="F519" s="7" t="s">
        <v>6</v>
      </c>
    </row>
    <row r="520" spans="1:6" ht="27" customHeight="1">
      <c r="A520" s="90" t="s">
        <v>2859</v>
      </c>
      <c r="B520" s="505"/>
      <c r="C520" s="91" t="s">
        <v>2860</v>
      </c>
      <c r="D520" s="82">
        <v>800</v>
      </c>
      <c r="E520" s="82">
        <v>0.023</v>
      </c>
      <c r="F520" s="90"/>
    </row>
    <row r="521" spans="1:6" ht="43.5" customHeight="1">
      <c r="A521" s="90" t="s">
        <v>2861</v>
      </c>
      <c r="B521" s="505"/>
      <c r="C521" s="91" t="s">
        <v>2862</v>
      </c>
      <c r="D521" s="82">
        <v>800</v>
      </c>
      <c r="E521" s="82">
        <v>0.023</v>
      </c>
      <c r="F521" s="90"/>
    </row>
    <row r="522" spans="1:6" ht="13.5" customHeight="1">
      <c r="A522" s="90" t="s">
        <v>2863</v>
      </c>
      <c r="B522" s="505"/>
      <c r="C522" s="91" t="s">
        <v>2864</v>
      </c>
      <c r="D522" s="505">
        <v>400</v>
      </c>
      <c r="E522" s="505">
        <v>0.012999999999999999</v>
      </c>
      <c r="F522" s="90"/>
    </row>
    <row r="523" spans="1:6" ht="28.5">
      <c r="A523" s="90" t="s">
        <v>2865</v>
      </c>
      <c r="B523" s="505"/>
      <c r="C523" s="91" t="s">
        <v>2866</v>
      </c>
      <c r="D523" s="505"/>
      <c r="E523" s="505"/>
      <c r="F523" s="90"/>
    </row>
    <row r="524" spans="1:6" ht="15">
      <c r="A524" s="90" t="s">
        <v>2867</v>
      </c>
      <c r="B524" s="505"/>
      <c r="C524" s="91" t="s">
        <v>2868</v>
      </c>
      <c r="D524" s="505">
        <v>380</v>
      </c>
      <c r="E524" s="505"/>
      <c r="F524" s="90"/>
    </row>
    <row r="525" spans="1:6" ht="28.5">
      <c r="A525" s="90" t="s">
        <v>2869</v>
      </c>
      <c r="B525" s="505"/>
      <c r="C525" s="91" t="s">
        <v>2870</v>
      </c>
      <c r="D525" s="505"/>
      <c r="E525" s="505"/>
      <c r="F525" s="90"/>
    </row>
    <row r="526" spans="1:6" ht="13.5" customHeight="1">
      <c r="A526" s="90" t="s">
        <v>2871</v>
      </c>
      <c r="B526" s="505"/>
      <c r="C526" s="91" t="s">
        <v>2872</v>
      </c>
      <c r="D526" s="505">
        <v>400</v>
      </c>
      <c r="E526" s="505">
        <v>0.015</v>
      </c>
      <c r="F526" s="90"/>
    </row>
    <row r="527" spans="1:6" ht="28.5">
      <c r="A527" s="90" t="s">
        <v>2873</v>
      </c>
      <c r="B527" s="505"/>
      <c r="C527" s="91" t="s">
        <v>2874</v>
      </c>
      <c r="D527" s="505"/>
      <c r="E527" s="505"/>
      <c r="F527" s="90"/>
    </row>
    <row r="528" spans="1:6" ht="15">
      <c r="A528" s="90" t="s">
        <v>2875</v>
      </c>
      <c r="B528" s="505"/>
      <c r="C528" s="91" t="s">
        <v>2876</v>
      </c>
      <c r="D528" s="505">
        <v>380</v>
      </c>
      <c r="E528" s="505"/>
      <c r="F528" s="90"/>
    </row>
    <row r="529" spans="1:6" ht="28.5">
      <c r="A529" s="90" t="s">
        <v>2877</v>
      </c>
      <c r="B529" s="505"/>
      <c r="C529" s="91" t="s">
        <v>2878</v>
      </c>
      <c r="D529" s="505"/>
      <c r="E529" s="505"/>
      <c r="F529" s="90"/>
    </row>
    <row r="530" spans="1:6" ht="42.75" customHeight="1">
      <c r="A530" s="90" t="s">
        <v>2879</v>
      </c>
      <c r="B530" s="505"/>
      <c r="C530" s="91" t="s">
        <v>2880</v>
      </c>
      <c r="D530" s="505">
        <v>300</v>
      </c>
      <c r="E530" s="505">
        <v>0.016</v>
      </c>
      <c r="F530" s="90"/>
    </row>
    <row r="531" spans="1:6" ht="28.5">
      <c r="A531" s="90" t="s">
        <v>2881</v>
      </c>
      <c r="B531" s="505"/>
      <c r="C531" s="91" t="s">
        <v>2882</v>
      </c>
      <c r="D531" s="505"/>
      <c r="E531" s="505"/>
      <c r="F531" s="90"/>
    </row>
    <row r="532" spans="1:6" ht="15">
      <c r="A532" s="90" t="s">
        <v>2883</v>
      </c>
      <c r="B532" s="505"/>
      <c r="C532" s="91" t="s">
        <v>2884</v>
      </c>
      <c r="D532" s="505">
        <v>250</v>
      </c>
      <c r="E532" s="505"/>
      <c r="F532" s="90"/>
    </row>
    <row r="533" spans="1:6" ht="28.5">
      <c r="A533" s="90" t="s">
        <v>2885</v>
      </c>
      <c r="B533" s="505"/>
      <c r="C533" s="91" t="s">
        <v>2886</v>
      </c>
      <c r="D533" s="505"/>
      <c r="E533" s="505"/>
      <c r="F533" s="90"/>
    </row>
    <row r="534" spans="1:6" ht="15" customHeight="1">
      <c r="A534" s="90" t="s">
        <v>2887</v>
      </c>
      <c r="B534" s="505"/>
      <c r="C534" s="92" t="s">
        <v>2888</v>
      </c>
      <c r="D534" s="505">
        <v>300</v>
      </c>
      <c r="E534" s="505">
        <v>0.012999999999999999</v>
      </c>
      <c r="F534" s="90"/>
    </row>
    <row r="535" spans="1:6" ht="15">
      <c r="A535" s="90" t="s">
        <v>2889</v>
      </c>
      <c r="B535" s="505"/>
      <c r="C535" s="93" t="s">
        <v>2890</v>
      </c>
      <c r="D535" s="505"/>
      <c r="E535" s="505"/>
      <c r="F535" s="90"/>
    </row>
    <row r="536" spans="1:6" ht="28.5" customHeight="1">
      <c r="A536" s="90" t="s">
        <v>2891</v>
      </c>
      <c r="B536" s="505"/>
      <c r="C536" s="329" t="s">
        <v>2991</v>
      </c>
      <c r="D536" s="505"/>
      <c r="E536" s="505"/>
      <c r="F536" s="90"/>
    </row>
    <row r="537" spans="1:6" ht="15">
      <c r="A537" s="90" t="s">
        <v>2892</v>
      </c>
      <c r="B537" s="505"/>
      <c r="C537" s="93" t="s">
        <v>2893</v>
      </c>
      <c r="D537" s="505">
        <v>250</v>
      </c>
      <c r="E537" s="505"/>
      <c r="F537" s="90"/>
    </row>
    <row r="538" spans="1:6" ht="28.5">
      <c r="A538" s="90" t="s">
        <v>2894</v>
      </c>
      <c r="B538" s="505"/>
      <c r="C538" s="329" t="s">
        <v>2992</v>
      </c>
      <c r="D538" s="505"/>
      <c r="E538" s="505"/>
      <c r="F538" s="90"/>
    </row>
    <row r="539" spans="1:6" ht="13.5" customHeight="1">
      <c r="A539" s="90" t="s">
        <v>2895</v>
      </c>
      <c r="B539" s="505"/>
      <c r="C539" s="93" t="s">
        <v>2896</v>
      </c>
      <c r="D539" s="82">
        <v>50</v>
      </c>
      <c r="E539" s="82">
        <v>0.012</v>
      </c>
      <c r="F539" s="90"/>
    </row>
    <row r="540" spans="1:6" ht="15">
      <c r="A540" s="90" t="s">
        <v>2897</v>
      </c>
      <c r="B540" s="505"/>
      <c r="C540" s="93" t="s">
        <v>2898</v>
      </c>
      <c r="D540" s="82">
        <v>40</v>
      </c>
      <c r="E540" s="82">
        <v>0.017000000000000001</v>
      </c>
      <c r="F540" s="90"/>
    </row>
    <row r="541" spans="1:6" ht="15">
      <c r="A541" s="90" t="s">
        <v>2899</v>
      </c>
      <c r="B541" s="505"/>
      <c r="C541" s="93" t="s">
        <v>2900</v>
      </c>
      <c r="D541" s="82">
        <v>30</v>
      </c>
      <c r="E541" s="82">
        <v>0.017000000000000001</v>
      </c>
      <c r="F541" s="90"/>
    </row>
    <row r="542" spans="1:6" ht="15">
      <c r="A542" s="90" t="s">
        <v>2901</v>
      </c>
      <c r="B542" s="505"/>
      <c r="C542" s="93" t="s">
        <v>2902</v>
      </c>
      <c r="D542" s="82">
        <v>20</v>
      </c>
      <c r="E542" s="82">
        <v>0.02</v>
      </c>
      <c r="F542" s="90"/>
    </row>
    <row r="543" spans="1:6" ht="30" customHeight="1">
      <c r="A543" s="90" t="s">
        <v>2903</v>
      </c>
      <c r="B543" s="455"/>
      <c r="C543" s="94" t="s">
        <v>2904</v>
      </c>
      <c r="D543" s="82">
        <v>800</v>
      </c>
      <c r="E543" s="82">
        <v>0.010999999999999999</v>
      </c>
      <c r="F543" s="62"/>
    </row>
    <row r="544" spans="1:6" ht="33">
      <c r="A544" s="90" t="s">
        <v>2905</v>
      </c>
      <c r="B544" s="455"/>
      <c r="C544" s="94" t="s">
        <v>2906</v>
      </c>
      <c r="D544" s="82">
        <v>350</v>
      </c>
      <c r="E544" s="82">
        <v>0.012999999999999999</v>
      </c>
      <c r="F544" s="62"/>
    </row>
    <row r="545" spans="1:6" ht="33">
      <c r="A545" s="90" t="s">
        <v>2907</v>
      </c>
      <c r="B545" s="455"/>
      <c r="C545" s="94" t="s">
        <v>2908</v>
      </c>
      <c r="D545" s="82">
        <v>350</v>
      </c>
      <c r="E545" s="82">
        <v>0.015</v>
      </c>
      <c r="F545" s="62"/>
    </row>
    <row r="546" spans="1:6" ht="33">
      <c r="A546" s="90" t="s">
        <v>2909</v>
      </c>
      <c r="B546" s="455"/>
      <c r="C546" s="94" t="s">
        <v>2910</v>
      </c>
      <c r="D546" s="82">
        <v>200</v>
      </c>
      <c r="E546" s="82">
        <v>0.016</v>
      </c>
      <c r="F546" s="62"/>
    </row>
    <row r="547" spans="1:6" ht="33">
      <c r="A547" s="90" t="s">
        <v>2911</v>
      </c>
      <c r="B547" s="455"/>
      <c r="C547" s="94" t="s">
        <v>2912</v>
      </c>
      <c r="D547" s="82">
        <v>150</v>
      </c>
      <c r="E547" s="82">
        <v>0.012999999999999999</v>
      </c>
      <c r="F547" s="62"/>
    </row>
  </sheetData>
  <mergeCells count="112">
    <mergeCell ref="A82:F82"/>
    <mergeCell ref="A89:F89"/>
    <mergeCell ref="A61:F61"/>
    <mergeCell ref="A36:F36"/>
    <mergeCell ref="A51:F51"/>
    <mergeCell ref="A1:F1"/>
    <mergeCell ref="A2:F2"/>
    <mergeCell ref="A170:F170"/>
    <mergeCell ref="A183:F183"/>
    <mergeCell ref="A126:F126"/>
    <mergeCell ref="A132:F132"/>
    <mergeCell ref="A143:F143"/>
    <mergeCell ref="A149:F149"/>
    <mergeCell ref="A161:F161"/>
    <mergeCell ref="A93:F93"/>
    <mergeCell ref="A97:F97"/>
    <mergeCell ref="A102:F102"/>
    <mergeCell ref="A298:F298"/>
    <mergeCell ref="A311:F311"/>
    <mergeCell ref="A322:F322"/>
    <mergeCell ref="A258:F258"/>
    <mergeCell ref="A267:F267"/>
    <mergeCell ref="A191:F191"/>
    <mergeCell ref="A209:F209"/>
    <mergeCell ref="A215:F215"/>
    <mergeCell ref="A225:F225"/>
    <mergeCell ref="A242:F242"/>
    <mergeCell ref="A444:F444"/>
    <mergeCell ref="A479:F479"/>
    <mergeCell ref="A480:F480"/>
    <mergeCell ref="A326:F326"/>
    <mergeCell ref="A329:F329"/>
    <mergeCell ref="A331:F331"/>
    <mergeCell ref="A383:F383"/>
    <mergeCell ref="A398:F398"/>
    <mergeCell ref="A418:F418"/>
    <mergeCell ref="A436:F436"/>
    <mergeCell ref="A349:F350"/>
    <mergeCell ref="B332:B335"/>
    <mergeCell ref="B338:B341"/>
    <mergeCell ref="B344:B347"/>
    <mergeCell ref="B351:B357"/>
    <mergeCell ref="B360:B363"/>
    <mergeCell ref="B364:B365"/>
    <mergeCell ref="B369:B372"/>
    <mergeCell ref="B439:B441"/>
    <mergeCell ref="B442:B443"/>
    <mergeCell ref="A336:F337"/>
    <mergeCell ref="A342:F343"/>
    <mergeCell ref="A358:F359"/>
    <mergeCell ref="A511:F511"/>
    <mergeCell ref="A512:F512"/>
    <mergeCell ref="A513:F513"/>
    <mergeCell ref="A516:F516"/>
    <mergeCell ref="D517:E517"/>
    <mergeCell ref="A488:F488"/>
    <mergeCell ref="A489:F489"/>
    <mergeCell ref="A497:F497"/>
    <mergeCell ref="A498:F498"/>
    <mergeCell ref="A501:F501"/>
    <mergeCell ref="A504:F504"/>
    <mergeCell ref="A505:F505"/>
    <mergeCell ref="A506:F506"/>
    <mergeCell ref="A507:F507"/>
    <mergeCell ref="B539:B542"/>
    <mergeCell ref="B543:B547"/>
    <mergeCell ref="C364:C365"/>
    <mergeCell ref="C439:C441"/>
    <mergeCell ref="C442:C443"/>
    <mergeCell ref="C446:C450"/>
    <mergeCell ref="C451:C454"/>
    <mergeCell ref="C455:C458"/>
    <mergeCell ref="C459:C461"/>
    <mergeCell ref="C462:C464"/>
    <mergeCell ref="C465:C469"/>
    <mergeCell ref="C470:C473"/>
    <mergeCell ref="C474:C478"/>
    <mergeCell ref="C482:C487"/>
    <mergeCell ref="C491:C496"/>
    <mergeCell ref="A518:F518"/>
    <mergeCell ref="A364:A365"/>
    <mergeCell ref="B446:B450"/>
    <mergeCell ref="B451:B454"/>
    <mergeCell ref="B455:B458"/>
    <mergeCell ref="B459:B461"/>
    <mergeCell ref="B462:B464"/>
    <mergeCell ref="B465:B469"/>
    <mergeCell ref="B470:B473"/>
    <mergeCell ref="D522:D523"/>
    <mergeCell ref="D524:D525"/>
    <mergeCell ref="D526:D527"/>
    <mergeCell ref="D528:D529"/>
    <mergeCell ref="D530:D531"/>
    <mergeCell ref="D532:D533"/>
    <mergeCell ref="D534:D536"/>
    <mergeCell ref="D537:D538"/>
    <mergeCell ref="E364:E365"/>
    <mergeCell ref="E522:E525"/>
    <mergeCell ref="E526:E529"/>
    <mergeCell ref="E530:E533"/>
    <mergeCell ref="E534:E538"/>
    <mergeCell ref="A367:F368"/>
    <mergeCell ref="A373:F382"/>
    <mergeCell ref="B520:B521"/>
    <mergeCell ref="B522:B525"/>
    <mergeCell ref="B526:B529"/>
    <mergeCell ref="B530:B533"/>
    <mergeCell ref="B534:B538"/>
    <mergeCell ref="B474:B478"/>
    <mergeCell ref="D364:D365"/>
    <mergeCell ref="F364:F365"/>
    <mergeCell ref="A508:F508"/>
  </mergeCells>
  <pageMargins left="0.314583333333333" right="0.275" top="0.314583333333333" bottom="0.472222222222222" header="0.5" footer="0.0784722222222222"/>
  <pageSetup orientation="portrait" paperSize="9" scale="115" r:id="rId2"/>
  <headerFooter>
    <oddFooter>&amp;C&amp;"arial"&amp;13www.bestill.ru
&amp;P</oddFooter>
  </headerFooter>
  <rowBreaks count="38" manualBreakCount="38">
    <brk id="16" max="16383" man="1"/>
    <brk id="32" max="16383" man="1"/>
    <brk id="35" max="16383" man="1"/>
    <brk id="50" max="16383" man="1"/>
    <brk id="60" max="16383" man="1"/>
    <brk id="75" max="16383" man="1"/>
    <brk id="81" max="16383" man="1"/>
    <brk id="101" max="16383" man="1"/>
    <brk id="118" max="16383" man="1"/>
    <brk id="125" max="16383" man="1"/>
    <brk id="142" max="16383" man="1"/>
    <brk id="160" max="16383" man="1"/>
    <brk id="169" max="16383" man="1"/>
    <brk id="182" max="16383" man="1"/>
    <brk id="190" max="16383" man="1"/>
    <brk id="208" max="16383" man="1"/>
    <brk id="224" max="16383" man="1"/>
    <brk id="241" max="16383" man="1"/>
    <brk id="257" max="16383" man="1"/>
    <brk id="275" max="16383" man="1"/>
    <brk id="291" max="16383" man="1"/>
    <brk id="297" max="16383" man="1"/>
    <brk id="310" max="16383" man="1"/>
    <brk id="328" max="16383" man="1"/>
    <brk id="347" max="16383" man="1"/>
    <brk id="365" max="16383" man="1"/>
    <brk id="382" max="16383" man="1"/>
    <brk id="397" max="16383" man="1"/>
    <brk id="417" max="16383" man="1"/>
    <brk id="435" max="16383" man="1"/>
    <brk id="443" max="16383" man="1"/>
    <brk id="478" max="16383" man="1"/>
    <brk id="487" max="16383" man="1"/>
    <brk id="496" max="16383" man="1"/>
    <brk id="500" max="16383" man="1"/>
    <brk id="507" max="16383" man="1"/>
    <brk id="512" max="16383" man="1"/>
    <brk id="517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58"/>
  <sheetViews>
    <sheetView zoomScale="50" zoomScaleNormal="50" workbookViewId="0" topLeftCell="A1">
      <selection pane="topLeft" activeCell="B2" sqref="B1:B1048576"/>
    </sheetView>
  </sheetViews>
  <sheetFormatPr defaultColWidth="9.00428571428571" defaultRowHeight="82.7" customHeight="1"/>
  <cols>
    <col min="1" max="1" width="16.2857142857143" customWidth="1"/>
    <col min="2" max="2" width="17.7142857142857" customWidth="1"/>
    <col min="3" max="3" width="29.7142857142857" customWidth="1"/>
    <col min="4" max="4" width="28.2857142857143" customWidth="1"/>
    <col min="5" max="5" width="13.7142857142857" customWidth="1"/>
    <col min="6" max="6" width="15.4285714285714" customWidth="1"/>
    <col min="7" max="7" width="27.8571428571429" customWidth="1"/>
    <col min="8" max="8" width="18.7142857142857" customWidth="1"/>
    <col min="9" max="9" width="19.1428571428571" customWidth="1"/>
    <col min="10" max="10" width="12.2857142857143" hidden="1" customWidth="1"/>
    <col min="11" max="11" width="16.2857142857143" hidden="1" customWidth="1"/>
    <col min="12" max="12" width="17.7142857142857" hidden="1" customWidth="1"/>
    <col min="13" max="13" width="11.2857142857143" customWidth="1"/>
  </cols>
  <sheetData>
    <row r="1" spans="1:13" s="1" customFormat="1" ht="50.1" customHeight="1">
      <c r="A1" s="425" t="s">
        <v>613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7"/>
    </row>
    <row r="2" spans="1:13" s="1" customFormat="1" ht="67.9" customHeight="1">
      <c r="A2" s="186" t="s">
        <v>614</v>
      </c>
      <c r="B2" s="186" t="s">
        <v>615</v>
      </c>
      <c r="C2" s="186" t="s">
        <v>616</v>
      </c>
      <c r="D2" s="186" t="s">
        <v>617</v>
      </c>
      <c r="E2" s="187" t="s">
        <v>618</v>
      </c>
      <c r="F2" s="186" t="s">
        <v>619</v>
      </c>
      <c r="G2" s="187" t="s">
        <v>620</v>
      </c>
      <c r="H2" s="186" t="s">
        <v>621</v>
      </c>
      <c r="I2" s="186" t="s">
        <v>2</v>
      </c>
      <c r="J2" s="186" t="s">
        <v>622</v>
      </c>
      <c r="K2" s="186"/>
      <c r="L2" s="186" t="s">
        <v>623</v>
      </c>
      <c r="M2" s="186" t="s">
        <v>624</v>
      </c>
    </row>
    <row r="3" spans="1:13" s="1" customFormat="1" ht="82.7" customHeight="1">
      <c r="A3" s="188" t="s">
        <v>625</v>
      </c>
      <c r="B3" s="189"/>
      <c r="C3" s="190" t="s">
        <v>626</v>
      </c>
      <c r="D3" s="190" t="s">
        <v>627</v>
      </c>
      <c r="E3" s="191" t="s">
        <v>628</v>
      </c>
      <c r="F3" s="191" t="s">
        <v>629</v>
      </c>
      <c r="G3" s="191" t="s">
        <v>630</v>
      </c>
      <c r="H3" s="190" t="s">
        <v>631</v>
      </c>
      <c r="I3" s="190" t="s">
        <v>632</v>
      </c>
      <c r="J3" s="192"/>
      <c r="K3" s="193"/>
      <c r="L3" s="192"/>
      <c r="M3" s="194">
        <v>50</v>
      </c>
    </row>
    <row r="4" spans="1:13" s="1" customFormat="1" ht="82.7" customHeight="1">
      <c r="A4" s="188" t="s">
        <v>633</v>
      </c>
      <c r="B4" s="189"/>
      <c r="C4" s="190" t="s">
        <v>626</v>
      </c>
      <c r="D4" s="190" t="s">
        <v>634</v>
      </c>
      <c r="E4" s="191" t="s">
        <v>628</v>
      </c>
      <c r="F4" s="191" t="s">
        <v>635</v>
      </c>
      <c r="G4" s="191" t="s">
        <v>630</v>
      </c>
      <c r="H4" s="190" t="s">
        <v>631</v>
      </c>
      <c r="I4" s="190" t="s">
        <v>632</v>
      </c>
      <c r="J4" s="195" t="s">
        <v>636</v>
      </c>
      <c r="K4" s="196"/>
      <c r="L4" s="195" t="s">
        <v>637</v>
      </c>
      <c r="M4" s="194">
        <v>50</v>
      </c>
    </row>
    <row r="5" spans="1:13" s="1" customFormat="1" ht="82.7" customHeight="1">
      <c r="A5" s="188" t="s">
        <v>638</v>
      </c>
      <c r="B5" s="189"/>
      <c r="C5" s="190" t="s">
        <v>626</v>
      </c>
      <c r="D5" s="190" t="s">
        <v>627</v>
      </c>
      <c r="E5" s="191" t="s">
        <v>628</v>
      </c>
      <c r="F5" s="191" t="s">
        <v>629</v>
      </c>
      <c r="G5" s="191" t="s">
        <v>630</v>
      </c>
      <c r="H5" s="190" t="s">
        <v>631</v>
      </c>
      <c r="I5" s="190" t="s">
        <v>632</v>
      </c>
      <c r="J5" s="195" t="s">
        <v>636</v>
      </c>
      <c r="K5" s="196"/>
      <c r="L5" s="195" t="s">
        <v>637</v>
      </c>
      <c r="M5" s="194">
        <v>50</v>
      </c>
    </row>
    <row r="6" spans="1:13" s="183" customFormat="1" ht="82.7" customHeight="1" hidden="1">
      <c r="A6" s="197" t="s">
        <v>639</v>
      </c>
      <c r="B6" s="198"/>
      <c r="C6" s="190" t="s">
        <v>626</v>
      </c>
      <c r="D6" s="199" t="s">
        <v>627</v>
      </c>
      <c r="E6" s="200" t="s">
        <v>640</v>
      </c>
      <c r="F6" s="200" t="s">
        <v>629</v>
      </c>
      <c r="G6" s="200" t="s">
        <v>630</v>
      </c>
      <c r="H6" s="199" t="s">
        <v>631</v>
      </c>
      <c r="I6" s="199" t="s">
        <v>632</v>
      </c>
      <c r="J6" s="201" t="s">
        <v>641</v>
      </c>
      <c r="K6" s="202"/>
      <c r="L6" s="201"/>
      <c r="M6" s="203">
        <v>50</v>
      </c>
    </row>
    <row r="7" spans="1:13" s="1" customFormat="1" ht="82.7" customHeight="1">
      <c r="A7" s="188" t="s">
        <v>642</v>
      </c>
      <c r="B7" s="189"/>
      <c r="C7" s="190" t="s">
        <v>626</v>
      </c>
      <c r="D7" s="190" t="s">
        <v>643</v>
      </c>
      <c r="E7" s="191" t="s">
        <v>644</v>
      </c>
      <c r="F7" s="191" t="s">
        <v>635</v>
      </c>
      <c r="G7" s="191" t="s">
        <v>630</v>
      </c>
      <c r="H7" s="190" t="s">
        <v>631</v>
      </c>
      <c r="I7" s="190" t="s">
        <v>632</v>
      </c>
      <c r="J7" s="195" t="s">
        <v>636</v>
      </c>
      <c r="K7" s="196"/>
      <c r="L7" s="195" t="s">
        <v>637</v>
      </c>
      <c r="M7" s="194">
        <v>50</v>
      </c>
    </row>
    <row r="8" spans="1:13" s="1" customFormat="1" ht="82.7" customHeight="1">
      <c r="A8" s="188" t="s">
        <v>645</v>
      </c>
      <c r="B8" s="189"/>
      <c r="C8" s="190" t="s">
        <v>626</v>
      </c>
      <c r="D8" s="190" t="s">
        <v>627</v>
      </c>
      <c r="E8" s="191" t="s">
        <v>646</v>
      </c>
      <c r="F8" s="191" t="s">
        <v>635</v>
      </c>
      <c r="G8" s="191" t="s">
        <v>630</v>
      </c>
      <c r="H8" s="190" t="s">
        <v>631</v>
      </c>
      <c r="I8" s="190" t="s">
        <v>632</v>
      </c>
      <c r="J8" s="195" t="s">
        <v>636</v>
      </c>
      <c r="K8" s="195"/>
      <c r="L8" s="195" t="s">
        <v>637</v>
      </c>
      <c r="M8" s="194">
        <v>50</v>
      </c>
    </row>
    <row r="9" spans="1:13" s="1" customFormat="1" ht="82.7" customHeight="1">
      <c r="A9" s="188" t="s">
        <v>647</v>
      </c>
      <c r="B9" s="189"/>
      <c r="C9" s="190" t="s">
        <v>626</v>
      </c>
      <c r="D9" s="190" t="s">
        <v>627</v>
      </c>
      <c r="E9" s="191" t="s">
        <v>646</v>
      </c>
      <c r="F9" s="191" t="s">
        <v>629</v>
      </c>
      <c r="G9" s="191" t="s">
        <v>630</v>
      </c>
      <c r="H9" s="190" t="s">
        <v>631</v>
      </c>
      <c r="I9" s="190" t="s">
        <v>632</v>
      </c>
      <c r="J9" s="195" t="s">
        <v>636</v>
      </c>
      <c r="K9" s="195" t="s">
        <v>637</v>
      </c>
      <c r="L9" s="195" t="s">
        <v>637</v>
      </c>
      <c r="M9" s="194">
        <v>50</v>
      </c>
    </row>
    <row r="10" spans="1:13" s="1" customFormat="1" ht="82.7" customHeight="1">
      <c r="A10" s="188" t="s">
        <v>648</v>
      </c>
      <c r="B10" s="189"/>
      <c r="C10" s="190" t="s">
        <v>626</v>
      </c>
      <c r="D10" s="190" t="s">
        <v>627</v>
      </c>
      <c r="E10" s="191" t="s">
        <v>644</v>
      </c>
      <c r="F10" s="191" t="s">
        <v>629</v>
      </c>
      <c r="G10" s="191" t="s">
        <v>630</v>
      </c>
      <c r="H10" s="190" t="s">
        <v>631</v>
      </c>
      <c r="I10" s="190" t="s">
        <v>632</v>
      </c>
      <c r="J10" s="195" t="s">
        <v>636</v>
      </c>
      <c r="K10" s="195"/>
      <c r="L10" s="195" t="s">
        <v>637</v>
      </c>
      <c r="M10" s="194">
        <v>50</v>
      </c>
    </row>
    <row r="11" spans="1:13" s="183" customFormat="1" ht="82.7" customHeight="1" hidden="1">
      <c r="A11" s="197" t="s">
        <v>649</v>
      </c>
      <c r="B11" s="198"/>
      <c r="C11" s="199" t="s">
        <v>626</v>
      </c>
      <c r="D11" s="199" t="s">
        <v>627</v>
      </c>
      <c r="E11" s="200" t="s">
        <v>644</v>
      </c>
      <c r="F11" s="200" t="s">
        <v>629</v>
      </c>
      <c r="G11" s="200" t="s">
        <v>650</v>
      </c>
      <c r="H11" s="199" t="s">
        <v>631</v>
      </c>
      <c r="I11" s="199" t="s">
        <v>632</v>
      </c>
      <c r="J11" s="201" t="s">
        <v>641</v>
      </c>
      <c r="K11" s="201"/>
      <c r="L11" s="201"/>
      <c r="M11" s="203">
        <v>50</v>
      </c>
    </row>
    <row r="12" spans="1:13" s="1" customFormat="1" ht="82.7" customHeight="1">
      <c r="A12" s="188" t="s">
        <v>651</v>
      </c>
      <c r="B12" s="189"/>
      <c r="C12" s="190" t="s">
        <v>626</v>
      </c>
      <c r="D12" s="190" t="s">
        <v>627</v>
      </c>
      <c r="E12" s="191" t="s">
        <v>646</v>
      </c>
      <c r="F12" s="191" t="s">
        <v>629</v>
      </c>
      <c r="G12" s="191" t="s">
        <v>630</v>
      </c>
      <c r="H12" s="190" t="s">
        <v>631</v>
      </c>
      <c r="I12" s="190" t="s">
        <v>632</v>
      </c>
      <c r="J12" s="195" t="s">
        <v>636</v>
      </c>
      <c r="K12" s="195" t="s">
        <v>637</v>
      </c>
      <c r="L12" s="195" t="s">
        <v>637</v>
      </c>
      <c r="M12" s="194">
        <v>50</v>
      </c>
    </row>
    <row r="13" spans="1:13" s="1" customFormat="1" ht="82.7" customHeight="1">
      <c r="A13" s="188" t="s">
        <v>652</v>
      </c>
      <c r="B13" s="189"/>
      <c r="C13" s="190" t="s">
        <v>626</v>
      </c>
      <c r="D13" s="190" t="s">
        <v>627</v>
      </c>
      <c r="E13" s="191" t="s">
        <v>646</v>
      </c>
      <c r="F13" s="191" t="s">
        <v>629</v>
      </c>
      <c r="G13" s="191" t="s">
        <v>630</v>
      </c>
      <c r="H13" s="190" t="s">
        <v>631</v>
      </c>
      <c r="I13" s="190" t="s">
        <v>632</v>
      </c>
      <c r="J13" s="195" t="s">
        <v>636</v>
      </c>
      <c r="K13" s="196">
        <v>7</v>
      </c>
      <c r="L13" s="195" t="s">
        <v>637</v>
      </c>
      <c r="M13" s="194">
        <v>50</v>
      </c>
    </row>
    <row r="14" spans="1:13" s="1" customFormat="1" ht="82.7" customHeight="1">
      <c r="A14" s="188" t="s">
        <v>653</v>
      </c>
      <c r="B14" s="189"/>
      <c r="C14" s="190" t="s">
        <v>626</v>
      </c>
      <c r="D14" s="190" t="s">
        <v>643</v>
      </c>
      <c r="E14" s="191" t="s">
        <v>646</v>
      </c>
      <c r="F14" s="191" t="s">
        <v>635</v>
      </c>
      <c r="G14" s="191" t="s">
        <v>654</v>
      </c>
      <c r="H14" s="190" t="s">
        <v>631</v>
      </c>
      <c r="I14" s="190" t="s">
        <v>632</v>
      </c>
      <c r="J14" s="195" t="s">
        <v>636</v>
      </c>
      <c r="K14" s="195" t="s">
        <v>637</v>
      </c>
      <c r="L14" s="195" t="s">
        <v>637</v>
      </c>
      <c r="M14" s="194">
        <v>50</v>
      </c>
    </row>
    <row r="15" spans="1:13" s="1" customFormat="1" ht="82.7" customHeight="1">
      <c r="A15" s="188" t="s">
        <v>655</v>
      </c>
      <c r="B15" s="189"/>
      <c r="C15" s="190" t="s">
        <v>626</v>
      </c>
      <c r="D15" s="190" t="s">
        <v>627</v>
      </c>
      <c r="E15" s="191" t="s">
        <v>646</v>
      </c>
      <c r="F15" s="191" t="s">
        <v>629</v>
      </c>
      <c r="G15" s="191" t="s">
        <v>654</v>
      </c>
      <c r="H15" s="190" t="s">
        <v>631</v>
      </c>
      <c r="I15" s="190" t="s">
        <v>632</v>
      </c>
      <c r="J15" s="195" t="s">
        <v>636</v>
      </c>
      <c r="K15" s="195" t="s">
        <v>637</v>
      </c>
      <c r="L15" s="195" t="s">
        <v>637</v>
      </c>
      <c r="M15" s="194">
        <v>50</v>
      </c>
    </row>
    <row r="16" spans="1:13" s="1" customFormat="1" ht="82.7" customHeight="1">
      <c r="A16" s="188" t="s">
        <v>656</v>
      </c>
      <c r="B16" s="189"/>
      <c r="C16" s="190" t="s">
        <v>626</v>
      </c>
      <c r="D16" s="190" t="s">
        <v>627</v>
      </c>
      <c r="E16" s="191" t="s">
        <v>646</v>
      </c>
      <c r="F16" s="191" t="s">
        <v>629</v>
      </c>
      <c r="G16" s="191" t="s">
        <v>654</v>
      </c>
      <c r="H16" s="190" t="s">
        <v>631</v>
      </c>
      <c r="I16" s="190" t="s">
        <v>632</v>
      </c>
      <c r="J16" s="195" t="s">
        <v>636</v>
      </c>
      <c r="K16" s="195" t="s">
        <v>637</v>
      </c>
      <c r="L16" s="195" t="s">
        <v>637</v>
      </c>
      <c r="M16" s="194">
        <v>50</v>
      </c>
    </row>
    <row r="17" spans="1:13" s="1" customFormat="1" ht="82.7" customHeight="1">
      <c r="A17" s="204" t="s">
        <v>657</v>
      </c>
      <c r="B17" s="189"/>
      <c r="C17" s="190" t="s">
        <v>626</v>
      </c>
      <c r="D17" s="190" t="s">
        <v>627</v>
      </c>
      <c r="E17" s="191" t="s">
        <v>658</v>
      </c>
      <c r="F17" s="191" t="s">
        <v>629</v>
      </c>
      <c r="G17" s="191" t="s">
        <v>659</v>
      </c>
      <c r="H17" s="190" t="s">
        <v>631</v>
      </c>
      <c r="I17" s="190" t="s">
        <v>632</v>
      </c>
      <c r="J17" s="195" t="s">
        <v>641</v>
      </c>
      <c r="K17" s="195"/>
      <c r="L17" s="195"/>
      <c r="M17" s="194">
        <v>50</v>
      </c>
    </row>
    <row r="18" spans="1:13" s="1" customFormat="1" ht="82.7" customHeight="1">
      <c r="A18" s="188" t="s">
        <v>660</v>
      </c>
      <c r="B18" s="189"/>
      <c r="C18" s="190" t="s">
        <v>626</v>
      </c>
      <c r="D18" s="190" t="s">
        <v>627</v>
      </c>
      <c r="E18" s="191" t="s">
        <v>646</v>
      </c>
      <c r="F18" s="191" t="s">
        <v>629</v>
      </c>
      <c r="G18" s="191" t="s">
        <v>661</v>
      </c>
      <c r="H18" s="190" t="s">
        <v>631</v>
      </c>
      <c r="I18" s="190" t="s">
        <v>632</v>
      </c>
      <c r="J18" s="195" t="s">
        <v>636</v>
      </c>
      <c r="K18" s="195" t="s">
        <v>637</v>
      </c>
      <c r="L18" s="195" t="s">
        <v>637</v>
      </c>
      <c r="M18" s="194">
        <v>50</v>
      </c>
    </row>
    <row r="19" spans="1:13" s="1" customFormat="1" ht="82.7" customHeight="1">
      <c r="A19" s="188" t="s">
        <v>662</v>
      </c>
      <c r="B19" s="189"/>
      <c r="C19" s="190" t="s">
        <v>626</v>
      </c>
      <c r="D19" s="190" t="s">
        <v>643</v>
      </c>
      <c r="E19" s="191" t="s">
        <v>646</v>
      </c>
      <c r="F19" s="191" t="s">
        <v>635</v>
      </c>
      <c r="G19" s="191" t="s">
        <v>654</v>
      </c>
      <c r="H19" s="190" t="s">
        <v>631</v>
      </c>
      <c r="I19" s="190" t="s">
        <v>632</v>
      </c>
      <c r="J19" s="195" t="s">
        <v>636</v>
      </c>
      <c r="K19" s="195" t="s">
        <v>637</v>
      </c>
      <c r="L19" s="195" t="s">
        <v>637</v>
      </c>
      <c r="M19" s="194">
        <v>50</v>
      </c>
    </row>
    <row r="20" spans="1:13" s="1" customFormat="1" ht="82.7" customHeight="1">
      <c r="A20" s="188" t="s">
        <v>663</v>
      </c>
      <c r="B20" s="189"/>
      <c r="C20" s="190" t="s">
        <v>626</v>
      </c>
      <c r="D20" s="190" t="s">
        <v>627</v>
      </c>
      <c r="E20" s="191" t="s">
        <v>646</v>
      </c>
      <c r="F20" s="191" t="s">
        <v>629</v>
      </c>
      <c r="G20" s="191" t="s">
        <v>654</v>
      </c>
      <c r="H20" s="190" t="s">
        <v>631</v>
      </c>
      <c r="I20" s="190" t="s">
        <v>632</v>
      </c>
      <c r="J20" s="195" t="s">
        <v>636</v>
      </c>
      <c r="K20" s="195" t="s">
        <v>637</v>
      </c>
      <c r="L20" s="195" t="s">
        <v>637</v>
      </c>
      <c r="M20" s="194">
        <v>50</v>
      </c>
    </row>
    <row r="21" spans="1:13" s="1" customFormat="1" ht="67.9" customHeight="1">
      <c r="A21" s="186" t="s">
        <v>614</v>
      </c>
      <c r="B21" s="186" t="s">
        <v>615</v>
      </c>
      <c r="C21" s="186" t="s">
        <v>616</v>
      </c>
      <c r="D21" s="186" t="s">
        <v>617</v>
      </c>
      <c r="E21" s="187" t="s">
        <v>618</v>
      </c>
      <c r="F21" s="186" t="s">
        <v>619</v>
      </c>
      <c r="G21" s="187" t="s">
        <v>620</v>
      </c>
      <c r="H21" s="186" t="s">
        <v>621</v>
      </c>
      <c r="I21" s="186" t="s">
        <v>2</v>
      </c>
      <c r="J21" s="186" t="s">
        <v>622</v>
      </c>
      <c r="K21" s="186"/>
      <c r="L21" s="186" t="s">
        <v>623</v>
      </c>
      <c r="M21" s="186" t="s">
        <v>624</v>
      </c>
    </row>
    <row r="22" spans="1:13" s="1" customFormat="1" ht="82.7" customHeight="1">
      <c r="A22" s="188" t="s">
        <v>664</v>
      </c>
      <c r="B22" s="189"/>
      <c r="C22" s="190" t="s">
        <v>626</v>
      </c>
      <c r="D22" s="190" t="s">
        <v>627</v>
      </c>
      <c r="E22" s="191" t="s">
        <v>646</v>
      </c>
      <c r="F22" s="191" t="s">
        <v>629</v>
      </c>
      <c r="G22" s="191" t="s">
        <v>654</v>
      </c>
      <c r="H22" s="190" t="s">
        <v>631</v>
      </c>
      <c r="I22" s="190" t="s">
        <v>632</v>
      </c>
      <c r="J22" s="195" t="s">
        <v>636</v>
      </c>
      <c r="K22" s="195" t="s">
        <v>637</v>
      </c>
      <c r="L22" s="195" t="s">
        <v>637</v>
      </c>
      <c r="M22" s="194">
        <v>50</v>
      </c>
    </row>
    <row r="23" spans="1:13" s="1" customFormat="1" ht="82.7" customHeight="1">
      <c r="A23" s="188" t="s">
        <v>665</v>
      </c>
      <c r="B23" s="189"/>
      <c r="C23" s="190" t="s">
        <v>626</v>
      </c>
      <c r="D23" s="190" t="s">
        <v>627</v>
      </c>
      <c r="E23" s="191" t="s">
        <v>646</v>
      </c>
      <c r="F23" s="191" t="s">
        <v>629</v>
      </c>
      <c r="G23" s="191" t="s">
        <v>654</v>
      </c>
      <c r="H23" s="190" t="s">
        <v>631</v>
      </c>
      <c r="I23" s="190" t="s">
        <v>632</v>
      </c>
      <c r="J23" s="195" t="s">
        <v>636</v>
      </c>
      <c r="K23" s="195" t="s">
        <v>637</v>
      </c>
      <c r="L23" s="195" t="s">
        <v>637</v>
      </c>
      <c r="M23" s="194">
        <v>50</v>
      </c>
    </row>
    <row r="24" spans="1:13" s="183" customFormat="1" ht="82.7" customHeight="1" hidden="1">
      <c r="A24" s="197" t="s">
        <v>666</v>
      </c>
      <c r="B24" s="198"/>
      <c r="C24" s="190" t="s">
        <v>626</v>
      </c>
      <c r="D24" s="199" t="s">
        <v>627</v>
      </c>
      <c r="E24" s="200" t="s">
        <v>646</v>
      </c>
      <c r="F24" s="200" t="s">
        <v>629</v>
      </c>
      <c r="G24" s="200" t="s">
        <v>630</v>
      </c>
      <c r="H24" s="199" t="s">
        <v>631</v>
      </c>
      <c r="I24" s="199" t="s">
        <v>632</v>
      </c>
      <c r="J24" s="201" t="s">
        <v>636</v>
      </c>
      <c r="K24" s="201" t="s">
        <v>637</v>
      </c>
      <c r="L24" s="201" t="s">
        <v>637</v>
      </c>
      <c r="M24" s="203">
        <v>50</v>
      </c>
    </row>
    <row r="25" spans="1:13" s="1" customFormat="1" ht="82.7" customHeight="1">
      <c r="A25" s="188" t="s">
        <v>667</v>
      </c>
      <c r="B25" s="189"/>
      <c r="C25" s="190" t="s">
        <v>626</v>
      </c>
      <c r="D25" s="190" t="s">
        <v>627</v>
      </c>
      <c r="E25" s="191" t="s">
        <v>646</v>
      </c>
      <c r="F25" s="191" t="s">
        <v>629</v>
      </c>
      <c r="G25" s="191" t="s">
        <v>654</v>
      </c>
      <c r="H25" s="190" t="s">
        <v>631</v>
      </c>
      <c r="I25" s="190" t="s">
        <v>632</v>
      </c>
      <c r="J25" s="195" t="s">
        <v>636</v>
      </c>
      <c r="K25" s="195" t="s">
        <v>637</v>
      </c>
      <c r="L25" s="195" t="s">
        <v>637</v>
      </c>
      <c r="M25" s="194">
        <v>50</v>
      </c>
    </row>
    <row r="26" spans="1:13" s="1" customFormat="1" ht="82.7" customHeight="1">
      <c r="A26" s="188" t="s">
        <v>668</v>
      </c>
      <c r="B26" s="189"/>
      <c r="C26" s="190" t="s">
        <v>626</v>
      </c>
      <c r="D26" s="190" t="s">
        <v>627</v>
      </c>
      <c r="E26" s="191" t="s">
        <v>628</v>
      </c>
      <c r="F26" s="191" t="s">
        <v>629</v>
      </c>
      <c r="G26" s="191" t="s">
        <v>630</v>
      </c>
      <c r="H26" s="190" t="s">
        <v>631</v>
      </c>
      <c r="I26" s="190" t="s">
        <v>632</v>
      </c>
      <c r="J26" s="195" t="s">
        <v>636</v>
      </c>
      <c r="K26" s="195" t="s">
        <v>637</v>
      </c>
      <c r="L26" s="195" t="s">
        <v>637</v>
      </c>
      <c r="M26" s="194">
        <v>50</v>
      </c>
    </row>
    <row r="27" spans="1:13" s="1" customFormat="1" ht="82.7" customHeight="1">
      <c r="A27" s="188" t="s">
        <v>669</v>
      </c>
      <c r="B27" s="189"/>
      <c r="C27" s="190" t="s">
        <v>626</v>
      </c>
      <c r="D27" s="190" t="s">
        <v>627</v>
      </c>
      <c r="E27" s="191" t="s">
        <v>628</v>
      </c>
      <c r="F27" s="191" t="s">
        <v>629</v>
      </c>
      <c r="G27" s="191" t="s">
        <v>630</v>
      </c>
      <c r="H27" s="190" t="s">
        <v>631</v>
      </c>
      <c r="I27" s="190" t="s">
        <v>632</v>
      </c>
      <c r="J27" s="195" t="s">
        <v>636</v>
      </c>
      <c r="K27" s="195" t="s">
        <v>637</v>
      </c>
      <c r="L27" s="195" t="s">
        <v>637</v>
      </c>
      <c r="M27" s="194">
        <v>50</v>
      </c>
    </row>
    <row r="28" spans="1:13" s="183" customFormat="1" ht="82.7" customHeight="1" hidden="1">
      <c r="A28" s="197" t="s">
        <v>670</v>
      </c>
      <c r="B28" s="198"/>
      <c r="C28" s="199" t="s">
        <v>626</v>
      </c>
      <c r="D28" s="199" t="s">
        <v>627</v>
      </c>
      <c r="E28" s="200" t="s">
        <v>628</v>
      </c>
      <c r="F28" s="200" t="s">
        <v>629</v>
      </c>
      <c r="G28" s="200" t="s">
        <v>630</v>
      </c>
      <c r="H28" s="199" t="s">
        <v>631</v>
      </c>
      <c r="I28" s="199" t="s">
        <v>632</v>
      </c>
      <c r="J28" s="201" t="s">
        <v>636</v>
      </c>
      <c r="K28" s="201" t="s">
        <v>637</v>
      </c>
      <c r="L28" s="201" t="s">
        <v>637</v>
      </c>
      <c r="M28" s="203">
        <v>50</v>
      </c>
    </row>
    <row r="29" spans="1:13" s="1" customFormat="1" ht="82.7" customHeight="1">
      <c r="A29" s="188" t="s">
        <v>671</v>
      </c>
      <c r="B29" s="189"/>
      <c r="C29" s="190" t="s">
        <v>626</v>
      </c>
      <c r="D29" s="190" t="s">
        <v>672</v>
      </c>
      <c r="E29" s="191" t="s">
        <v>628</v>
      </c>
      <c r="F29" s="191" t="s">
        <v>635</v>
      </c>
      <c r="G29" s="191" t="s">
        <v>630</v>
      </c>
      <c r="H29" s="190" t="s">
        <v>631</v>
      </c>
      <c r="I29" s="190" t="s">
        <v>632</v>
      </c>
      <c r="J29" s="195" t="s">
        <v>636</v>
      </c>
      <c r="K29" s="195" t="s">
        <v>637</v>
      </c>
      <c r="L29" s="195" t="s">
        <v>637</v>
      </c>
      <c r="M29" s="194">
        <v>50</v>
      </c>
    </row>
    <row r="30" spans="1:13" s="1" customFormat="1" ht="82.7" customHeight="1">
      <c r="A30" s="188" t="s">
        <v>673</v>
      </c>
      <c r="B30" s="189"/>
      <c r="C30" s="190" t="s">
        <v>626</v>
      </c>
      <c r="D30" s="190" t="s">
        <v>627</v>
      </c>
      <c r="E30" s="191" t="s">
        <v>674</v>
      </c>
      <c r="F30" s="191" t="s">
        <v>629</v>
      </c>
      <c r="G30" s="191" t="s">
        <v>630</v>
      </c>
      <c r="H30" s="190" t="s">
        <v>631</v>
      </c>
      <c r="I30" s="190" t="s">
        <v>632</v>
      </c>
      <c r="J30" s="195" t="s">
        <v>636</v>
      </c>
      <c r="K30" s="195" t="s">
        <v>637</v>
      </c>
      <c r="L30" s="195" t="s">
        <v>637</v>
      </c>
      <c r="M30" s="194">
        <v>60</v>
      </c>
    </row>
    <row r="31" spans="1:13" s="1" customFormat="1" ht="82.7" customHeight="1">
      <c r="A31" s="188" t="s">
        <v>675</v>
      </c>
      <c r="B31" s="189"/>
      <c r="C31" s="190" t="s">
        <v>626</v>
      </c>
      <c r="D31" s="190" t="s">
        <v>627</v>
      </c>
      <c r="E31" s="191" t="s">
        <v>674</v>
      </c>
      <c r="F31" s="191" t="s">
        <v>629</v>
      </c>
      <c r="G31" s="191" t="s">
        <v>630</v>
      </c>
      <c r="H31" s="190" t="s">
        <v>631</v>
      </c>
      <c r="I31" s="190" t="s">
        <v>632</v>
      </c>
      <c r="J31" s="195" t="s">
        <v>636</v>
      </c>
      <c r="K31" s="195" t="s">
        <v>637</v>
      </c>
      <c r="L31" s="195" t="s">
        <v>637</v>
      </c>
      <c r="M31" s="194">
        <v>50</v>
      </c>
    </row>
    <row r="32" spans="1:13" s="1" customFormat="1" ht="82.7" customHeight="1">
      <c r="A32" s="188" t="s">
        <v>676</v>
      </c>
      <c r="B32" s="189"/>
      <c r="C32" s="190" t="s">
        <v>626</v>
      </c>
      <c r="D32" s="190" t="s">
        <v>627</v>
      </c>
      <c r="E32" s="191" t="s">
        <v>677</v>
      </c>
      <c r="F32" s="191" t="s">
        <v>629</v>
      </c>
      <c r="G32" s="191" t="s">
        <v>630</v>
      </c>
      <c r="H32" s="190" t="s">
        <v>631</v>
      </c>
      <c r="I32" s="190" t="s">
        <v>632</v>
      </c>
      <c r="J32" s="195" t="s">
        <v>636</v>
      </c>
      <c r="K32" s="195" t="s">
        <v>637</v>
      </c>
      <c r="L32" s="195" t="s">
        <v>637</v>
      </c>
      <c r="M32" s="194">
        <v>50</v>
      </c>
    </row>
    <row r="33" spans="1:13" s="1" customFormat="1" ht="82.7" customHeight="1">
      <c r="A33" s="188" t="s">
        <v>678</v>
      </c>
      <c r="B33" s="189"/>
      <c r="C33" s="190" t="s">
        <v>626</v>
      </c>
      <c r="D33" s="190" t="s">
        <v>679</v>
      </c>
      <c r="E33" s="191" t="s">
        <v>677</v>
      </c>
      <c r="F33" s="191" t="s">
        <v>635</v>
      </c>
      <c r="G33" s="191" t="s">
        <v>630</v>
      </c>
      <c r="H33" s="190" t="s">
        <v>631</v>
      </c>
      <c r="I33" s="190" t="s">
        <v>632</v>
      </c>
      <c r="J33" s="195" t="s">
        <v>636</v>
      </c>
      <c r="K33" s="195" t="s">
        <v>637</v>
      </c>
      <c r="L33" s="195" t="s">
        <v>637</v>
      </c>
      <c r="M33" s="194">
        <v>50</v>
      </c>
    </row>
    <row r="34" spans="1:13" s="1" customFormat="1" ht="82.7" customHeight="1">
      <c r="A34" s="188" t="s">
        <v>680</v>
      </c>
      <c r="B34" s="189"/>
      <c r="C34" s="190" t="s">
        <v>626</v>
      </c>
      <c r="D34" s="190" t="s">
        <v>681</v>
      </c>
      <c r="E34" s="191" t="s">
        <v>682</v>
      </c>
      <c r="F34" s="191" t="s">
        <v>629</v>
      </c>
      <c r="G34" s="191" t="s">
        <v>630</v>
      </c>
      <c r="H34" s="190" t="s">
        <v>631</v>
      </c>
      <c r="I34" s="190" t="s">
        <v>632</v>
      </c>
      <c r="J34" s="195" t="s">
        <v>636</v>
      </c>
      <c r="K34" s="195" t="s">
        <v>637</v>
      </c>
      <c r="L34" s="195" t="s">
        <v>637</v>
      </c>
      <c r="M34" s="194">
        <v>40</v>
      </c>
    </row>
    <row r="35" spans="1:13" s="183" customFormat="1" ht="82.7" customHeight="1" hidden="1">
      <c r="A35" s="197" t="s">
        <v>683</v>
      </c>
      <c r="B35" s="198"/>
      <c r="C35" s="199" t="s">
        <v>626</v>
      </c>
      <c r="D35" s="199" t="s">
        <v>681</v>
      </c>
      <c r="E35" s="200" t="s">
        <v>677</v>
      </c>
      <c r="F35" s="200" t="s">
        <v>629</v>
      </c>
      <c r="G35" s="200" t="s">
        <v>630</v>
      </c>
      <c r="H35" s="199" t="s">
        <v>631</v>
      </c>
      <c r="I35" s="199" t="s">
        <v>632</v>
      </c>
      <c r="J35" s="201" t="s">
        <v>636</v>
      </c>
      <c r="K35" s="201" t="s">
        <v>637</v>
      </c>
      <c r="L35" s="201" t="s">
        <v>637</v>
      </c>
      <c r="M35" s="203">
        <v>50</v>
      </c>
    </row>
    <row r="36" spans="1:13" s="1" customFormat="1" ht="67.9" customHeight="1" hidden="1">
      <c r="A36" s="186" t="s">
        <v>614</v>
      </c>
      <c r="B36" s="186" t="s">
        <v>615</v>
      </c>
      <c r="C36" s="186" t="s">
        <v>616</v>
      </c>
      <c r="D36" s="186" t="s">
        <v>617</v>
      </c>
      <c r="E36" s="187" t="s">
        <v>618</v>
      </c>
      <c r="F36" s="186" t="s">
        <v>619</v>
      </c>
      <c r="G36" s="187" t="s">
        <v>620</v>
      </c>
      <c r="H36" s="186" t="s">
        <v>621</v>
      </c>
      <c r="I36" s="186" t="s">
        <v>2</v>
      </c>
      <c r="J36" s="186" t="s">
        <v>622</v>
      </c>
      <c r="K36" s="186"/>
      <c r="L36" s="186" t="s">
        <v>623</v>
      </c>
      <c r="M36" s="186" t="s">
        <v>624</v>
      </c>
    </row>
    <row r="37" spans="1:13" s="183" customFormat="1" ht="82.7" customHeight="1" hidden="1">
      <c r="A37" s="197" t="s">
        <v>684</v>
      </c>
      <c r="B37" s="198"/>
      <c r="C37" s="199" t="s">
        <v>626</v>
      </c>
      <c r="D37" s="199" t="s">
        <v>681</v>
      </c>
      <c r="E37" s="200" t="s">
        <v>677</v>
      </c>
      <c r="F37" s="200" t="s">
        <v>629</v>
      </c>
      <c r="G37" s="200" t="s">
        <v>630</v>
      </c>
      <c r="H37" s="199" t="s">
        <v>631</v>
      </c>
      <c r="I37" s="199" t="s">
        <v>632</v>
      </c>
      <c r="J37" s="201" t="s">
        <v>636</v>
      </c>
      <c r="K37" s="201" t="s">
        <v>637</v>
      </c>
      <c r="L37" s="201" t="s">
        <v>637</v>
      </c>
      <c r="M37" s="203">
        <v>50</v>
      </c>
    </row>
    <row r="38" spans="1:13" s="1" customFormat="1" ht="82.7" customHeight="1">
      <c r="A38" s="205" t="s">
        <v>685</v>
      </c>
      <c r="B38" s="206"/>
      <c r="C38" s="207" t="s">
        <v>626</v>
      </c>
      <c r="D38" s="207" t="s">
        <v>681</v>
      </c>
      <c r="E38" s="208" t="s">
        <v>677</v>
      </c>
      <c r="F38" s="208" t="s">
        <v>629</v>
      </c>
      <c r="G38" s="208" t="s">
        <v>630</v>
      </c>
      <c r="H38" s="207" t="s">
        <v>631</v>
      </c>
      <c r="I38" s="207" t="s">
        <v>632</v>
      </c>
      <c r="J38" s="209" t="s">
        <v>636</v>
      </c>
      <c r="K38" s="209" t="s">
        <v>637</v>
      </c>
      <c r="L38" s="209" t="s">
        <v>637</v>
      </c>
      <c r="M38" s="210">
        <v>50</v>
      </c>
    </row>
    <row r="39" spans="1:13" s="1" customFormat="1" ht="50.1" customHeight="1">
      <c r="A39" s="428" t="s">
        <v>686</v>
      </c>
      <c r="B39" s="429"/>
      <c r="C39" s="429"/>
      <c r="D39" s="429"/>
      <c r="E39" s="429"/>
      <c r="F39" s="429"/>
      <c r="G39" s="429"/>
      <c r="H39" s="429"/>
      <c r="I39" s="429"/>
      <c r="J39" s="429"/>
      <c r="K39" s="429"/>
      <c r="L39" s="429"/>
      <c r="M39" s="430"/>
    </row>
    <row r="40" spans="1:13" s="1" customFormat="1" ht="67.9" customHeight="1">
      <c r="A40" s="186" t="s">
        <v>614</v>
      </c>
      <c r="B40" s="186" t="s">
        <v>615</v>
      </c>
      <c r="C40" s="186" t="s">
        <v>616</v>
      </c>
      <c r="D40" s="186" t="s">
        <v>617</v>
      </c>
      <c r="E40" s="187" t="s">
        <v>618</v>
      </c>
      <c r="F40" s="186" t="s">
        <v>619</v>
      </c>
      <c r="G40" s="187" t="s">
        <v>620</v>
      </c>
      <c r="H40" s="186" t="s">
        <v>687</v>
      </c>
      <c r="I40" s="186" t="s">
        <v>2</v>
      </c>
      <c r="J40" s="186" t="s">
        <v>622</v>
      </c>
      <c r="K40" s="186"/>
      <c r="L40" s="186" t="s">
        <v>623</v>
      </c>
      <c r="M40" s="186" t="s">
        <v>624</v>
      </c>
    </row>
    <row r="41" spans="1:13" s="1" customFormat="1" ht="82.7" customHeight="1">
      <c r="A41" s="188" t="s">
        <v>688</v>
      </c>
      <c r="B41" s="189"/>
      <c r="C41" s="190" t="s">
        <v>626</v>
      </c>
      <c r="D41" s="190" t="s">
        <v>689</v>
      </c>
      <c r="E41" s="191" t="s">
        <v>677</v>
      </c>
      <c r="F41" s="191" t="s">
        <v>629</v>
      </c>
      <c r="G41" s="191" t="s">
        <v>654</v>
      </c>
      <c r="H41" s="190" t="s">
        <v>631</v>
      </c>
      <c r="I41" s="190" t="s">
        <v>632</v>
      </c>
      <c r="J41" s="195" t="s">
        <v>636</v>
      </c>
      <c r="K41" s="195" t="s">
        <v>637</v>
      </c>
      <c r="L41" s="195" t="s">
        <v>637</v>
      </c>
      <c r="M41" s="194">
        <v>50</v>
      </c>
    </row>
    <row r="42" spans="1:13" s="1" customFormat="1" ht="82.7" customHeight="1">
      <c r="A42" s="188" t="s">
        <v>690</v>
      </c>
      <c r="B42" s="189"/>
      <c r="C42" s="190" t="s">
        <v>626</v>
      </c>
      <c r="D42" s="190" t="s">
        <v>689</v>
      </c>
      <c r="E42" s="191" t="s">
        <v>691</v>
      </c>
      <c r="F42" s="191" t="s">
        <v>629</v>
      </c>
      <c r="G42" s="191" t="s">
        <v>654</v>
      </c>
      <c r="H42" s="190" t="s">
        <v>631</v>
      </c>
      <c r="I42" s="190" t="s">
        <v>632</v>
      </c>
      <c r="J42" s="195" t="s">
        <v>636</v>
      </c>
      <c r="K42" s="195" t="s">
        <v>637</v>
      </c>
      <c r="L42" s="195" t="s">
        <v>637</v>
      </c>
      <c r="M42" s="194">
        <v>50</v>
      </c>
    </row>
    <row r="43" spans="1:13" s="1" customFormat="1" ht="82.7" customHeight="1">
      <c r="A43" s="188" t="s">
        <v>692</v>
      </c>
      <c r="B43" s="189"/>
      <c r="C43" s="190" t="s">
        <v>626</v>
      </c>
      <c r="D43" s="190" t="s">
        <v>689</v>
      </c>
      <c r="E43" s="191" t="s">
        <v>682</v>
      </c>
      <c r="F43" s="191" t="s">
        <v>629</v>
      </c>
      <c r="G43" s="191" t="s">
        <v>630</v>
      </c>
      <c r="H43" s="190" t="s">
        <v>631</v>
      </c>
      <c r="I43" s="190" t="s">
        <v>632</v>
      </c>
      <c r="J43" s="195" t="s">
        <v>636</v>
      </c>
      <c r="K43" s="195" t="s">
        <v>637</v>
      </c>
      <c r="L43" s="195" t="s">
        <v>637</v>
      </c>
      <c r="M43" s="194">
        <v>50</v>
      </c>
    </row>
    <row r="44" spans="1:13" s="1" customFormat="1" ht="82.7" customHeight="1">
      <c r="A44" s="188" t="s">
        <v>693</v>
      </c>
      <c r="B44" s="189"/>
      <c r="C44" s="190" t="s">
        <v>694</v>
      </c>
      <c r="D44" s="190" t="s">
        <v>689</v>
      </c>
      <c r="E44" s="191" t="s">
        <v>691</v>
      </c>
      <c r="F44" s="191" t="s">
        <v>629</v>
      </c>
      <c r="G44" s="191" t="s">
        <v>654</v>
      </c>
      <c r="H44" s="190" t="s">
        <v>631</v>
      </c>
      <c r="I44" s="190" t="s">
        <v>632</v>
      </c>
      <c r="J44" s="195" t="s">
        <v>636</v>
      </c>
      <c r="K44" s="195" t="s">
        <v>637</v>
      </c>
      <c r="L44" s="195" t="s">
        <v>637</v>
      </c>
      <c r="M44" s="194">
        <v>50</v>
      </c>
    </row>
    <row r="45" spans="1:13" s="1" customFormat="1" ht="82.7" customHeight="1">
      <c r="A45" s="188" t="s">
        <v>695</v>
      </c>
      <c r="B45" s="189"/>
      <c r="C45" s="190" t="s">
        <v>694</v>
      </c>
      <c r="D45" s="190" t="s">
        <v>696</v>
      </c>
      <c r="E45" s="191" t="s">
        <v>691</v>
      </c>
      <c r="F45" s="191" t="s">
        <v>635</v>
      </c>
      <c r="G45" s="191" t="s">
        <v>654</v>
      </c>
      <c r="H45" s="190" t="s">
        <v>631</v>
      </c>
      <c r="I45" s="190" t="s">
        <v>632</v>
      </c>
      <c r="J45" s="195" t="s">
        <v>636</v>
      </c>
      <c r="K45" s="195" t="s">
        <v>637</v>
      </c>
      <c r="L45" s="195" t="s">
        <v>637</v>
      </c>
      <c r="M45" s="194">
        <v>50</v>
      </c>
    </row>
    <row r="46" spans="1:13" s="184" customFormat="1" ht="82.7" customHeight="1" hidden="1">
      <c r="A46" s="211" t="s">
        <v>697</v>
      </c>
      <c r="B46" s="212"/>
      <c r="C46" s="213" t="s">
        <v>626</v>
      </c>
      <c r="D46" s="213" t="s">
        <v>689</v>
      </c>
      <c r="E46" s="214" t="s">
        <v>691</v>
      </c>
      <c r="F46" s="214" t="s">
        <v>629</v>
      </c>
      <c r="G46" s="214" t="s">
        <v>654</v>
      </c>
      <c r="H46" s="213" t="s">
        <v>631</v>
      </c>
      <c r="I46" s="190" t="s">
        <v>632</v>
      </c>
      <c r="J46" s="215" t="s">
        <v>636</v>
      </c>
      <c r="K46" s="215" t="s">
        <v>637</v>
      </c>
      <c r="L46" s="215" t="s">
        <v>637</v>
      </c>
      <c r="M46" s="216">
        <v>50</v>
      </c>
    </row>
    <row r="47" spans="1:13" s="1" customFormat="1" ht="82.7" customHeight="1">
      <c r="A47" s="188" t="s">
        <v>698</v>
      </c>
      <c r="B47" s="189"/>
      <c r="C47" s="190" t="s">
        <v>626</v>
      </c>
      <c r="D47" s="217" t="s">
        <v>689</v>
      </c>
      <c r="E47" s="191" t="s">
        <v>677</v>
      </c>
      <c r="F47" s="191" t="s">
        <v>635</v>
      </c>
      <c r="G47" s="191" t="s">
        <v>630</v>
      </c>
      <c r="H47" s="190" t="s">
        <v>631</v>
      </c>
      <c r="I47" s="190" t="s">
        <v>632</v>
      </c>
      <c r="J47" s="195" t="s">
        <v>636</v>
      </c>
      <c r="K47" s="195" t="s">
        <v>637</v>
      </c>
      <c r="L47" s="195" t="s">
        <v>637</v>
      </c>
      <c r="M47" s="194">
        <v>50</v>
      </c>
    </row>
    <row r="48" spans="1:13" s="1" customFormat="1" ht="82.7" customHeight="1">
      <c r="A48" s="188" t="s">
        <v>699</v>
      </c>
      <c r="B48" s="189"/>
      <c r="C48" s="190" t="s">
        <v>626</v>
      </c>
      <c r="D48" s="217" t="s">
        <v>689</v>
      </c>
      <c r="E48" s="191" t="s">
        <v>677</v>
      </c>
      <c r="F48" s="191" t="s">
        <v>635</v>
      </c>
      <c r="G48" s="191" t="s">
        <v>630</v>
      </c>
      <c r="H48" s="190" t="s">
        <v>631</v>
      </c>
      <c r="I48" s="190" t="s">
        <v>632</v>
      </c>
      <c r="J48" s="195" t="s">
        <v>636</v>
      </c>
      <c r="K48" s="195" t="s">
        <v>637</v>
      </c>
      <c r="L48" s="195" t="s">
        <v>637</v>
      </c>
      <c r="M48" s="194">
        <v>50</v>
      </c>
    </row>
    <row r="49" spans="1:13" s="1" customFormat="1" ht="82.7" customHeight="1">
      <c r="A49" s="188" t="s">
        <v>700</v>
      </c>
      <c r="B49" s="189"/>
      <c r="C49" s="190" t="s">
        <v>626</v>
      </c>
      <c r="D49" s="217" t="s">
        <v>689</v>
      </c>
      <c r="E49" s="191" t="s">
        <v>677</v>
      </c>
      <c r="F49" s="191" t="s">
        <v>635</v>
      </c>
      <c r="G49" s="191" t="s">
        <v>630</v>
      </c>
      <c r="H49" s="190" t="s">
        <v>631</v>
      </c>
      <c r="I49" s="190" t="s">
        <v>632</v>
      </c>
      <c r="J49" s="195" t="s">
        <v>636</v>
      </c>
      <c r="K49" s="195" t="s">
        <v>637</v>
      </c>
      <c r="L49" s="195" t="s">
        <v>637</v>
      </c>
      <c r="M49" s="194">
        <v>50</v>
      </c>
    </row>
    <row r="50" spans="1:13" s="1" customFormat="1" ht="82.7" customHeight="1">
      <c r="A50" s="188" t="s">
        <v>701</v>
      </c>
      <c r="B50" s="189"/>
      <c r="C50" s="190" t="s">
        <v>626</v>
      </c>
      <c r="D50" s="190" t="s">
        <v>689</v>
      </c>
      <c r="E50" s="191" t="s">
        <v>702</v>
      </c>
      <c r="F50" s="191" t="s">
        <v>629</v>
      </c>
      <c r="G50" s="191" t="s">
        <v>654</v>
      </c>
      <c r="H50" s="190" t="s">
        <v>631</v>
      </c>
      <c r="I50" s="190" t="s">
        <v>632</v>
      </c>
      <c r="J50" s="195" t="s">
        <v>636</v>
      </c>
      <c r="K50" s="195" t="s">
        <v>637</v>
      </c>
      <c r="L50" s="195" t="s">
        <v>637</v>
      </c>
      <c r="M50" s="194">
        <v>50</v>
      </c>
    </row>
    <row r="51" spans="1:13" s="1" customFormat="1" ht="82.7" customHeight="1">
      <c r="A51" s="188" t="s">
        <v>703</v>
      </c>
      <c r="B51" s="189"/>
      <c r="C51" s="190" t="s">
        <v>626</v>
      </c>
      <c r="D51" s="190" t="s">
        <v>689</v>
      </c>
      <c r="E51" s="191" t="s">
        <v>677</v>
      </c>
      <c r="F51" s="191" t="s">
        <v>629</v>
      </c>
      <c r="G51" s="191" t="s">
        <v>654</v>
      </c>
      <c r="H51" s="190" t="s">
        <v>631</v>
      </c>
      <c r="I51" s="190" t="s">
        <v>632</v>
      </c>
      <c r="J51" s="195" t="s">
        <v>636</v>
      </c>
      <c r="K51" s="195" t="s">
        <v>637</v>
      </c>
      <c r="L51" s="195" t="s">
        <v>637</v>
      </c>
      <c r="M51" s="194">
        <v>50</v>
      </c>
    </row>
    <row r="52" spans="1:13" s="1" customFormat="1" ht="82.7" customHeight="1">
      <c r="A52" s="188" t="s">
        <v>704</v>
      </c>
      <c r="B52" s="189"/>
      <c r="C52" s="190" t="s">
        <v>626</v>
      </c>
      <c r="D52" s="190" t="s">
        <v>689</v>
      </c>
      <c r="E52" s="191" t="s">
        <v>677</v>
      </c>
      <c r="F52" s="191" t="s">
        <v>629</v>
      </c>
      <c r="G52" s="191" t="s">
        <v>654</v>
      </c>
      <c r="H52" s="190" t="s">
        <v>631</v>
      </c>
      <c r="I52" s="190" t="s">
        <v>632</v>
      </c>
      <c r="J52" s="195" t="s">
        <v>636</v>
      </c>
      <c r="K52" s="195" t="s">
        <v>637</v>
      </c>
      <c r="L52" s="195" t="s">
        <v>637</v>
      </c>
      <c r="M52" s="194">
        <v>50</v>
      </c>
    </row>
    <row r="53" spans="1:13" s="1" customFormat="1" ht="82.7" customHeight="1">
      <c r="A53" s="188" t="s">
        <v>705</v>
      </c>
      <c r="B53" s="189"/>
      <c r="C53" s="190" t="s">
        <v>626</v>
      </c>
      <c r="D53" s="190" t="s">
        <v>689</v>
      </c>
      <c r="E53" s="191" t="s">
        <v>691</v>
      </c>
      <c r="F53" s="191" t="s">
        <v>629</v>
      </c>
      <c r="G53" s="191" t="s">
        <v>630</v>
      </c>
      <c r="H53" s="190" t="s">
        <v>631</v>
      </c>
      <c r="I53" s="190" t="s">
        <v>632</v>
      </c>
      <c r="J53" s="195" t="s">
        <v>636</v>
      </c>
      <c r="K53" s="195" t="s">
        <v>637</v>
      </c>
      <c r="L53" s="195" t="s">
        <v>637</v>
      </c>
      <c r="M53" s="194">
        <v>50</v>
      </c>
    </row>
    <row r="54" spans="1:13" s="1" customFormat="1" ht="82.7" customHeight="1">
      <c r="A54" s="188" t="s">
        <v>706</v>
      </c>
      <c r="B54" s="189"/>
      <c r="C54" s="190" t="s">
        <v>694</v>
      </c>
      <c r="D54" s="190" t="s">
        <v>707</v>
      </c>
      <c r="E54" s="191" t="s">
        <v>691</v>
      </c>
      <c r="F54" s="191" t="s">
        <v>635</v>
      </c>
      <c r="G54" s="191" t="s">
        <v>630</v>
      </c>
      <c r="H54" s="190" t="s">
        <v>631</v>
      </c>
      <c r="I54" s="190" t="s">
        <v>632</v>
      </c>
      <c r="J54" s="195" t="s">
        <v>636</v>
      </c>
      <c r="K54" s="195" t="s">
        <v>637</v>
      </c>
      <c r="L54" s="195" t="s">
        <v>637</v>
      </c>
      <c r="M54" s="194">
        <v>50</v>
      </c>
    </row>
    <row r="55" spans="1:13" s="1" customFormat="1" ht="82.7" customHeight="1">
      <c r="A55" s="188" t="s">
        <v>708</v>
      </c>
      <c r="B55" s="189"/>
      <c r="C55" s="190" t="s">
        <v>626</v>
      </c>
      <c r="D55" s="190" t="s">
        <v>709</v>
      </c>
      <c r="E55" s="191" t="s">
        <v>691</v>
      </c>
      <c r="F55" s="191" t="s">
        <v>635</v>
      </c>
      <c r="G55" s="191" t="s">
        <v>630</v>
      </c>
      <c r="H55" s="190" t="s">
        <v>631</v>
      </c>
      <c r="I55" s="190" t="s">
        <v>632</v>
      </c>
      <c r="J55" s="195" t="s">
        <v>636</v>
      </c>
      <c r="K55" s="195" t="s">
        <v>637</v>
      </c>
      <c r="L55" s="195" t="s">
        <v>637</v>
      </c>
      <c r="M55" s="194">
        <v>50</v>
      </c>
    </row>
    <row r="56" spans="1:13" s="1" customFormat="1" ht="82.7" customHeight="1">
      <c r="A56" s="188" t="s">
        <v>710</v>
      </c>
      <c r="B56" s="189"/>
      <c r="C56" s="190" t="s">
        <v>626</v>
      </c>
      <c r="D56" s="190" t="s">
        <v>689</v>
      </c>
      <c r="E56" s="191" t="s">
        <v>691</v>
      </c>
      <c r="F56" s="191" t="s">
        <v>635</v>
      </c>
      <c r="G56" s="191" t="s">
        <v>630</v>
      </c>
      <c r="H56" s="190" t="s">
        <v>631</v>
      </c>
      <c r="I56" s="190" t="s">
        <v>632</v>
      </c>
      <c r="J56" s="195" t="s">
        <v>636</v>
      </c>
      <c r="K56" s="195" t="s">
        <v>637</v>
      </c>
      <c r="L56" s="195" t="s">
        <v>637</v>
      </c>
      <c r="M56" s="194">
        <v>50</v>
      </c>
    </row>
    <row r="57" spans="1:13" s="1" customFormat="1" ht="82.7" customHeight="1">
      <c r="A57" s="188" t="s">
        <v>711</v>
      </c>
      <c r="B57" s="189"/>
      <c r="C57" s="190" t="s">
        <v>626</v>
      </c>
      <c r="D57" s="190" t="s">
        <v>689</v>
      </c>
      <c r="E57" s="191" t="s">
        <v>691</v>
      </c>
      <c r="F57" s="191" t="s">
        <v>629</v>
      </c>
      <c r="G57" s="191" t="s">
        <v>630</v>
      </c>
      <c r="H57" s="190" t="s">
        <v>631</v>
      </c>
      <c r="I57" s="190" t="s">
        <v>632</v>
      </c>
      <c r="J57" s="195" t="s">
        <v>636</v>
      </c>
      <c r="K57" s="195" t="s">
        <v>637</v>
      </c>
      <c r="L57" s="195" t="s">
        <v>637</v>
      </c>
      <c r="M57" s="194">
        <v>50</v>
      </c>
    </row>
    <row r="58" spans="1:13" s="1" customFormat="1" ht="67.9" customHeight="1">
      <c r="A58" s="186" t="s">
        <v>614</v>
      </c>
      <c r="B58" s="186" t="s">
        <v>615</v>
      </c>
      <c r="C58" s="186" t="s">
        <v>616</v>
      </c>
      <c r="D58" s="186" t="s">
        <v>617</v>
      </c>
      <c r="E58" s="187" t="s">
        <v>618</v>
      </c>
      <c r="F58" s="186" t="s">
        <v>619</v>
      </c>
      <c r="G58" s="187" t="s">
        <v>620</v>
      </c>
      <c r="H58" s="186" t="s">
        <v>687</v>
      </c>
      <c r="I58" s="186" t="s">
        <v>2</v>
      </c>
      <c r="J58" s="186" t="s">
        <v>622</v>
      </c>
      <c r="K58" s="186"/>
      <c r="L58" s="186" t="s">
        <v>623</v>
      </c>
      <c r="M58" s="186" t="s">
        <v>624</v>
      </c>
    </row>
    <row r="59" spans="1:13" s="1" customFormat="1" ht="82.7" customHeight="1">
      <c r="A59" s="188" t="s">
        <v>712</v>
      </c>
      <c r="B59" s="189"/>
      <c r="C59" s="190" t="s">
        <v>626</v>
      </c>
      <c r="D59" s="190" t="s">
        <v>689</v>
      </c>
      <c r="E59" s="191" t="s">
        <v>677</v>
      </c>
      <c r="F59" s="191" t="s">
        <v>629</v>
      </c>
      <c r="G59" s="191" t="s">
        <v>654</v>
      </c>
      <c r="H59" s="190" t="s">
        <v>631</v>
      </c>
      <c r="I59" s="190" t="s">
        <v>632</v>
      </c>
      <c r="J59" s="195" t="s">
        <v>636</v>
      </c>
      <c r="K59" s="195" t="s">
        <v>637</v>
      </c>
      <c r="L59" s="195" t="s">
        <v>637</v>
      </c>
      <c r="M59" s="194">
        <v>50</v>
      </c>
    </row>
    <row r="60" spans="1:13" s="1" customFormat="1" ht="82.7" customHeight="1">
      <c r="A60" s="188" t="s">
        <v>713</v>
      </c>
      <c r="B60" s="189"/>
      <c r="C60" s="190" t="s">
        <v>626</v>
      </c>
      <c r="D60" s="190" t="s">
        <v>689</v>
      </c>
      <c r="E60" s="191" t="s">
        <v>714</v>
      </c>
      <c r="F60" s="191" t="s">
        <v>629</v>
      </c>
      <c r="G60" s="191" t="s">
        <v>654</v>
      </c>
      <c r="H60" s="190" t="s">
        <v>631</v>
      </c>
      <c r="I60" s="190" t="s">
        <v>632</v>
      </c>
      <c r="J60" s="195"/>
      <c r="K60" s="195"/>
      <c r="L60" s="195"/>
      <c r="M60" s="194">
        <v>50</v>
      </c>
    </row>
    <row r="61" spans="1:13" s="1" customFormat="1" ht="82.7" customHeight="1">
      <c r="A61" s="188" t="s">
        <v>715</v>
      </c>
      <c r="B61" s="189"/>
      <c r="C61" s="190" t="s">
        <v>626</v>
      </c>
      <c r="D61" s="190" t="s">
        <v>689</v>
      </c>
      <c r="E61" s="191" t="s">
        <v>677</v>
      </c>
      <c r="F61" s="191" t="s">
        <v>716</v>
      </c>
      <c r="G61" s="191" t="s">
        <v>654</v>
      </c>
      <c r="H61" s="190" t="s">
        <v>631</v>
      </c>
      <c r="I61" s="190" t="s">
        <v>632</v>
      </c>
      <c r="J61" s="195" t="s">
        <v>636</v>
      </c>
      <c r="K61" s="196"/>
      <c r="L61" s="195" t="s">
        <v>637</v>
      </c>
      <c r="M61" s="194">
        <v>100</v>
      </c>
    </row>
    <row r="62" spans="1:13" s="1" customFormat="1" ht="82.7" customHeight="1">
      <c r="A62" s="188" t="s">
        <v>717</v>
      </c>
      <c r="B62" s="189"/>
      <c r="C62" s="190" t="s">
        <v>626</v>
      </c>
      <c r="D62" s="190" t="s">
        <v>689</v>
      </c>
      <c r="E62" s="191" t="s">
        <v>677</v>
      </c>
      <c r="F62" s="191" t="s">
        <v>716</v>
      </c>
      <c r="G62" s="191" t="s">
        <v>654</v>
      </c>
      <c r="H62" s="190" t="s">
        <v>631</v>
      </c>
      <c r="I62" s="190" t="s">
        <v>632</v>
      </c>
      <c r="J62" s="195" t="s">
        <v>636</v>
      </c>
      <c r="K62" s="195"/>
      <c r="L62" s="195" t="s">
        <v>637</v>
      </c>
      <c r="M62" s="194">
        <v>100</v>
      </c>
    </row>
    <row r="63" spans="1:13" s="1" customFormat="1" ht="82.7" customHeight="1">
      <c r="A63" s="188" t="s">
        <v>718</v>
      </c>
      <c r="B63" s="189"/>
      <c r="C63" s="190" t="s">
        <v>626</v>
      </c>
      <c r="D63" s="190" t="s">
        <v>689</v>
      </c>
      <c r="E63" s="191" t="s">
        <v>677</v>
      </c>
      <c r="F63" s="191" t="s">
        <v>629</v>
      </c>
      <c r="G63" s="191" t="s">
        <v>630</v>
      </c>
      <c r="H63" s="190" t="s">
        <v>631</v>
      </c>
      <c r="I63" s="190" t="s">
        <v>632</v>
      </c>
      <c r="J63" s="195"/>
      <c r="K63" s="195"/>
      <c r="L63" s="195"/>
      <c r="M63" s="194">
        <v>50</v>
      </c>
    </row>
    <row r="64" spans="1:13" s="1" customFormat="1" ht="82.7" customHeight="1">
      <c r="A64" s="188" t="s">
        <v>719</v>
      </c>
      <c r="B64" s="189"/>
      <c r="C64" s="190" t="s">
        <v>626</v>
      </c>
      <c r="D64" s="190" t="s">
        <v>720</v>
      </c>
      <c r="E64" s="191" t="s">
        <v>677</v>
      </c>
      <c r="F64" s="191" t="s">
        <v>635</v>
      </c>
      <c r="G64" s="191" t="s">
        <v>630</v>
      </c>
      <c r="H64" s="190" t="s">
        <v>631</v>
      </c>
      <c r="I64" s="190" t="s">
        <v>632</v>
      </c>
      <c r="J64" s="195" t="s">
        <v>636</v>
      </c>
      <c r="K64" s="195"/>
      <c r="L64" s="195" t="s">
        <v>637</v>
      </c>
      <c r="M64" s="194">
        <v>50</v>
      </c>
    </row>
    <row r="65" spans="1:13" s="1" customFormat="1" ht="82.7" customHeight="1">
      <c r="A65" s="188" t="s">
        <v>721</v>
      </c>
      <c r="B65" s="189"/>
      <c r="C65" s="190" t="s">
        <v>626</v>
      </c>
      <c r="D65" s="190" t="s">
        <v>689</v>
      </c>
      <c r="E65" s="191" t="s">
        <v>677</v>
      </c>
      <c r="F65" s="191" t="s">
        <v>629</v>
      </c>
      <c r="G65" s="191" t="s">
        <v>630</v>
      </c>
      <c r="H65" s="190" t="s">
        <v>631</v>
      </c>
      <c r="I65" s="190" t="s">
        <v>632</v>
      </c>
      <c r="J65" s="195" t="s">
        <v>636</v>
      </c>
      <c r="K65" s="195"/>
      <c r="L65" s="195" t="s">
        <v>637</v>
      </c>
      <c r="M65" s="194">
        <v>50</v>
      </c>
    </row>
    <row r="66" spans="1:13" s="1" customFormat="1" ht="82.7" customHeight="1">
      <c r="A66" s="188" t="s">
        <v>722</v>
      </c>
      <c r="B66" s="189"/>
      <c r="C66" s="190" t="s">
        <v>626</v>
      </c>
      <c r="D66" s="190" t="s">
        <v>689</v>
      </c>
      <c r="E66" s="191" t="s">
        <v>677</v>
      </c>
      <c r="F66" s="191" t="s">
        <v>629</v>
      </c>
      <c r="G66" s="191" t="s">
        <v>630</v>
      </c>
      <c r="H66" s="190" t="s">
        <v>631</v>
      </c>
      <c r="I66" s="190" t="s">
        <v>632</v>
      </c>
      <c r="J66" s="195" t="s">
        <v>636</v>
      </c>
      <c r="K66" s="195"/>
      <c r="L66" s="195" t="s">
        <v>637</v>
      </c>
      <c r="M66" s="194">
        <v>50</v>
      </c>
    </row>
    <row r="67" spans="1:13" s="185" customFormat="1" ht="82.7" customHeight="1">
      <c r="A67" s="188" t="s">
        <v>723</v>
      </c>
      <c r="B67" s="218"/>
      <c r="C67" s="217" t="s">
        <v>626</v>
      </c>
      <c r="D67" s="217" t="s">
        <v>689</v>
      </c>
      <c r="E67" s="219" t="s">
        <v>674</v>
      </c>
      <c r="F67" s="191" t="s">
        <v>629</v>
      </c>
      <c r="G67" s="219" t="s">
        <v>630</v>
      </c>
      <c r="H67" s="217" t="s">
        <v>631</v>
      </c>
      <c r="I67" s="190" t="s">
        <v>632</v>
      </c>
      <c r="J67" s="220" t="s">
        <v>641</v>
      </c>
      <c r="K67" s="220"/>
      <c r="L67" s="220"/>
      <c r="M67" s="221">
        <v>50</v>
      </c>
    </row>
    <row r="68" spans="1:13" s="1" customFormat="1" ht="82.7" customHeight="1">
      <c r="A68" s="188" t="s">
        <v>724</v>
      </c>
      <c r="B68" s="189"/>
      <c r="C68" s="190" t="s">
        <v>626</v>
      </c>
      <c r="D68" s="190" t="s">
        <v>689</v>
      </c>
      <c r="E68" s="191" t="s">
        <v>677</v>
      </c>
      <c r="F68" s="191" t="s">
        <v>629</v>
      </c>
      <c r="G68" s="191" t="s">
        <v>630</v>
      </c>
      <c r="H68" s="190" t="s">
        <v>631</v>
      </c>
      <c r="I68" s="190" t="s">
        <v>632</v>
      </c>
      <c r="J68" s="195" t="s">
        <v>636</v>
      </c>
      <c r="K68" s="195"/>
      <c r="L68" s="195" t="s">
        <v>637</v>
      </c>
      <c r="M68" s="194">
        <v>50</v>
      </c>
    </row>
    <row r="69" spans="1:13" s="1" customFormat="1" ht="82.7" customHeight="1">
      <c r="A69" s="188" t="s">
        <v>725</v>
      </c>
      <c r="B69" s="189"/>
      <c r="C69" s="190" t="s">
        <v>626</v>
      </c>
      <c r="D69" s="190" t="s">
        <v>689</v>
      </c>
      <c r="E69" s="191" t="s">
        <v>677</v>
      </c>
      <c r="F69" s="191" t="s">
        <v>716</v>
      </c>
      <c r="G69" s="191" t="s">
        <v>630</v>
      </c>
      <c r="H69" s="190" t="s">
        <v>631</v>
      </c>
      <c r="I69" s="190" t="s">
        <v>632</v>
      </c>
      <c r="J69" s="195" t="s">
        <v>636</v>
      </c>
      <c r="K69" s="195"/>
      <c r="L69" s="195" t="s">
        <v>637</v>
      </c>
      <c r="M69" s="194">
        <v>50</v>
      </c>
    </row>
    <row r="70" spans="1:13" s="1" customFormat="1" ht="82.7" customHeight="1">
      <c r="A70" s="188" t="s">
        <v>726</v>
      </c>
      <c r="B70" s="222"/>
      <c r="C70" s="190" t="s">
        <v>626</v>
      </c>
      <c r="D70" s="190" t="s">
        <v>689</v>
      </c>
      <c r="E70" s="191" t="s">
        <v>677</v>
      </c>
      <c r="F70" s="191" t="s">
        <v>629</v>
      </c>
      <c r="G70" s="191" t="s">
        <v>661</v>
      </c>
      <c r="H70" s="190" t="s">
        <v>631</v>
      </c>
      <c r="I70" s="190" t="s">
        <v>632</v>
      </c>
      <c r="J70" s="195" t="s">
        <v>636</v>
      </c>
      <c r="K70" s="195"/>
      <c r="L70" s="195" t="s">
        <v>637</v>
      </c>
      <c r="M70" s="194">
        <v>50</v>
      </c>
    </row>
    <row r="71" spans="1:13" s="1" customFormat="1" ht="82.7" customHeight="1">
      <c r="A71" s="188" t="s">
        <v>727</v>
      </c>
      <c r="B71" s="189"/>
      <c r="C71" s="190" t="s">
        <v>626</v>
      </c>
      <c r="D71" s="190" t="s">
        <v>689</v>
      </c>
      <c r="E71" s="191" t="s">
        <v>728</v>
      </c>
      <c r="F71" s="191" t="s">
        <v>629</v>
      </c>
      <c r="G71" s="191" t="s">
        <v>661</v>
      </c>
      <c r="H71" s="190" t="s">
        <v>631</v>
      </c>
      <c r="I71" s="190" t="s">
        <v>632</v>
      </c>
      <c r="J71" s="195" t="s">
        <v>636</v>
      </c>
      <c r="K71" s="195"/>
      <c r="L71" s="195" t="s">
        <v>637</v>
      </c>
      <c r="M71" s="194">
        <v>50</v>
      </c>
    </row>
    <row r="72" spans="1:13" s="1" customFormat="1" ht="82.7" customHeight="1">
      <c r="A72" s="188" t="s">
        <v>729</v>
      </c>
      <c r="B72" s="189"/>
      <c r="C72" s="190" t="s">
        <v>626</v>
      </c>
      <c r="D72" s="190" t="s">
        <v>689</v>
      </c>
      <c r="E72" s="191" t="s">
        <v>730</v>
      </c>
      <c r="F72" s="191" t="s">
        <v>629</v>
      </c>
      <c r="G72" s="191" t="s">
        <v>661</v>
      </c>
      <c r="H72" s="190" t="s">
        <v>631</v>
      </c>
      <c r="I72" s="190" t="s">
        <v>632</v>
      </c>
      <c r="J72" s="195" t="s">
        <v>636</v>
      </c>
      <c r="K72" s="195"/>
      <c r="L72" s="195" t="s">
        <v>637</v>
      </c>
      <c r="M72" s="194">
        <v>50</v>
      </c>
    </row>
    <row r="73" spans="1:13" s="1" customFormat="1" ht="82.7" customHeight="1">
      <c r="A73" s="188" t="s">
        <v>731</v>
      </c>
      <c r="B73" s="189"/>
      <c r="C73" s="190" t="s">
        <v>626</v>
      </c>
      <c r="D73" s="190" t="s">
        <v>689</v>
      </c>
      <c r="E73" s="191" t="s">
        <v>730</v>
      </c>
      <c r="F73" s="191" t="s">
        <v>629</v>
      </c>
      <c r="G73" s="191" t="s">
        <v>661</v>
      </c>
      <c r="H73" s="190" t="s">
        <v>631</v>
      </c>
      <c r="I73" s="190" t="s">
        <v>632</v>
      </c>
      <c r="J73" s="195" t="s">
        <v>636</v>
      </c>
      <c r="K73" s="195"/>
      <c r="L73" s="195" t="s">
        <v>637</v>
      </c>
      <c r="M73" s="194">
        <v>50</v>
      </c>
    </row>
    <row r="74" spans="1:13" s="1" customFormat="1" ht="82.7" customHeight="1">
      <c r="A74" s="188" t="s">
        <v>732</v>
      </c>
      <c r="B74" s="189"/>
      <c r="C74" s="190" t="s">
        <v>626</v>
      </c>
      <c r="D74" s="190" t="s">
        <v>689</v>
      </c>
      <c r="E74" s="191" t="s">
        <v>730</v>
      </c>
      <c r="F74" s="191" t="s">
        <v>629</v>
      </c>
      <c r="G74" s="191" t="s">
        <v>661</v>
      </c>
      <c r="H74" s="190" t="s">
        <v>631</v>
      </c>
      <c r="I74" s="190" t="s">
        <v>632</v>
      </c>
      <c r="J74" s="195" t="s">
        <v>636</v>
      </c>
      <c r="K74" s="195"/>
      <c r="L74" s="195" t="s">
        <v>637</v>
      </c>
      <c r="M74" s="194">
        <v>50</v>
      </c>
    </row>
    <row r="75" spans="1:13" s="1" customFormat="1" ht="67.9" customHeight="1">
      <c r="A75" s="186" t="s">
        <v>614</v>
      </c>
      <c r="B75" s="186" t="s">
        <v>615</v>
      </c>
      <c r="C75" s="186" t="s">
        <v>616</v>
      </c>
      <c r="D75" s="186" t="s">
        <v>617</v>
      </c>
      <c r="E75" s="187" t="s">
        <v>618</v>
      </c>
      <c r="F75" s="186" t="s">
        <v>619</v>
      </c>
      <c r="G75" s="187" t="s">
        <v>620</v>
      </c>
      <c r="H75" s="186" t="s">
        <v>687</v>
      </c>
      <c r="I75" s="186" t="s">
        <v>2</v>
      </c>
      <c r="J75" s="186" t="s">
        <v>622</v>
      </c>
      <c r="K75" s="186"/>
      <c r="L75" s="186" t="s">
        <v>623</v>
      </c>
      <c r="M75" s="186" t="s">
        <v>624</v>
      </c>
    </row>
    <row r="76" spans="1:13" s="1" customFormat="1" ht="82.7" customHeight="1">
      <c r="A76" s="188" t="s">
        <v>733</v>
      </c>
      <c r="B76" s="189"/>
      <c r="C76" s="190" t="s">
        <v>626</v>
      </c>
      <c r="D76" s="190" t="s">
        <v>689</v>
      </c>
      <c r="E76" s="191" t="s">
        <v>728</v>
      </c>
      <c r="F76" s="191" t="s">
        <v>629</v>
      </c>
      <c r="G76" s="191" t="s">
        <v>661</v>
      </c>
      <c r="H76" s="190" t="s">
        <v>631</v>
      </c>
      <c r="I76" s="190" t="s">
        <v>632</v>
      </c>
      <c r="J76" s="195" t="s">
        <v>636</v>
      </c>
      <c r="K76" s="195"/>
      <c r="L76" s="195" t="s">
        <v>637</v>
      </c>
      <c r="M76" s="194">
        <v>50</v>
      </c>
    </row>
    <row r="77" spans="1:13" s="1" customFormat="1" ht="82.7" customHeight="1">
      <c r="A77" s="188" t="s">
        <v>734</v>
      </c>
      <c r="B77" s="189"/>
      <c r="C77" s="190" t="s">
        <v>626</v>
      </c>
      <c r="D77" s="190" t="s">
        <v>689</v>
      </c>
      <c r="E77" s="191" t="s">
        <v>728</v>
      </c>
      <c r="F77" s="191" t="s">
        <v>629</v>
      </c>
      <c r="G77" s="191" t="s">
        <v>661</v>
      </c>
      <c r="H77" s="190" t="s">
        <v>631</v>
      </c>
      <c r="I77" s="190" t="s">
        <v>632</v>
      </c>
      <c r="J77" s="195" t="s">
        <v>636</v>
      </c>
      <c r="K77" s="195"/>
      <c r="L77" s="195" t="s">
        <v>637</v>
      </c>
      <c r="M77" s="194">
        <v>50</v>
      </c>
    </row>
    <row r="78" spans="1:13" s="1" customFormat="1" ht="82.7" customHeight="1">
      <c r="A78" s="188" t="s">
        <v>735</v>
      </c>
      <c r="B78" s="189"/>
      <c r="C78" s="190" t="s">
        <v>626</v>
      </c>
      <c r="D78" s="190" t="s">
        <v>689</v>
      </c>
      <c r="E78" s="191" t="s">
        <v>728</v>
      </c>
      <c r="F78" s="191" t="s">
        <v>629</v>
      </c>
      <c r="G78" s="191" t="s">
        <v>661</v>
      </c>
      <c r="H78" s="190" t="s">
        <v>631</v>
      </c>
      <c r="I78" s="190" t="s">
        <v>632</v>
      </c>
      <c r="J78" s="195" t="s">
        <v>636</v>
      </c>
      <c r="K78" s="195"/>
      <c r="L78" s="195" t="s">
        <v>637</v>
      </c>
      <c r="M78" s="194">
        <v>50</v>
      </c>
    </row>
    <row r="79" spans="1:13" s="1" customFormat="1" ht="82.7" customHeight="1">
      <c r="A79" s="188" t="s">
        <v>736</v>
      </c>
      <c r="B79" s="189"/>
      <c r="C79" s="190" t="s">
        <v>626</v>
      </c>
      <c r="D79" s="190" t="s">
        <v>689</v>
      </c>
      <c r="E79" s="191" t="s">
        <v>730</v>
      </c>
      <c r="F79" s="191" t="s">
        <v>629</v>
      </c>
      <c r="G79" s="191" t="s">
        <v>661</v>
      </c>
      <c r="H79" s="190" t="s">
        <v>631</v>
      </c>
      <c r="I79" s="190" t="s">
        <v>632</v>
      </c>
      <c r="J79" s="195" t="s">
        <v>636</v>
      </c>
      <c r="K79" s="195"/>
      <c r="L79" s="195" t="s">
        <v>637</v>
      </c>
      <c r="M79" s="194">
        <v>50</v>
      </c>
    </row>
    <row r="80" spans="1:13" s="184" customFormat="1" ht="82.7" customHeight="1" hidden="1">
      <c r="A80" s="211" t="s">
        <v>737</v>
      </c>
      <c r="B80" s="212"/>
      <c r="C80" s="213" t="s">
        <v>626</v>
      </c>
      <c r="D80" s="213" t="s">
        <v>689</v>
      </c>
      <c r="E80" s="214" t="s">
        <v>728</v>
      </c>
      <c r="F80" s="214" t="s">
        <v>629</v>
      </c>
      <c r="G80" s="214" t="s">
        <v>661</v>
      </c>
      <c r="H80" s="213" t="s">
        <v>631</v>
      </c>
      <c r="I80" s="213" t="s">
        <v>632</v>
      </c>
      <c r="J80" s="215" t="s">
        <v>636</v>
      </c>
      <c r="K80" s="215"/>
      <c r="L80" s="215" t="s">
        <v>637</v>
      </c>
      <c r="M80" s="216">
        <v>50</v>
      </c>
    </row>
    <row r="81" spans="1:13" s="184" customFormat="1" ht="82.7" customHeight="1" hidden="1">
      <c r="A81" s="211" t="s">
        <v>738</v>
      </c>
      <c r="B81" s="212"/>
      <c r="C81" s="213" t="s">
        <v>626</v>
      </c>
      <c r="D81" s="213" t="s">
        <v>689</v>
      </c>
      <c r="E81" s="214" t="s">
        <v>677</v>
      </c>
      <c r="F81" s="214" t="s">
        <v>629</v>
      </c>
      <c r="G81" s="223"/>
      <c r="H81" s="224"/>
      <c r="I81" s="213" t="s">
        <v>632</v>
      </c>
      <c r="J81" s="215" t="s">
        <v>636</v>
      </c>
      <c r="K81" s="215"/>
      <c r="L81" s="215" t="s">
        <v>637</v>
      </c>
      <c r="M81" s="216">
        <v>50</v>
      </c>
    </row>
    <row r="82" spans="1:13" s="1" customFormat="1" ht="82.7" customHeight="1">
      <c r="A82" s="188" t="s">
        <v>739</v>
      </c>
      <c r="B82" s="189"/>
      <c r="C82" s="190" t="s">
        <v>626</v>
      </c>
      <c r="D82" s="190" t="s">
        <v>689</v>
      </c>
      <c r="E82" s="191" t="s">
        <v>677</v>
      </c>
      <c r="F82" s="191" t="s">
        <v>629</v>
      </c>
      <c r="G82" s="191" t="s">
        <v>654</v>
      </c>
      <c r="H82" s="190" t="s">
        <v>631</v>
      </c>
      <c r="I82" s="190" t="s">
        <v>632</v>
      </c>
      <c r="J82" s="195" t="s">
        <v>636</v>
      </c>
      <c r="K82" s="195"/>
      <c r="L82" s="195" t="s">
        <v>637</v>
      </c>
      <c r="M82" s="194">
        <v>50</v>
      </c>
    </row>
    <row r="83" spans="1:13" s="184" customFormat="1" ht="82.7" customHeight="1" hidden="1">
      <c r="A83" s="211" t="s">
        <v>740</v>
      </c>
      <c r="B83" s="212"/>
      <c r="C83" s="213" t="s">
        <v>626</v>
      </c>
      <c r="D83" s="213" t="s">
        <v>689</v>
      </c>
      <c r="E83" s="214" t="s">
        <v>728</v>
      </c>
      <c r="F83" s="214" t="s">
        <v>629</v>
      </c>
      <c r="G83" s="214" t="s">
        <v>659</v>
      </c>
      <c r="H83" s="213" t="s">
        <v>631</v>
      </c>
      <c r="I83" s="213" t="s">
        <v>632</v>
      </c>
      <c r="J83" s="215" t="s">
        <v>636</v>
      </c>
      <c r="K83" s="215"/>
      <c r="L83" s="215" t="s">
        <v>637</v>
      </c>
      <c r="M83" s="216">
        <v>50</v>
      </c>
    </row>
    <row r="84" spans="1:13" s="1" customFormat="1" ht="82.7" customHeight="1">
      <c r="A84" s="188" t="s">
        <v>741</v>
      </c>
      <c r="B84" s="189"/>
      <c r="C84" s="190" t="s">
        <v>626</v>
      </c>
      <c r="D84" s="190" t="s">
        <v>689</v>
      </c>
      <c r="E84" s="191" t="s">
        <v>728</v>
      </c>
      <c r="F84" s="191" t="s">
        <v>742</v>
      </c>
      <c r="G84" s="225"/>
      <c r="H84" s="226"/>
      <c r="I84" s="190" t="s">
        <v>632</v>
      </c>
      <c r="J84" s="195"/>
      <c r="K84" s="195"/>
      <c r="L84" s="195"/>
      <c r="M84" s="194">
        <v>30</v>
      </c>
    </row>
    <row r="85" spans="1:13" s="1" customFormat="1" ht="82.7" customHeight="1">
      <c r="A85" s="188" t="s">
        <v>743</v>
      </c>
      <c r="B85" s="189"/>
      <c r="C85" s="190" t="s">
        <v>626</v>
      </c>
      <c r="D85" s="190" t="s">
        <v>689</v>
      </c>
      <c r="E85" s="191" t="s">
        <v>677</v>
      </c>
      <c r="F85" s="191" t="s">
        <v>629</v>
      </c>
      <c r="G85" s="191" t="s">
        <v>630</v>
      </c>
      <c r="H85" s="190" t="s">
        <v>631</v>
      </c>
      <c r="I85" s="190" t="s">
        <v>632</v>
      </c>
      <c r="J85" s="195" t="s">
        <v>636</v>
      </c>
      <c r="K85" s="195"/>
      <c r="L85" s="195" t="s">
        <v>637</v>
      </c>
      <c r="M85" s="194">
        <v>50</v>
      </c>
    </row>
    <row r="86" spans="1:13" s="1" customFormat="1" ht="82.7" customHeight="1">
      <c r="A86" s="188" t="s">
        <v>744</v>
      </c>
      <c r="B86" s="189"/>
      <c r="C86" s="190" t="s">
        <v>626</v>
      </c>
      <c r="D86" s="190" t="s">
        <v>689</v>
      </c>
      <c r="E86" s="191" t="s">
        <v>745</v>
      </c>
      <c r="F86" s="191" t="s">
        <v>629</v>
      </c>
      <c r="G86" s="191" t="s">
        <v>630</v>
      </c>
      <c r="H86" s="190" t="s">
        <v>631</v>
      </c>
      <c r="I86" s="190" t="s">
        <v>632</v>
      </c>
      <c r="J86" s="195" t="s">
        <v>636</v>
      </c>
      <c r="K86" s="195"/>
      <c r="L86" s="195" t="s">
        <v>637</v>
      </c>
      <c r="M86" s="194">
        <v>50</v>
      </c>
    </row>
    <row r="87" spans="1:13" s="1" customFormat="1" ht="82.7" customHeight="1">
      <c r="A87" s="188" t="s">
        <v>746</v>
      </c>
      <c r="B87" s="189"/>
      <c r="C87" s="190" t="s">
        <v>626</v>
      </c>
      <c r="D87" s="190" t="s">
        <v>689</v>
      </c>
      <c r="E87" s="191" t="s">
        <v>745</v>
      </c>
      <c r="F87" s="191" t="s">
        <v>629</v>
      </c>
      <c r="G87" s="191" t="s">
        <v>630</v>
      </c>
      <c r="H87" s="190" t="s">
        <v>631</v>
      </c>
      <c r="I87" s="190" t="s">
        <v>632</v>
      </c>
      <c r="J87" s="195" t="s">
        <v>636</v>
      </c>
      <c r="K87" s="195"/>
      <c r="L87" s="195" t="s">
        <v>637</v>
      </c>
      <c r="M87" s="194">
        <v>50</v>
      </c>
    </row>
    <row r="88" spans="1:13" s="1" customFormat="1" ht="82.7" customHeight="1">
      <c r="A88" s="188" t="s">
        <v>747</v>
      </c>
      <c r="B88" s="189"/>
      <c r="C88" s="190" t="s">
        <v>626</v>
      </c>
      <c r="D88" s="190" t="s">
        <v>689</v>
      </c>
      <c r="E88" s="191" t="s">
        <v>748</v>
      </c>
      <c r="F88" s="191" t="s">
        <v>629</v>
      </c>
      <c r="G88" s="191" t="s">
        <v>630</v>
      </c>
      <c r="H88" s="190" t="s">
        <v>631</v>
      </c>
      <c r="I88" s="190" t="s">
        <v>632</v>
      </c>
      <c r="J88" s="195" t="s">
        <v>636</v>
      </c>
      <c r="K88" s="195"/>
      <c r="L88" s="195" t="s">
        <v>637</v>
      </c>
      <c r="M88" s="194">
        <v>100</v>
      </c>
    </row>
    <row r="89" spans="1:13" s="1" customFormat="1" ht="82.7" customHeight="1">
      <c r="A89" s="188" t="s">
        <v>749</v>
      </c>
      <c r="B89" s="189"/>
      <c r="C89" s="190" t="s">
        <v>626</v>
      </c>
      <c r="D89" s="190" t="s">
        <v>689</v>
      </c>
      <c r="E89" s="191" t="s">
        <v>682</v>
      </c>
      <c r="F89" s="191" t="s">
        <v>629</v>
      </c>
      <c r="G89" s="191" t="s">
        <v>630</v>
      </c>
      <c r="H89" s="190" t="s">
        <v>631</v>
      </c>
      <c r="I89" s="190" t="s">
        <v>632</v>
      </c>
      <c r="J89" s="195" t="s">
        <v>636</v>
      </c>
      <c r="K89" s="195"/>
      <c r="L89" s="195" t="s">
        <v>637</v>
      </c>
      <c r="M89" s="194">
        <v>40</v>
      </c>
    </row>
    <row r="90" spans="1:13" s="1" customFormat="1" ht="82.7" customHeight="1">
      <c r="A90" s="188" t="s">
        <v>750</v>
      </c>
      <c r="B90" s="189"/>
      <c r="C90" s="190" t="s">
        <v>626</v>
      </c>
      <c r="D90" s="190" t="s">
        <v>689</v>
      </c>
      <c r="E90" s="191" t="s">
        <v>682</v>
      </c>
      <c r="F90" s="191" t="s">
        <v>629</v>
      </c>
      <c r="G90" s="191" t="s">
        <v>630</v>
      </c>
      <c r="H90" s="190" t="s">
        <v>631</v>
      </c>
      <c r="I90" s="190" t="s">
        <v>632</v>
      </c>
      <c r="J90" s="195" t="s">
        <v>636</v>
      </c>
      <c r="K90" s="195"/>
      <c r="L90" s="195" t="s">
        <v>637</v>
      </c>
      <c r="M90" s="194">
        <v>40</v>
      </c>
    </row>
    <row r="91" spans="1:13" s="1" customFormat="1" ht="82.7" customHeight="1">
      <c r="A91" s="188" t="s">
        <v>751</v>
      </c>
      <c r="B91" s="189"/>
      <c r="C91" s="190" t="s">
        <v>626</v>
      </c>
      <c r="D91" s="190" t="s">
        <v>689</v>
      </c>
      <c r="E91" s="191" t="s">
        <v>682</v>
      </c>
      <c r="F91" s="191" t="s">
        <v>629</v>
      </c>
      <c r="G91" s="191" t="s">
        <v>630</v>
      </c>
      <c r="H91" s="190" t="s">
        <v>631</v>
      </c>
      <c r="I91" s="190" t="s">
        <v>632</v>
      </c>
      <c r="J91" s="195" t="s">
        <v>636</v>
      </c>
      <c r="K91" s="195"/>
      <c r="L91" s="195" t="s">
        <v>637</v>
      </c>
      <c r="M91" s="194">
        <v>40</v>
      </c>
    </row>
    <row r="92" spans="1:13" s="1" customFormat="1" ht="82.7" customHeight="1">
      <c r="A92" s="188" t="s">
        <v>752</v>
      </c>
      <c r="B92" s="189"/>
      <c r="C92" s="190" t="s">
        <v>626</v>
      </c>
      <c r="D92" s="190" t="s">
        <v>689</v>
      </c>
      <c r="E92" s="191" t="s">
        <v>677</v>
      </c>
      <c r="F92" s="191" t="s">
        <v>629</v>
      </c>
      <c r="G92" s="191" t="s">
        <v>630</v>
      </c>
      <c r="H92" s="190" t="s">
        <v>631</v>
      </c>
      <c r="I92" s="190" t="s">
        <v>632</v>
      </c>
      <c r="J92" s="195" t="s">
        <v>636</v>
      </c>
      <c r="K92" s="195"/>
      <c r="L92" s="195" t="s">
        <v>637</v>
      </c>
      <c r="M92" s="194">
        <v>50</v>
      </c>
    </row>
    <row r="93" spans="1:13" s="1" customFormat="1" ht="82.7" customHeight="1">
      <c r="A93" s="188" t="s">
        <v>753</v>
      </c>
      <c r="B93" s="189"/>
      <c r="C93" s="190" t="s">
        <v>626</v>
      </c>
      <c r="D93" s="190" t="s">
        <v>689</v>
      </c>
      <c r="E93" s="191" t="s">
        <v>754</v>
      </c>
      <c r="F93" s="191" t="s">
        <v>755</v>
      </c>
      <c r="G93" s="191" t="s">
        <v>756</v>
      </c>
      <c r="H93" s="227" t="s">
        <v>757</v>
      </c>
      <c r="I93" s="190" t="s">
        <v>632</v>
      </c>
      <c r="J93" s="195" t="s">
        <v>636</v>
      </c>
      <c r="K93" s="195"/>
      <c r="L93" s="195" t="s">
        <v>637</v>
      </c>
      <c r="M93" s="194">
        <v>100</v>
      </c>
    </row>
    <row r="94" spans="1:13" s="1" customFormat="1" ht="82.7" customHeight="1">
      <c r="A94" s="188" t="s">
        <v>758</v>
      </c>
      <c r="B94" s="189"/>
      <c r="C94" s="190" t="s">
        <v>626</v>
      </c>
      <c r="D94" s="190" t="s">
        <v>689</v>
      </c>
      <c r="E94" s="191" t="s">
        <v>754</v>
      </c>
      <c r="F94" s="191" t="s">
        <v>755</v>
      </c>
      <c r="G94" s="191" t="s">
        <v>756</v>
      </c>
      <c r="H94" s="227" t="s">
        <v>757</v>
      </c>
      <c r="I94" s="190" t="s">
        <v>632</v>
      </c>
      <c r="J94" s="195" t="s">
        <v>636</v>
      </c>
      <c r="K94" s="195"/>
      <c r="L94" s="195" t="s">
        <v>637</v>
      </c>
      <c r="M94" s="194">
        <v>100</v>
      </c>
    </row>
    <row r="95" spans="1:13" s="1" customFormat="1" ht="67.9" customHeight="1">
      <c r="A95" s="186" t="s">
        <v>614</v>
      </c>
      <c r="B95" s="186" t="s">
        <v>615</v>
      </c>
      <c r="C95" s="186" t="s">
        <v>616</v>
      </c>
      <c r="D95" s="186" t="s">
        <v>617</v>
      </c>
      <c r="E95" s="187" t="s">
        <v>618</v>
      </c>
      <c r="F95" s="186" t="s">
        <v>619</v>
      </c>
      <c r="G95" s="187" t="s">
        <v>620</v>
      </c>
      <c r="H95" s="186" t="s">
        <v>687</v>
      </c>
      <c r="I95" s="186" t="s">
        <v>2</v>
      </c>
      <c r="J95" s="186" t="s">
        <v>622</v>
      </c>
      <c r="K95" s="186"/>
      <c r="L95" s="186" t="s">
        <v>623</v>
      </c>
      <c r="M95" s="186" t="s">
        <v>624</v>
      </c>
    </row>
    <row r="96" spans="1:13" s="1" customFormat="1" ht="82.7" customHeight="1">
      <c r="A96" s="188" t="s">
        <v>759</v>
      </c>
      <c r="B96" s="189"/>
      <c r="C96" s="190" t="s">
        <v>626</v>
      </c>
      <c r="D96" s="190" t="s">
        <v>689</v>
      </c>
      <c r="E96" s="191" t="s">
        <v>754</v>
      </c>
      <c r="F96" s="191" t="s">
        <v>629</v>
      </c>
      <c r="G96" s="225"/>
      <c r="H96" s="226"/>
      <c r="I96" s="190" t="s">
        <v>632</v>
      </c>
      <c r="J96" s="195" t="s">
        <v>636</v>
      </c>
      <c r="K96" s="196"/>
      <c r="L96" s="195"/>
      <c r="M96" s="194">
        <v>50</v>
      </c>
    </row>
    <row r="97" spans="1:13" s="184" customFormat="1" ht="82.7" customHeight="1" hidden="1">
      <c r="A97" s="211" t="s">
        <v>760</v>
      </c>
      <c r="B97" s="212"/>
      <c r="C97" s="213" t="s">
        <v>626</v>
      </c>
      <c r="D97" s="213" t="s">
        <v>689</v>
      </c>
      <c r="E97" s="214" t="s">
        <v>754</v>
      </c>
      <c r="F97" s="214" t="s">
        <v>629</v>
      </c>
      <c r="G97" s="223"/>
      <c r="H97" s="224"/>
      <c r="I97" s="213" t="s">
        <v>632</v>
      </c>
      <c r="J97" s="215" t="s">
        <v>636</v>
      </c>
      <c r="K97" s="228"/>
      <c r="L97" s="215"/>
      <c r="M97" s="216">
        <v>50</v>
      </c>
    </row>
    <row r="98" spans="1:13" s="1" customFormat="1" ht="82.7" customHeight="1">
      <c r="A98" s="188" t="s">
        <v>761</v>
      </c>
      <c r="B98" s="189"/>
      <c r="C98" s="190" t="s">
        <v>626</v>
      </c>
      <c r="D98" s="190" t="s">
        <v>689</v>
      </c>
      <c r="E98" s="191" t="s">
        <v>754</v>
      </c>
      <c r="F98" s="191" t="s">
        <v>629</v>
      </c>
      <c r="G98" s="191" t="s">
        <v>630</v>
      </c>
      <c r="H98" s="190" t="s">
        <v>631</v>
      </c>
      <c r="I98" s="190" t="s">
        <v>632</v>
      </c>
      <c r="J98" s="195" t="s">
        <v>636</v>
      </c>
      <c r="K98" s="196"/>
      <c r="L98" s="195"/>
      <c r="M98" s="194">
        <v>50</v>
      </c>
    </row>
    <row r="99" spans="1:13" s="1" customFormat="1" ht="82.7" customHeight="1">
      <c r="A99" s="281" t="s">
        <v>762</v>
      </c>
      <c r="B99" s="282"/>
      <c r="C99" s="283" t="s">
        <v>626</v>
      </c>
      <c r="D99" s="283" t="s">
        <v>689</v>
      </c>
      <c r="E99" s="284" t="s">
        <v>754</v>
      </c>
      <c r="F99" s="284" t="s">
        <v>629</v>
      </c>
      <c r="G99" s="284" t="s">
        <v>630</v>
      </c>
      <c r="H99" s="283" t="s">
        <v>631</v>
      </c>
      <c r="I99" s="283" t="s">
        <v>632</v>
      </c>
      <c r="J99" s="285" t="s">
        <v>636</v>
      </c>
      <c r="K99" s="286"/>
      <c r="L99" s="285"/>
      <c r="M99" s="287">
        <v>50</v>
      </c>
    </row>
    <row r="100" spans="1:13" s="1" customFormat="1" ht="45.95" customHeight="1">
      <c r="A100" s="429" t="s">
        <v>763</v>
      </c>
      <c r="B100" s="429"/>
      <c r="C100" s="429"/>
      <c r="D100" s="429"/>
      <c r="E100" s="429"/>
      <c r="F100" s="429"/>
      <c r="G100" s="429"/>
      <c r="H100" s="429"/>
      <c r="I100" s="429"/>
      <c r="J100" s="429"/>
      <c r="K100" s="429"/>
      <c r="L100" s="429"/>
      <c r="M100" s="429"/>
    </row>
    <row r="101" spans="1:13" s="1" customFormat="1" ht="67.9" customHeight="1">
      <c r="A101" s="288" t="s">
        <v>614</v>
      </c>
      <c r="B101" s="288" t="s">
        <v>615</v>
      </c>
      <c r="C101" s="288" t="s">
        <v>616</v>
      </c>
      <c r="D101" s="288" t="s">
        <v>617</v>
      </c>
      <c r="E101" s="289" t="s">
        <v>618</v>
      </c>
      <c r="F101" s="288" t="s">
        <v>619</v>
      </c>
      <c r="G101" s="289" t="s">
        <v>620</v>
      </c>
      <c r="H101" s="288" t="s">
        <v>687</v>
      </c>
      <c r="I101" s="288" t="s">
        <v>2</v>
      </c>
      <c r="J101" s="288" t="s">
        <v>622</v>
      </c>
      <c r="K101" s="288"/>
      <c r="L101" s="288" t="s">
        <v>623</v>
      </c>
      <c r="M101" s="288" t="s">
        <v>624</v>
      </c>
    </row>
    <row r="102" spans="1:13" s="1" customFormat="1" ht="82.7" customHeight="1">
      <c r="A102" s="188" t="s">
        <v>764</v>
      </c>
      <c r="B102" s="189"/>
      <c r="C102" s="190" t="s">
        <v>626</v>
      </c>
      <c r="D102" s="190" t="s">
        <v>765</v>
      </c>
      <c r="E102" s="191" t="s">
        <v>766</v>
      </c>
      <c r="F102" s="191" t="s">
        <v>635</v>
      </c>
      <c r="G102" s="225"/>
      <c r="H102" s="226"/>
      <c r="I102" s="190" t="s">
        <v>632</v>
      </c>
      <c r="J102" s="195" t="s">
        <v>636</v>
      </c>
      <c r="K102" s="196"/>
      <c r="L102" s="195" t="s">
        <v>637</v>
      </c>
      <c r="M102" s="194">
        <v>50</v>
      </c>
    </row>
    <row r="103" spans="1:13" s="184" customFormat="1" ht="82.7" customHeight="1" hidden="1">
      <c r="A103" s="211" t="s">
        <v>767</v>
      </c>
      <c r="B103" s="212"/>
      <c r="C103" s="213" t="s">
        <v>626</v>
      </c>
      <c r="D103" s="213" t="s">
        <v>765</v>
      </c>
      <c r="E103" s="214" t="s">
        <v>766</v>
      </c>
      <c r="F103" s="214" t="s">
        <v>768</v>
      </c>
      <c r="G103" s="223"/>
      <c r="H103" s="224"/>
      <c r="I103" s="213" t="s">
        <v>632</v>
      </c>
      <c r="J103" s="215" t="s">
        <v>636</v>
      </c>
      <c r="K103" s="228"/>
      <c r="L103" s="215" t="s">
        <v>637</v>
      </c>
      <c r="M103" s="216">
        <v>50</v>
      </c>
    </row>
    <row r="104" spans="1:13" s="184" customFormat="1" ht="82.7" customHeight="1" hidden="1">
      <c r="A104" s="211" t="s">
        <v>769</v>
      </c>
      <c r="B104" s="212"/>
      <c r="C104" s="213" t="s">
        <v>626</v>
      </c>
      <c r="D104" s="213" t="s">
        <v>765</v>
      </c>
      <c r="E104" s="214" t="s">
        <v>766</v>
      </c>
      <c r="F104" s="214" t="s">
        <v>629</v>
      </c>
      <c r="G104" s="214" t="s">
        <v>770</v>
      </c>
      <c r="H104" s="213" t="s">
        <v>771</v>
      </c>
      <c r="I104" s="213" t="s">
        <v>632</v>
      </c>
      <c r="J104" s="215" t="s">
        <v>636</v>
      </c>
      <c r="K104" s="228"/>
      <c r="L104" s="215" t="s">
        <v>637</v>
      </c>
      <c r="M104" s="216">
        <v>50</v>
      </c>
    </row>
    <row r="105" spans="1:13" s="1" customFormat="1" ht="82.7" customHeight="1">
      <c r="A105" s="188" t="s">
        <v>772</v>
      </c>
      <c r="B105" s="189"/>
      <c r="C105" s="190" t="s">
        <v>626</v>
      </c>
      <c r="D105" s="190" t="s">
        <v>765</v>
      </c>
      <c r="E105" s="191" t="s">
        <v>646</v>
      </c>
      <c r="F105" s="191" t="s">
        <v>629</v>
      </c>
      <c r="G105" s="191" t="s">
        <v>773</v>
      </c>
      <c r="H105" s="190" t="s">
        <v>771</v>
      </c>
      <c r="I105" s="190" t="s">
        <v>632</v>
      </c>
      <c r="J105" s="195" t="s">
        <v>636</v>
      </c>
      <c r="K105" s="196"/>
      <c r="L105" s="195" t="s">
        <v>637</v>
      </c>
      <c r="M105" s="194">
        <v>50</v>
      </c>
    </row>
    <row r="106" spans="1:13" s="1" customFormat="1" ht="82.7" customHeight="1">
      <c r="A106" s="188" t="s">
        <v>774</v>
      </c>
      <c r="B106" s="189"/>
      <c r="C106" s="190" t="s">
        <v>626</v>
      </c>
      <c r="D106" s="190" t="s">
        <v>765</v>
      </c>
      <c r="E106" s="191" t="s">
        <v>646</v>
      </c>
      <c r="F106" s="191" t="s">
        <v>629</v>
      </c>
      <c r="G106" s="191" t="s">
        <v>773</v>
      </c>
      <c r="H106" s="190" t="s">
        <v>771</v>
      </c>
      <c r="I106" s="190" t="s">
        <v>632</v>
      </c>
      <c r="J106" s="195" t="s">
        <v>636</v>
      </c>
      <c r="K106" s="196"/>
      <c r="L106" s="195" t="s">
        <v>637</v>
      </c>
      <c r="M106" s="194">
        <v>50</v>
      </c>
    </row>
    <row r="107" spans="1:13" s="1" customFormat="1" ht="82.7" customHeight="1">
      <c r="A107" s="188" t="s">
        <v>775</v>
      </c>
      <c r="B107" s="189"/>
      <c r="C107" s="190" t="s">
        <v>626</v>
      </c>
      <c r="D107" s="190" t="s">
        <v>765</v>
      </c>
      <c r="E107" s="191" t="s">
        <v>646</v>
      </c>
      <c r="F107" s="191" t="s">
        <v>629</v>
      </c>
      <c r="G107" s="191" t="s">
        <v>773</v>
      </c>
      <c r="H107" s="190" t="s">
        <v>771</v>
      </c>
      <c r="I107" s="190" t="s">
        <v>632</v>
      </c>
      <c r="J107" s="195" t="s">
        <v>636</v>
      </c>
      <c r="K107" s="196"/>
      <c r="L107" s="195" t="s">
        <v>637</v>
      </c>
      <c r="M107" s="194">
        <v>50</v>
      </c>
    </row>
    <row r="108" spans="1:13" s="1" customFormat="1" ht="82.7" customHeight="1">
      <c r="A108" s="188" t="s">
        <v>776</v>
      </c>
      <c r="B108" s="222"/>
      <c r="C108" s="190" t="s">
        <v>626</v>
      </c>
      <c r="D108" s="190" t="s">
        <v>765</v>
      </c>
      <c r="E108" s="191" t="s">
        <v>646</v>
      </c>
      <c r="F108" s="191" t="s">
        <v>629</v>
      </c>
      <c r="G108" s="191" t="s">
        <v>773</v>
      </c>
      <c r="H108" s="190" t="s">
        <v>771</v>
      </c>
      <c r="I108" s="190" t="s">
        <v>632</v>
      </c>
      <c r="J108" s="195" t="s">
        <v>636</v>
      </c>
      <c r="K108" s="196"/>
      <c r="L108" s="195" t="s">
        <v>637</v>
      </c>
      <c r="M108" s="194">
        <v>100</v>
      </c>
    </row>
    <row r="109" spans="1:13" s="1" customFormat="1" ht="82.7" customHeight="1">
      <c r="A109" s="188" t="s">
        <v>777</v>
      </c>
      <c r="B109" s="222"/>
      <c r="C109" s="190" t="s">
        <v>626</v>
      </c>
      <c r="D109" s="190" t="s">
        <v>765</v>
      </c>
      <c r="E109" s="191" t="s">
        <v>646</v>
      </c>
      <c r="F109" s="191" t="s">
        <v>629</v>
      </c>
      <c r="G109" s="191" t="s">
        <v>773</v>
      </c>
      <c r="H109" s="190" t="s">
        <v>771</v>
      </c>
      <c r="I109" s="190" t="s">
        <v>632</v>
      </c>
      <c r="J109" s="195" t="s">
        <v>636</v>
      </c>
      <c r="K109" s="196"/>
      <c r="L109" s="195" t="s">
        <v>637</v>
      </c>
      <c r="M109" s="194">
        <v>50</v>
      </c>
    </row>
    <row r="110" spans="1:13" s="1" customFormat="1" ht="82.7" customHeight="1">
      <c r="A110" s="188" t="s">
        <v>778</v>
      </c>
      <c r="B110" s="189"/>
      <c r="C110" s="190" t="s">
        <v>626</v>
      </c>
      <c r="D110" s="190" t="s">
        <v>765</v>
      </c>
      <c r="E110" s="191" t="s">
        <v>646</v>
      </c>
      <c r="F110" s="191" t="s">
        <v>629</v>
      </c>
      <c r="G110" s="225"/>
      <c r="H110" s="226"/>
      <c r="I110" s="190" t="s">
        <v>632</v>
      </c>
      <c r="J110" s="195" t="s">
        <v>636</v>
      </c>
      <c r="K110" s="196"/>
      <c r="L110" s="195" t="s">
        <v>637</v>
      </c>
      <c r="M110" s="194">
        <v>50</v>
      </c>
    </row>
    <row r="111" spans="1:13" s="1" customFormat="1" ht="82.7" customHeight="1">
      <c r="A111" s="188" t="s">
        <v>779</v>
      </c>
      <c r="B111" s="189"/>
      <c r="C111" s="190" t="s">
        <v>626</v>
      </c>
      <c r="D111" s="190" t="s">
        <v>765</v>
      </c>
      <c r="E111" s="191" t="s">
        <v>766</v>
      </c>
      <c r="F111" s="191" t="s">
        <v>768</v>
      </c>
      <c r="G111" s="191" t="s">
        <v>780</v>
      </c>
      <c r="H111" s="190" t="s">
        <v>771</v>
      </c>
      <c r="I111" s="190" t="s">
        <v>632</v>
      </c>
      <c r="J111" s="195" t="s">
        <v>636</v>
      </c>
      <c r="K111" s="196"/>
      <c r="L111" s="195" t="s">
        <v>637</v>
      </c>
      <c r="M111" s="194">
        <v>100</v>
      </c>
    </row>
    <row r="112" spans="1:13" s="1" customFormat="1" ht="82.7" customHeight="1">
      <c r="A112" s="188" t="s">
        <v>781</v>
      </c>
      <c r="B112" s="189"/>
      <c r="C112" s="190" t="s">
        <v>626</v>
      </c>
      <c r="D112" s="190" t="s">
        <v>765</v>
      </c>
      <c r="E112" s="191" t="s">
        <v>766</v>
      </c>
      <c r="F112" s="191" t="s">
        <v>768</v>
      </c>
      <c r="G112" s="191" t="s">
        <v>780</v>
      </c>
      <c r="H112" s="190" t="s">
        <v>771</v>
      </c>
      <c r="I112" s="190" t="s">
        <v>632</v>
      </c>
      <c r="J112" s="195" t="s">
        <v>636</v>
      </c>
      <c r="K112" s="196"/>
      <c r="L112" s="195" t="s">
        <v>637</v>
      </c>
      <c r="M112" s="194">
        <v>100</v>
      </c>
    </row>
    <row r="113" spans="1:13" s="1" customFormat="1" ht="82.7" customHeight="1">
      <c r="A113" s="188" t="s">
        <v>782</v>
      </c>
      <c r="B113" s="189"/>
      <c r="C113" s="190" t="s">
        <v>626</v>
      </c>
      <c r="D113" s="190" t="s">
        <v>765</v>
      </c>
      <c r="E113" s="191" t="s">
        <v>766</v>
      </c>
      <c r="F113" s="191" t="s">
        <v>768</v>
      </c>
      <c r="G113" s="191" t="s">
        <v>780</v>
      </c>
      <c r="H113" s="190" t="s">
        <v>771</v>
      </c>
      <c r="I113" s="190" t="s">
        <v>632</v>
      </c>
      <c r="J113" s="195" t="s">
        <v>636</v>
      </c>
      <c r="K113" s="196"/>
      <c r="L113" s="195" t="s">
        <v>637</v>
      </c>
      <c r="M113" s="194">
        <v>100</v>
      </c>
    </row>
    <row r="114" spans="1:13" s="1" customFormat="1" ht="82.7" customHeight="1">
      <c r="A114" s="188" t="s">
        <v>783</v>
      </c>
      <c r="B114" s="189"/>
      <c r="C114" s="190" t="s">
        <v>626</v>
      </c>
      <c r="D114" s="190" t="s">
        <v>765</v>
      </c>
      <c r="E114" s="191" t="s">
        <v>766</v>
      </c>
      <c r="F114" s="191" t="s">
        <v>768</v>
      </c>
      <c r="G114" s="191" t="s">
        <v>780</v>
      </c>
      <c r="H114" s="190" t="s">
        <v>771</v>
      </c>
      <c r="I114" s="190" t="s">
        <v>632</v>
      </c>
      <c r="J114" s="195" t="s">
        <v>636</v>
      </c>
      <c r="K114" s="196"/>
      <c r="L114" s="195" t="s">
        <v>637</v>
      </c>
      <c r="M114" s="194">
        <v>100</v>
      </c>
    </row>
    <row r="115" spans="1:13" s="1" customFormat="1" ht="82.7" customHeight="1">
      <c r="A115" s="188" t="s">
        <v>784</v>
      </c>
      <c r="B115" s="189"/>
      <c r="C115" s="190" t="s">
        <v>626</v>
      </c>
      <c r="D115" s="190" t="s">
        <v>765</v>
      </c>
      <c r="E115" s="191" t="s">
        <v>646</v>
      </c>
      <c r="F115" s="191" t="s">
        <v>768</v>
      </c>
      <c r="G115" s="191" t="s">
        <v>780</v>
      </c>
      <c r="H115" s="190" t="s">
        <v>771</v>
      </c>
      <c r="I115" s="190" t="s">
        <v>632</v>
      </c>
      <c r="J115" s="195" t="s">
        <v>636</v>
      </c>
      <c r="K115" s="196"/>
      <c r="L115" s="195" t="s">
        <v>637</v>
      </c>
      <c r="M115" s="194">
        <v>100</v>
      </c>
    </row>
    <row r="116" spans="1:13" s="184" customFormat="1" ht="82.7" customHeight="1" hidden="1">
      <c r="A116" s="211" t="s">
        <v>785</v>
      </c>
      <c r="B116" s="212"/>
      <c r="C116" s="213" t="s">
        <v>626</v>
      </c>
      <c r="D116" s="213" t="s">
        <v>765</v>
      </c>
      <c r="E116" s="214" t="s">
        <v>766</v>
      </c>
      <c r="F116" s="214" t="s">
        <v>768</v>
      </c>
      <c r="G116" s="214" t="s">
        <v>780</v>
      </c>
      <c r="H116" s="213" t="s">
        <v>771</v>
      </c>
      <c r="I116" s="213" t="s">
        <v>632</v>
      </c>
      <c r="J116" s="215" t="s">
        <v>636</v>
      </c>
      <c r="K116" s="228"/>
      <c r="L116" s="215" t="s">
        <v>637</v>
      </c>
      <c r="M116" s="216">
        <v>100</v>
      </c>
    </row>
    <row r="117" spans="1:13" s="1" customFormat="1" ht="82.7" customHeight="1">
      <c r="A117" s="188" t="s">
        <v>786</v>
      </c>
      <c r="B117" s="189"/>
      <c r="C117" s="190" t="s">
        <v>626</v>
      </c>
      <c r="D117" s="190" t="s">
        <v>765</v>
      </c>
      <c r="E117" s="191" t="s">
        <v>766</v>
      </c>
      <c r="F117" s="191" t="s">
        <v>768</v>
      </c>
      <c r="G117" s="191" t="s">
        <v>780</v>
      </c>
      <c r="H117" s="190" t="s">
        <v>771</v>
      </c>
      <c r="I117" s="190" t="s">
        <v>632</v>
      </c>
      <c r="J117" s="195" t="s">
        <v>636</v>
      </c>
      <c r="K117" s="195"/>
      <c r="L117" s="195" t="s">
        <v>637</v>
      </c>
      <c r="M117" s="194">
        <v>100</v>
      </c>
    </row>
    <row r="118" spans="1:13" s="1" customFormat="1" ht="67.9" customHeight="1" hidden="1">
      <c r="A118" s="186" t="s">
        <v>614</v>
      </c>
      <c r="B118" s="186" t="s">
        <v>615</v>
      </c>
      <c r="C118" s="186" t="s">
        <v>616</v>
      </c>
      <c r="D118" s="186" t="s">
        <v>617</v>
      </c>
      <c r="E118" s="187" t="s">
        <v>618</v>
      </c>
      <c r="F118" s="186" t="s">
        <v>619</v>
      </c>
      <c r="G118" s="187" t="s">
        <v>620</v>
      </c>
      <c r="H118" s="186" t="s">
        <v>687</v>
      </c>
      <c r="I118" s="186" t="s">
        <v>2</v>
      </c>
      <c r="J118" s="186" t="s">
        <v>622</v>
      </c>
      <c r="K118" s="186"/>
      <c r="L118" s="186" t="s">
        <v>623</v>
      </c>
      <c r="M118" s="186" t="s">
        <v>624</v>
      </c>
    </row>
    <row r="119" spans="1:13" s="184" customFormat="1" ht="82.7" customHeight="1" hidden="1">
      <c r="A119" s="211" t="s">
        <v>787</v>
      </c>
      <c r="B119" s="212"/>
      <c r="C119" s="213" t="s">
        <v>626</v>
      </c>
      <c r="D119" s="213" t="s">
        <v>765</v>
      </c>
      <c r="E119" s="214" t="s">
        <v>766</v>
      </c>
      <c r="F119" s="214" t="s">
        <v>768</v>
      </c>
      <c r="G119" s="214" t="s">
        <v>780</v>
      </c>
      <c r="H119" s="213" t="s">
        <v>771</v>
      </c>
      <c r="I119" s="213" t="s">
        <v>632</v>
      </c>
      <c r="J119" s="215" t="s">
        <v>636</v>
      </c>
      <c r="K119" s="215"/>
      <c r="L119" s="215" t="s">
        <v>637</v>
      </c>
      <c r="M119" s="216">
        <v>100</v>
      </c>
    </row>
    <row r="120" spans="1:13" s="1" customFormat="1" ht="82.7" customHeight="1">
      <c r="A120" s="188" t="s">
        <v>788</v>
      </c>
      <c r="B120" s="189"/>
      <c r="C120" s="190" t="s">
        <v>626</v>
      </c>
      <c r="D120" s="190" t="s">
        <v>765</v>
      </c>
      <c r="E120" s="191" t="s">
        <v>646</v>
      </c>
      <c r="F120" s="191" t="s">
        <v>768</v>
      </c>
      <c r="G120" s="191" t="s">
        <v>780</v>
      </c>
      <c r="H120" s="190" t="s">
        <v>771</v>
      </c>
      <c r="I120" s="190" t="s">
        <v>632</v>
      </c>
      <c r="J120" s="195" t="s">
        <v>636</v>
      </c>
      <c r="K120" s="195"/>
      <c r="L120" s="195" t="s">
        <v>637</v>
      </c>
      <c r="M120" s="194">
        <v>100</v>
      </c>
    </row>
    <row r="121" spans="1:13" s="1" customFormat="1" ht="82.7" customHeight="1">
      <c r="A121" s="188" t="s">
        <v>789</v>
      </c>
      <c r="B121" s="189"/>
      <c r="C121" s="190" t="s">
        <v>626</v>
      </c>
      <c r="D121" s="190" t="s">
        <v>765</v>
      </c>
      <c r="E121" s="191" t="s">
        <v>766</v>
      </c>
      <c r="F121" s="191" t="s">
        <v>768</v>
      </c>
      <c r="G121" s="191" t="s">
        <v>780</v>
      </c>
      <c r="H121" s="190" t="s">
        <v>771</v>
      </c>
      <c r="I121" s="190" t="s">
        <v>632</v>
      </c>
      <c r="J121" s="195" t="s">
        <v>636</v>
      </c>
      <c r="K121" s="195"/>
      <c r="L121" s="195" t="s">
        <v>637</v>
      </c>
      <c r="M121" s="194">
        <v>100</v>
      </c>
    </row>
    <row r="122" spans="1:13" s="1" customFormat="1" ht="82.7" customHeight="1">
      <c r="A122" s="188" t="s">
        <v>790</v>
      </c>
      <c r="B122" s="189"/>
      <c r="C122" s="190" t="s">
        <v>626</v>
      </c>
      <c r="D122" s="190" t="s">
        <v>765</v>
      </c>
      <c r="E122" s="191" t="s">
        <v>766</v>
      </c>
      <c r="F122" s="191" t="s">
        <v>635</v>
      </c>
      <c r="G122" s="191" t="s">
        <v>780</v>
      </c>
      <c r="H122" s="190" t="s">
        <v>771</v>
      </c>
      <c r="I122" s="190" t="s">
        <v>632</v>
      </c>
      <c r="J122" s="195" t="s">
        <v>636</v>
      </c>
      <c r="K122" s="195"/>
      <c r="L122" s="195" t="s">
        <v>637</v>
      </c>
      <c r="M122" s="194">
        <v>100</v>
      </c>
    </row>
    <row r="123" spans="1:13" s="1" customFormat="1" ht="67.9" customHeight="1">
      <c r="A123" s="186" t="s">
        <v>614</v>
      </c>
      <c r="B123" s="186" t="s">
        <v>615</v>
      </c>
      <c r="C123" s="186" t="s">
        <v>616</v>
      </c>
      <c r="D123" s="186" t="s">
        <v>617</v>
      </c>
      <c r="E123" s="187" t="s">
        <v>618</v>
      </c>
      <c r="F123" s="186" t="s">
        <v>619</v>
      </c>
      <c r="G123" s="187" t="s">
        <v>620</v>
      </c>
      <c r="H123" s="186" t="s">
        <v>687</v>
      </c>
      <c r="I123" s="186" t="s">
        <v>2</v>
      </c>
      <c r="J123" s="186" t="s">
        <v>622</v>
      </c>
      <c r="K123" s="186"/>
      <c r="L123" s="186" t="s">
        <v>623</v>
      </c>
      <c r="M123" s="186" t="s">
        <v>624</v>
      </c>
    </row>
    <row r="124" spans="1:13" s="1" customFormat="1" ht="82.7" customHeight="1">
      <c r="A124" s="188" t="s">
        <v>791</v>
      </c>
      <c r="B124" s="189"/>
      <c r="C124" s="190" t="s">
        <v>626</v>
      </c>
      <c r="D124" s="190" t="s">
        <v>765</v>
      </c>
      <c r="E124" s="191" t="s">
        <v>766</v>
      </c>
      <c r="F124" s="191" t="s">
        <v>768</v>
      </c>
      <c r="G124" s="191" t="s">
        <v>780</v>
      </c>
      <c r="H124" s="190" t="s">
        <v>771</v>
      </c>
      <c r="I124" s="190" t="s">
        <v>632</v>
      </c>
      <c r="J124" s="195" t="s">
        <v>636</v>
      </c>
      <c r="K124" s="195"/>
      <c r="L124" s="195" t="s">
        <v>637</v>
      </c>
      <c r="M124" s="194">
        <v>50</v>
      </c>
    </row>
    <row r="125" spans="1:13" s="1" customFormat="1" ht="82.7" customHeight="1">
      <c r="A125" s="188" t="s">
        <v>792</v>
      </c>
      <c r="B125" s="222"/>
      <c r="C125" s="190" t="s">
        <v>626</v>
      </c>
      <c r="D125" s="190" t="s">
        <v>765</v>
      </c>
      <c r="E125" s="191" t="s">
        <v>766</v>
      </c>
      <c r="F125" s="191" t="s">
        <v>742</v>
      </c>
      <c r="G125" s="191" t="s">
        <v>780</v>
      </c>
      <c r="H125" s="190" t="s">
        <v>771</v>
      </c>
      <c r="I125" s="190" t="s">
        <v>632</v>
      </c>
      <c r="J125" s="195" t="s">
        <v>636</v>
      </c>
      <c r="K125" s="195"/>
      <c r="L125" s="195" t="s">
        <v>637</v>
      </c>
      <c r="M125" s="194">
        <v>200</v>
      </c>
    </row>
    <row r="126" spans="1:13" s="1" customFormat="1" ht="82.7" customHeight="1">
      <c r="A126" s="188" t="s">
        <v>793</v>
      </c>
      <c r="B126" s="189"/>
      <c r="C126" s="190" t="s">
        <v>626</v>
      </c>
      <c r="D126" s="190" t="s">
        <v>765</v>
      </c>
      <c r="E126" s="191" t="s">
        <v>766</v>
      </c>
      <c r="F126" s="191" t="s">
        <v>768</v>
      </c>
      <c r="G126" s="191" t="s">
        <v>780</v>
      </c>
      <c r="H126" s="190" t="s">
        <v>771</v>
      </c>
      <c r="I126" s="190" t="s">
        <v>632</v>
      </c>
      <c r="J126" s="195" t="s">
        <v>636</v>
      </c>
      <c r="K126" s="195"/>
      <c r="L126" s="195" t="s">
        <v>637</v>
      </c>
      <c r="M126" s="194">
        <v>100</v>
      </c>
    </row>
    <row r="127" spans="1:13" s="184" customFormat="1" ht="82.7" customHeight="1" hidden="1">
      <c r="A127" s="211" t="s">
        <v>794</v>
      </c>
      <c r="B127" s="212"/>
      <c r="C127" s="213" t="s">
        <v>626</v>
      </c>
      <c r="D127" s="213" t="s">
        <v>765</v>
      </c>
      <c r="E127" s="214" t="s">
        <v>766</v>
      </c>
      <c r="F127" s="214" t="s">
        <v>768</v>
      </c>
      <c r="G127" s="214" t="s">
        <v>780</v>
      </c>
      <c r="H127" s="213" t="s">
        <v>771</v>
      </c>
      <c r="I127" s="213" t="s">
        <v>632</v>
      </c>
      <c r="J127" s="215" t="s">
        <v>636</v>
      </c>
      <c r="K127" s="215"/>
      <c r="L127" s="215" t="s">
        <v>637</v>
      </c>
      <c r="M127" s="216">
        <v>100</v>
      </c>
    </row>
    <row r="128" spans="1:13" s="1" customFormat="1" ht="82.7" customHeight="1">
      <c r="A128" s="188" t="s">
        <v>795</v>
      </c>
      <c r="B128" s="189"/>
      <c r="C128" s="190" t="s">
        <v>626</v>
      </c>
      <c r="D128" s="190" t="s">
        <v>765</v>
      </c>
      <c r="E128" s="191" t="s">
        <v>766</v>
      </c>
      <c r="F128" s="191" t="s">
        <v>768</v>
      </c>
      <c r="G128" s="191" t="s">
        <v>780</v>
      </c>
      <c r="H128" s="190" t="s">
        <v>771</v>
      </c>
      <c r="I128" s="190" t="s">
        <v>632</v>
      </c>
      <c r="J128" s="195" t="s">
        <v>636</v>
      </c>
      <c r="K128" s="195"/>
      <c r="L128" s="195" t="s">
        <v>637</v>
      </c>
      <c r="M128" s="194">
        <v>50</v>
      </c>
    </row>
    <row r="129" spans="1:13" s="184" customFormat="1" ht="82.7" customHeight="1" hidden="1">
      <c r="A129" s="211" t="s">
        <v>796</v>
      </c>
      <c r="B129" s="212"/>
      <c r="C129" s="213" t="s">
        <v>626</v>
      </c>
      <c r="D129" s="213" t="s">
        <v>765</v>
      </c>
      <c r="E129" s="214" t="s">
        <v>766</v>
      </c>
      <c r="F129" s="214" t="s">
        <v>768</v>
      </c>
      <c r="G129" s="214" t="s">
        <v>780</v>
      </c>
      <c r="H129" s="213" t="s">
        <v>771</v>
      </c>
      <c r="I129" s="213" t="s">
        <v>632</v>
      </c>
      <c r="J129" s="215" t="s">
        <v>636</v>
      </c>
      <c r="K129" s="215"/>
      <c r="L129" s="215" t="s">
        <v>637</v>
      </c>
      <c r="M129" s="216">
        <v>100</v>
      </c>
    </row>
    <row r="130" spans="1:13" s="1" customFormat="1" ht="82.7" customHeight="1">
      <c r="A130" s="188" t="s">
        <v>797</v>
      </c>
      <c r="B130" s="189"/>
      <c r="C130" s="190" t="s">
        <v>626</v>
      </c>
      <c r="D130" s="190" t="s">
        <v>765</v>
      </c>
      <c r="E130" s="191" t="s">
        <v>766</v>
      </c>
      <c r="F130" s="191" t="s">
        <v>768</v>
      </c>
      <c r="G130" s="191" t="s">
        <v>780</v>
      </c>
      <c r="H130" s="190" t="s">
        <v>771</v>
      </c>
      <c r="I130" s="190" t="s">
        <v>632</v>
      </c>
      <c r="J130" s="195" t="s">
        <v>636</v>
      </c>
      <c r="K130" s="195"/>
      <c r="L130" s="195" t="s">
        <v>637</v>
      </c>
      <c r="M130" s="194">
        <v>100</v>
      </c>
    </row>
    <row r="131" spans="1:13" s="1" customFormat="1" ht="82.7" customHeight="1">
      <c r="A131" s="188" t="s">
        <v>798</v>
      </c>
      <c r="B131" s="189"/>
      <c r="C131" s="190" t="s">
        <v>626</v>
      </c>
      <c r="D131" s="190" t="s">
        <v>765</v>
      </c>
      <c r="E131" s="191" t="s">
        <v>766</v>
      </c>
      <c r="F131" s="191" t="s">
        <v>629</v>
      </c>
      <c r="G131" s="191" t="s">
        <v>780</v>
      </c>
      <c r="H131" s="190" t="s">
        <v>771</v>
      </c>
      <c r="I131" s="190" t="s">
        <v>632</v>
      </c>
      <c r="J131" s="195" t="s">
        <v>636</v>
      </c>
      <c r="K131" s="195"/>
      <c r="L131" s="195" t="s">
        <v>637</v>
      </c>
      <c r="M131" s="194">
        <v>100</v>
      </c>
    </row>
    <row r="132" spans="1:13" s="1" customFormat="1" ht="82.7" customHeight="1">
      <c r="A132" s="188" t="s">
        <v>799</v>
      </c>
      <c r="B132" s="189"/>
      <c r="C132" s="190" t="s">
        <v>626</v>
      </c>
      <c r="D132" s="190" t="s">
        <v>765</v>
      </c>
      <c r="E132" s="191" t="s">
        <v>766</v>
      </c>
      <c r="F132" s="191" t="s">
        <v>768</v>
      </c>
      <c r="G132" s="191" t="s">
        <v>780</v>
      </c>
      <c r="H132" s="190" t="s">
        <v>771</v>
      </c>
      <c r="I132" s="190" t="s">
        <v>632</v>
      </c>
      <c r="J132" s="195" t="s">
        <v>636</v>
      </c>
      <c r="K132" s="195"/>
      <c r="L132" s="195" t="s">
        <v>637</v>
      </c>
      <c r="M132" s="194">
        <v>300</v>
      </c>
    </row>
    <row r="133" spans="1:13" s="1" customFormat="1" ht="82.7" customHeight="1">
      <c r="A133" s="188" t="s">
        <v>800</v>
      </c>
      <c r="B133" s="189"/>
      <c r="C133" s="190" t="s">
        <v>626</v>
      </c>
      <c r="D133" s="190" t="s">
        <v>765</v>
      </c>
      <c r="E133" s="191" t="s">
        <v>766</v>
      </c>
      <c r="F133" s="191" t="s">
        <v>768</v>
      </c>
      <c r="G133" s="191" t="s">
        <v>780</v>
      </c>
      <c r="H133" s="190" t="s">
        <v>771</v>
      </c>
      <c r="I133" s="190" t="s">
        <v>632</v>
      </c>
      <c r="J133" s="195" t="s">
        <v>636</v>
      </c>
      <c r="K133" s="195"/>
      <c r="L133" s="195" t="s">
        <v>637</v>
      </c>
      <c r="M133" s="194">
        <v>100</v>
      </c>
    </row>
    <row r="134" spans="1:13" s="1" customFormat="1" ht="82.7" customHeight="1">
      <c r="A134" s="188" t="s">
        <v>801</v>
      </c>
      <c r="B134" s="189"/>
      <c r="C134" s="190" t="s">
        <v>626</v>
      </c>
      <c r="D134" s="190" t="s">
        <v>765</v>
      </c>
      <c r="E134" s="191" t="s">
        <v>766</v>
      </c>
      <c r="F134" s="191" t="s">
        <v>635</v>
      </c>
      <c r="G134" s="191" t="s">
        <v>780</v>
      </c>
      <c r="H134" s="190" t="s">
        <v>771</v>
      </c>
      <c r="I134" s="190" t="s">
        <v>632</v>
      </c>
      <c r="J134" s="195" t="s">
        <v>636</v>
      </c>
      <c r="K134" s="195"/>
      <c r="L134" s="195" t="s">
        <v>637</v>
      </c>
      <c r="M134" s="194">
        <v>100</v>
      </c>
    </row>
    <row r="135" spans="1:13" s="1" customFormat="1" ht="82.7" customHeight="1">
      <c r="A135" s="188" t="s">
        <v>802</v>
      </c>
      <c r="B135" s="189"/>
      <c r="C135" s="190" t="s">
        <v>626</v>
      </c>
      <c r="D135" s="190" t="s">
        <v>765</v>
      </c>
      <c r="E135" s="191" t="s">
        <v>766</v>
      </c>
      <c r="F135" s="191" t="s">
        <v>629</v>
      </c>
      <c r="G135" s="191" t="s">
        <v>770</v>
      </c>
      <c r="H135" s="190" t="s">
        <v>771</v>
      </c>
      <c r="I135" s="190" t="s">
        <v>632</v>
      </c>
      <c r="J135" s="195" t="s">
        <v>636</v>
      </c>
      <c r="K135" s="195"/>
      <c r="L135" s="195" t="s">
        <v>637</v>
      </c>
      <c r="M135" s="194">
        <v>100</v>
      </c>
    </row>
    <row r="136" spans="1:13" s="1" customFormat="1" ht="67.9" customHeight="1" hidden="1">
      <c r="A136" s="186" t="s">
        <v>614</v>
      </c>
      <c r="B136" s="186" t="s">
        <v>615</v>
      </c>
      <c r="C136" s="186" t="s">
        <v>616</v>
      </c>
      <c r="D136" s="186" t="s">
        <v>617</v>
      </c>
      <c r="E136" s="187" t="s">
        <v>618</v>
      </c>
      <c r="F136" s="186" t="s">
        <v>619</v>
      </c>
      <c r="G136" s="187" t="s">
        <v>620</v>
      </c>
      <c r="H136" s="186" t="s">
        <v>687</v>
      </c>
      <c r="I136" s="186" t="s">
        <v>2</v>
      </c>
      <c r="J136" s="186" t="s">
        <v>622</v>
      </c>
      <c r="K136" s="186"/>
      <c r="L136" s="186" t="s">
        <v>623</v>
      </c>
      <c r="M136" s="186" t="s">
        <v>624</v>
      </c>
    </row>
    <row r="137" spans="1:13" s="184" customFormat="1" ht="82.7" customHeight="1" hidden="1">
      <c r="A137" s="211" t="s">
        <v>803</v>
      </c>
      <c r="B137" s="212"/>
      <c r="C137" s="190" t="s">
        <v>626</v>
      </c>
      <c r="D137" s="213" t="s">
        <v>765</v>
      </c>
      <c r="E137" s="214" t="s">
        <v>646</v>
      </c>
      <c r="F137" s="214" t="s">
        <v>629</v>
      </c>
      <c r="G137" s="214" t="s">
        <v>780</v>
      </c>
      <c r="H137" s="213" t="s">
        <v>771</v>
      </c>
      <c r="I137" s="213" t="s">
        <v>632</v>
      </c>
      <c r="J137" s="215" t="s">
        <v>636</v>
      </c>
      <c r="K137" s="215"/>
      <c r="L137" s="215" t="s">
        <v>637</v>
      </c>
      <c r="M137" s="216">
        <v>100</v>
      </c>
    </row>
    <row r="138" spans="1:13" s="1" customFormat="1" ht="82.7" customHeight="1">
      <c r="A138" s="188" t="s">
        <v>804</v>
      </c>
      <c r="B138" s="189"/>
      <c r="C138" s="190" t="s">
        <v>626</v>
      </c>
      <c r="D138" s="190" t="s">
        <v>765</v>
      </c>
      <c r="E138" s="191" t="s">
        <v>766</v>
      </c>
      <c r="F138" s="191" t="s">
        <v>635</v>
      </c>
      <c r="G138" s="191" t="s">
        <v>770</v>
      </c>
      <c r="H138" s="190" t="s">
        <v>771</v>
      </c>
      <c r="I138" s="190" t="s">
        <v>632</v>
      </c>
      <c r="J138" s="195" t="s">
        <v>636</v>
      </c>
      <c r="K138" s="195"/>
      <c r="L138" s="195" t="s">
        <v>637</v>
      </c>
      <c r="M138" s="194">
        <v>100</v>
      </c>
    </row>
    <row r="139" spans="1:13" s="1" customFormat="1" ht="82.7" customHeight="1">
      <c r="A139" s="188" t="s">
        <v>805</v>
      </c>
      <c r="B139" s="189"/>
      <c r="C139" s="190" t="s">
        <v>626</v>
      </c>
      <c r="D139" s="190" t="s">
        <v>765</v>
      </c>
      <c r="E139" s="191" t="s">
        <v>766</v>
      </c>
      <c r="F139" s="191" t="s">
        <v>629</v>
      </c>
      <c r="G139" s="191" t="s">
        <v>770</v>
      </c>
      <c r="H139" s="190" t="s">
        <v>771</v>
      </c>
      <c r="I139" s="190" t="s">
        <v>632</v>
      </c>
      <c r="J139" s="195" t="s">
        <v>636</v>
      </c>
      <c r="K139" s="195"/>
      <c r="L139" s="195" t="s">
        <v>637</v>
      </c>
      <c r="M139" s="194">
        <v>100</v>
      </c>
    </row>
    <row r="140" spans="1:13" s="1" customFormat="1" ht="82.7" customHeight="1">
      <c r="A140" s="188" t="s">
        <v>806</v>
      </c>
      <c r="B140" s="189"/>
      <c r="C140" s="190" t="s">
        <v>626</v>
      </c>
      <c r="D140" s="190" t="s">
        <v>765</v>
      </c>
      <c r="E140" s="191" t="s">
        <v>766</v>
      </c>
      <c r="F140" s="191" t="s">
        <v>629</v>
      </c>
      <c r="G140" s="191" t="s">
        <v>780</v>
      </c>
      <c r="H140" s="190" t="s">
        <v>771</v>
      </c>
      <c r="I140" s="190" t="s">
        <v>632</v>
      </c>
      <c r="J140" s="195" t="s">
        <v>636</v>
      </c>
      <c r="K140" s="195"/>
      <c r="L140" s="195" t="s">
        <v>637</v>
      </c>
      <c r="M140" s="194">
        <v>300</v>
      </c>
    </row>
    <row r="141" spans="1:13" s="184" customFormat="1" ht="82.7" customHeight="1" hidden="1">
      <c r="A141" s="211" t="s">
        <v>807</v>
      </c>
      <c r="B141" s="212"/>
      <c r="C141" s="190" t="s">
        <v>626</v>
      </c>
      <c r="D141" s="213" t="s">
        <v>765</v>
      </c>
      <c r="E141" s="214" t="s">
        <v>766</v>
      </c>
      <c r="F141" s="214" t="s">
        <v>768</v>
      </c>
      <c r="G141" s="214" t="s">
        <v>780</v>
      </c>
      <c r="H141" s="213" t="s">
        <v>771</v>
      </c>
      <c r="I141" s="213" t="s">
        <v>632</v>
      </c>
      <c r="J141" s="215" t="s">
        <v>636</v>
      </c>
      <c r="K141" s="215"/>
      <c r="L141" s="215" t="s">
        <v>637</v>
      </c>
      <c r="M141" s="216">
        <v>100</v>
      </c>
    </row>
    <row r="142" spans="1:13" s="1" customFormat="1" ht="82.7" customHeight="1">
      <c r="A142" s="188" t="s">
        <v>808</v>
      </c>
      <c r="B142" s="189"/>
      <c r="C142" s="190" t="s">
        <v>626</v>
      </c>
      <c r="D142" s="190" t="s">
        <v>765</v>
      </c>
      <c r="E142" s="191" t="s">
        <v>646</v>
      </c>
      <c r="F142" s="191" t="s">
        <v>768</v>
      </c>
      <c r="G142" s="191" t="s">
        <v>780</v>
      </c>
      <c r="H142" s="190" t="s">
        <v>771</v>
      </c>
      <c r="I142" s="190" t="s">
        <v>632</v>
      </c>
      <c r="J142" s="195" t="s">
        <v>636</v>
      </c>
      <c r="K142" s="195"/>
      <c r="L142" s="195" t="s">
        <v>637</v>
      </c>
      <c r="M142" s="194">
        <v>100</v>
      </c>
    </row>
    <row r="143" spans="1:13" s="1" customFormat="1" ht="82.7" customHeight="1">
      <c r="A143" s="188" t="s">
        <v>809</v>
      </c>
      <c r="B143" s="189"/>
      <c r="C143" s="190" t="s">
        <v>626</v>
      </c>
      <c r="D143" s="190" t="s">
        <v>765</v>
      </c>
      <c r="E143" s="191" t="s">
        <v>766</v>
      </c>
      <c r="F143" s="191" t="s">
        <v>635</v>
      </c>
      <c r="G143" s="191" t="s">
        <v>780</v>
      </c>
      <c r="H143" s="190" t="s">
        <v>771</v>
      </c>
      <c r="I143" s="190" t="s">
        <v>632</v>
      </c>
      <c r="J143" s="195" t="s">
        <v>636</v>
      </c>
      <c r="K143" s="195"/>
      <c r="L143" s="195" t="s">
        <v>637</v>
      </c>
      <c r="M143" s="194">
        <v>100</v>
      </c>
    </row>
    <row r="144" spans="1:13" s="184" customFormat="1" ht="82.7" customHeight="1" hidden="1">
      <c r="A144" s="211" t="s">
        <v>810</v>
      </c>
      <c r="B144" s="212"/>
      <c r="C144" s="190" t="s">
        <v>626</v>
      </c>
      <c r="D144" s="213" t="s">
        <v>765</v>
      </c>
      <c r="E144" s="214" t="s">
        <v>766</v>
      </c>
      <c r="F144" s="214" t="s">
        <v>768</v>
      </c>
      <c r="G144" s="214" t="s">
        <v>780</v>
      </c>
      <c r="H144" s="213" t="s">
        <v>771</v>
      </c>
      <c r="I144" s="213" t="s">
        <v>632</v>
      </c>
      <c r="J144" s="215" t="s">
        <v>636</v>
      </c>
      <c r="K144" s="215"/>
      <c r="L144" s="215" t="s">
        <v>637</v>
      </c>
      <c r="M144" s="216">
        <v>100</v>
      </c>
    </row>
    <row r="145" spans="1:13" s="184" customFormat="1" ht="82.7" customHeight="1" hidden="1">
      <c r="A145" s="211" t="s">
        <v>811</v>
      </c>
      <c r="B145" s="212"/>
      <c r="C145" s="190" t="s">
        <v>626</v>
      </c>
      <c r="D145" s="213" t="s">
        <v>765</v>
      </c>
      <c r="E145" s="214" t="s">
        <v>766</v>
      </c>
      <c r="F145" s="214" t="s">
        <v>768</v>
      </c>
      <c r="G145" s="214" t="s">
        <v>780</v>
      </c>
      <c r="H145" s="213" t="s">
        <v>771</v>
      </c>
      <c r="I145" s="213" t="s">
        <v>632</v>
      </c>
      <c r="J145" s="215" t="s">
        <v>636</v>
      </c>
      <c r="K145" s="215"/>
      <c r="L145" s="215" t="s">
        <v>637</v>
      </c>
      <c r="M145" s="216">
        <v>100</v>
      </c>
    </row>
    <row r="146" spans="1:13" s="1" customFormat="1" ht="82.7" customHeight="1">
      <c r="A146" s="188" t="s">
        <v>812</v>
      </c>
      <c r="B146" s="189"/>
      <c r="C146" s="190" t="s">
        <v>626</v>
      </c>
      <c r="D146" s="190" t="s">
        <v>765</v>
      </c>
      <c r="E146" s="191" t="s">
        <v>766</v>
      </c>
      <c r="F146" s="191" t="s">
        <v>768</v>
      </c>
      <c r="G146" s="191" t="s">
        <v>780</v>
      </c>
      <c r="H146" s="190" t="s">
        <v>771</v>
      </c>
      <c r="I146" s="190" t="s">
        <v>632</v>
      </c>
      <c r="J146" s="195" t="s">
        <v>636</v>
      </c>
      <c r="K146" s="195"/>
      <c r="L146" s="195" t="s">
        <v>637</v>
      </c>
      <c r="M146" s="194">
        <v>200</v>
      </c>
    </row>
    <row r="147" spans="1:13" s="1" customFormat="1" ht="67.9" customHeight="1">
      <c r="A147" s="186" t="s">
        <v>614</v>
      </c>
      <c r="B147" s="186" t="s">
        <v>615</v>
      </c>
      <c r="C147" s="186" t="s">
        <v>616</v>
      </c>
      <c r="D147" s="186" t="s">
        <v>617</v>
      </c>
      <c r="E147" s="187" t="s">
        <v>618</v>
      </c>
      <c r="F147" s="186" t="s">
        <v>619</v>
      </c>
      <c r="G147" s="187" t="s">
        <v>620</v>
      </c>
      <c r="H147" s="186" t="s">
        <v>687</v>
      </c>
      <c r="I147" s="186" t="s">
        <v>2</v>
      </c>
      <c r="J147" s="186" t="s">
        <v>622</v>
      </c>
      <c r="K147" s="186"/>
      <c r="L147" s="186" t="s">
        <v>623</v>
      </c>
      <c r="M147" s="186" t="s">
        <v>624</v>
      </c>
    </row>
    <row r="148" spans="1:13" s="1" customFormat="1" ht="82.7" customHeight="1">
      <c r="A148" s="188" t="s">
        <v>813</v>
      </c>
      <c r="B148" s="189"/>
      <c r="C148" s="190" t="s">
        <v>626</v>
      </c>
      <c r="D148" s="190" t="s">
        <v>765</v>
      </c>
      <c r="E148" s="191" t="s">
        <v>766</v>
      </c>
      <c r="F148" s="191" t="s">
        <v>742</v>
      </c>
      <c r="G148" s="191" t="s">
        <v>780</v>
      </c>
      <c r="H148" s="190" t="s">
        <v>771</v>
      </c>
      <c r="I148" s="190" t="s">
        <v>632</v>
      </c>
      <c r="J148" s="195" t="s">
        <v>636</v>
      </c>
      <c r="K148" s="195"/>
      <c r="L148" s="195" t="s">
        <v>637</v>
      </c>
      <c r="M148" s="194">
        <v>100</v>
      </c>
    </row>
    <row r="149" spans="1:13" s="1" customFormat="1" ht="82.7" customHeight="1">
      <c r="A149" s="188" t="s">
        <v>814</v>
      </c>
      <c r="B149" s="189"/>
      <c r="C149" s="190" t="s">
        <v>626</v>
      </c>
      <c r="D149" s="190" t="s">
        <v>765</v>
      </c>
      <c r="E149" s="191" t="s">
        <v>815</v>
      </c>
      <c r="F149" s="191" t="s">
        <v>742</v>
      </c>
      <c r="G149" s="191" t="s">
        <v>780</v>
      </c>
      <c r="H149" s="190" t="s">
        <v>771</v>
      </c>
      <c r="I149" s="190" t="s">
        <v>632</v>
      </c>
      <c r="J149" s="195" t="s">
        <v>636</v>
      </c>
      <c r="K149" s="195"/>
      <c r="L149" s="195" t="s">
        <v>637</v>
      </c>
      <c r="M149" s="194">
        <v>100</v>
      </c>
    </row>
    <row r="150" spans="1:13" s="184" customFormat="1" ht="82.7" customHeight="1" hidden="1">
      <c r="A150" s="211" t="s">
        <v>816</v>
      </c>
      <c r="B150" s="212"/>
      <c r="C150" s="190" t="s">
        <v>626</v>
      </c>
      <c r="D150" s="213" t="s">
        <v>765</v>
      </c>
      <c r="E150" s="214" t="s">
        <v>766</v>
      </c>
      <c r="F150" s="214" t="s">
        <v>768</v>
      </c>
      <c r="G150" s="214" t="s">
        <v>630</v>
      </c>
      <c r="H150" s="213" t="s">
        <v>631</v>
      </c>
      <c r="I150" s="213" t="s">
        <v>632</v>
      </c>
      <c r="J150" s="215" t="s">
        <v>636</v>
      </c>
      <c r="K150" s="215"/>
      <c r="L150" s="215" t="s">
        <v>637</v>
      </c>
      <c r="M150" s="216">
        <v>100</v>
      </c>
    </row>
    <row r="151" spans="1:13" s="1" customFormat="1" ht="82.7" customHeight="1">
      <c r="A151" s="188" t="s">
        <v>817</v>
      </c>
      <c r="B151" s="189"/>
      <c r="C151" s="190" t="s">
        <v>626</v>
      </c>
      <c r="D151" s="190" t="s">
        <v>765</v>
      </c>
      <c r="E151" s="191" t="s">
        <v>766</v>
      </c>
      <c r="F151" s="191" t="s">
        <v>768</v>
      </c>
      <c r="G151" s="191" t="s">
        <v>780</v>
      </c>
      <c r="H151" s="190" t="s">
        <v>771</v>
      </c>
      <c r="I151" s="190" t="s">
        <v>632</v>
      </c>
      <c r="J151" s="195" t="s">
        <v>636</v>
      </c>
      <c r="K151" s="195"/>
      <c r="L151" s="195" t="s">
        <v>637</v>
      </c>
      <c r="M151" s="194">
        <v>100</v>
      </c>
    </row>
    <row r="152" spans="1:13" s="1" customFormat="1" ht="82.7" customHeight="1">
      <c r="A152" s="188" t="s">
        <v>818</v>
      </c>
      <c r="B152" s="189"/>
      <c r="C152" s="190" t="s">
        <v>626</v>
      </c>
      <c r="D152" s="190" t="s">
        <v>765</v>
      </c>
      <c r="E152" s="191" t="s">
        <v>766</v>
      </c>
      <c r="F152" s="191" t="s">
        <v>768</v>
      </c>
      <c r="G152" s="191" t="s">
        <v>780</v>
      </c>
      <c r="H152" s="190" t="s">
        <v>771</v>
      </c>
      <c r="I152" s="190" t="s">
        <v>632</v>
      </c>
      <c r="J152" s="195" t="s">
        <v>636</v>
      </c>
      <c r="K152" s="195"/>
      <c r="L152" s="195" t="s">
        <v>637</v>
      </c>
      <c r="M152" s="194">
        <v>300</v>
      </c>
    </row>
    <row r="153" spans="1:13" s="1" customFormat="1" ht="82.7" customHeight="1">
      <c r="A153" s="188" t="s">
        <v>819</v>
      </c>
      <c r="B153" s="189"/>
      <c r="C153" s="190" t="s">
        <v>626</v>
      </c>
      <c r="D153" s="190" t="s">
        <v>765</v>
      </c>
      <c r="E153" s="191" t="s">
        <v>766</v>
      </c>
      <c r="F153" s="411" t="s">
        <v>629</v>
      </c>
      <c r="G153" s="417"/>
      <c r="H153" s="418"/>
      <c r="I153" s="190" t="s">
        <v>632</v>
      </c>
      <c r="J153" s="195" t="s">
        <v>636</v>
      </c>
      <c r="K153" s="195"/>
      <c r="L153" s="195" t="s">
        <v>637</v>
      </c>
      <c r="M153" s="194">
        <v>50</v>
      </c>
    </row>
    <row r="154" spans="1:13" s="1" customFormat="1" ht="67.9" customHeight="1" hidden="1">
      <c r="A154" s="186" t="s">
        <v>614</v>
      </c>
      <c r="B154" s="186" t="s">
        <v>615</v>
      </c>
      <c r="C154" s="186" t="s">
        <v>616</v>
      </c>
      <c r="D154" s="186" t="s">
        <v>617</v>
      </c>
      <c r="E154" s="187" t="s">
        <v>618</v>
      </c>
      <c r="F154" s="414" t="s">
        <v>619</v>
      </c>
      <c r="G154" s="423"/>
      <c r="H154" s="424"/>
      <c r="I154" s="186" t="s">
        <v>2</v>
      </c>
      <c r="J154" s="186" t="s">
        <v>622</v>
      </c>
      <c r="K154" s="186"/>
      <c r="L154" s="186" t="s">
        <v>623</v>
      </c>
      <c r="M154" s="186" t="s">
        <v>624</v>
      </c>
    </row>
    <row r="155" spans="1:13" s="1" customFormat="1" ht="82.7" customHeight="1">
      <c r="A155" s="188" t="s">
        <v>820</v>
      </c>
      <c r="B155" s="189"/>
      <c r="C155" s="190" t="s">
        <v>626</v>
      </c>
      <c r="D155" s="190" t="s">
        <v>765</v>
      </c>
      <c r="E155" s="191" t="s">
        <v>766</v>
      </c>
      <c r="F155" s="411" t="s">
        <v>742</v>
      </c>
      <c r="G155" s="417"/>
      <c r="H155" s="418"/>
      <c r="I155" s="190" t="s">
        <v>821</v>
      </c>
      <c r="J155" s="195" t="s">
        <v>636</v>
      </c>
      <c r="K155" s="195"/>
      <c r="L155" s="195" t="s">
        <v>637</v>
      </c>
      <c r="M155" s="194">
        <v>50</v>
      </c>
    </row>
    <row r="156" spans="1:13" s="1" customFormat="1" ht="82.7" customHeight="1">
      <c r="A156" s="188" t="s">
        <v>822</v>
      </c>
      <c r="B156" s="189"/>
      <c r="C156" s="190" t="s">
        <v>626</v>
      </c>
      <c r="D156" s="190" t="s">
        <v>765</v>
      </c>
      <c r="E156" s="191" t="s">
        <v>766</v>
      </c>
      <c r="F156" s="411" t="s">
        <v>742</v>
      </c>
      <c r="G156" s="417"/>
      <c r="H156" s="418"/>
      <c r="I156" s="190" t="s">
        <v>821</v>
      </c>
      <c r="J156" s="195" t="s">
        <v>636</v>
      </c>
      <c r="K156" s="195"/>
      <c r="L156" s="195" t="s">
        <v>637</v>
      </c>
      <c r="M156" s="194">
        <v>50</v>
      </c>
    </row>
    <row r="157" spans="1:13" s="1" customFormat="1" ht="82.7" customHeight="1">
      <c r="A157" s="188" t="s">
        <v>823</v>
      </c>
      <c r="B157" s="189"/>
      <c r="C157" s="190" t="s">
        <v>626</v>
      </c>
      <c r="D157" s="190" t="s">
        <v>765</v>
      </c>
      <c r="E157" s="191" t="s">
        <v>766</v>
      </c>
      <c r="F157" s="411" t="s">
        <v>742</v>
      </c>
      <c r="G157" s="417"/>
      <c r="H157" s="418"/>
      <c r="I157" s="190" t="s">
        <v>821</v>
      </c>
      <c r="J157" s="195" t="s">
        <v>636</v>
      </c>
      <c r="K157" s="195"/>
      <c r="L157" s="195" t="s">
        <v>637</v>
      </c>
      <c r="M157" s="194">
        <v>50</v>
      </c>
    </row>
    <row r="158" spans="1:13" s="1" customFormat="1" ht="82.7" customHeight="1">
      <c r="A158" s="188" t="s">
        <v>824</v>
      </c>
      <c r="B158" s="189"/>
      <c r="C158" s="190" t="s">
        <v>626</v>
      </c>
      <c r="D158" s="190" t="s">
        <v>765</v>
      </c>
      <c r="E158" s="191" t="s">
        <v>766</v>
      </c>
      <c r="F158" s="411" t="s">
        <v>742</v>
      </c>
      <c r="G158" s="417"/>
      <c r="H158" s="418"/>
      <c r="I158" s="190" t="s">
        <v>821</v>
      </c>
      <c r="J158" s="195" t="s">
        <v>636</v>
      </c>
      <c r="K158" s="195"/>
      <c r="L158" s="195" t="s">
        <v>637</v>
      </c>
      <c r="M158" s="194">
        <v>50</v>
      </c>
    </row>
    <row r="159" spans="1:13" s="1" customFormat="1" ht="82.7" customHeight="1">
      <c r="A159" s="188" t="s">
        <v>825</v>
      </c>
      <c r="B159" s="189"/>
      <c r="C159" s="190" t="s">
        <v>626</v>
      </c>
      <c r="D159" s="190" t="s">
        <v>765</v>
      </c>
      <c r="E159" s="191" t="s">
        <v>766</v>
      </c>
      <c r="F159" s="411" t="s">
        <v>742</v>
      </c>
      <c r="G159" s="417"/>
      <c r="H159" s="418"/>
      <c r="I159" s="190" t="s">
        <v>821</v>
      </c>
      <c r="J159" s="195" t="s">
        <v>636</v>
      </c>
      <c r="K159" s="195"/>
      <c r="L159" s="195" t="s">
        <v>637</v>
      </c>
      <c r="M159" s="194">
        <v>50</v>
      </c>
    </row>
    <row r="160" spans="1:13" s="1" customFormat="1" ht="82.7" customHeight="1">
      <c r="A160" s="188" t="s">
        <v>826</v>
      </c>
      <c r="B160" s="189"/>
      <c r="C160" s="190" t="s">
        <v>626</v>
      </c>
      <c r="D160" s="190" t="s">
        <v>765</v>
      </c>
      <c r="E160" s="191" t="s">
        <v>766</v>
      </c>
      <c r="F160" s="411" t="s">
        <v>742</v>
      </c>
      <c r="G160" s="417"/>
      <c r="H160" s="418"/>
      <c r="I160" s="190" t="s">
        <v>821</v>
      </c>
      <c r="J160" s="195" t="s">
        <v>636</v>
      </c>
      <c r="K160" s="195"/>
      <c r="L160" s="195" t="s">
        <v>637</v>
      </c>
      <c r="M160" s="194">
        <v>50</v>
      </c>
    </row>
    <row r="161" spans="1:13" s="1" customFormat="1" ht="82.7" customHeight="1">
      <c r="A161" s="188" t="s">
        <v>827</v>
      </c>
      <c r="B161" s="189"/>
      <c r="C161" s="190" t="s">
        <v>626</v>
      </c>
      <c r="D161" s="190" t="s">
        <v>765</v>
      </c>
      <c r="E161" s="191" t="s">
        <v>828</v>
      </c>
      <c r="F161" s="411" t="s">
        <v>829</v>
      </c>
      <c r="G161" s="417"/>
      <c r="H161" s="418"/>
      <c r="I161" s="229" t="s">
        <v>830</v>
      </c>
      <c r="J161" s="195" t="s">
        <v>636</v>
      </c>
      <c r="K161" s="195"/>
      <c r="L161" s="195" t="s">
        <v>637</v>
      </c>
      <c r="M161" s="194">
        <v>30</v>
      </c>
    </row>
    <row r="162" spans="1:13" s="1" customFormat="1" ht="82.7" customHeight="1">
      <c r="A162" s="188" t="s">
        <v>831</v>
      </c>
      <c r="B162" s="189"/>
      <c r="C162" s="190" t="s">
        <v>626</v>
      </c>
      <c r="D162" s="190" t="s">
        <v>765</v>
      </c>
      <c r="E162" s="191" t="s">
        <v>828</v>
      </c>
      <c r="F162" s="411" t="s">
        <v>829</v>
      </c>
      <c r="G162" s="417"/>
      <c r="H162" s="418"/>
      <c r="I162" s="229" t="s">
        <v>830</v>
      </c>
      <c r="J162" s="195" t="s">
        <v>636</v>
      </c>
      <c r="K162" s="195"/>
      <c r="L162" s="195" t="s">
        <v>637</v>
      </c>
      <c r="M162" s="194">
        <v>30</v>
      </c>
    </row>
    <row r="163" spans="1:13" s="1" customFormat="1" ht="82.7" customHeight="1">
      <c r="A163" s="188" t="s">
        <v>832</v>
      </c>
      <c r="B163" s="189"/>
      <c r="C163" s="190" t="s">
        <v>833</v>
      </c>
      <c r="D163" s="190" t="s">
        <v>765</v>
      </c>
      <c r="E163" s="191" t="s">
        <v>766</v>
      </c>
      <c r="F163" s="411" t="s">
        <v>829</v>
      </c>
      <c r="G163" s="417"/>
      <c r="H163" s="418"/>
      <c r="I163" s="229" t="s">
        <v>830</v>
      </c>
      <c r="J163" s="195" t="s">
        <v>636</v>
      </c>
      <c r="K163" s="195"/>
      <c r="L163" s="195" t="s">
        <v>637</v>
      </c>
      <c r="M163" s="194">
        <v>20</v>
      </c>
    </row>
    <row r="164" spans="1:13" s="1" customFormat="1" ht="82.7" customHeight="1">
      <c r="A164" s="188" t="s">
        <v>834</v>
      </c>
      <c r="B164" s="189"/>
      <c r="C164" s="190" t="s">
        <v>833</v>
      </c>
      <c r="D164" s="190" t="s">
        <v>765</v>
      </c>
      <c r="E164" s="191" t="s">
        <v>766</v>
      </c>
      <c r="F164" s="411" t="s">
        <v>829</v>
      </c>
      <c r="G164" s="417"/>
      <c r="H164" s="418"/>
      <c r="I164" s="229" t="s">
        <v>830</v>
      </c>
      <c r="J164" s="195" t="s">
        <v>636</v>
      </c>
      <c r="K164" s="195"/>
      <c r="L164" s="195" t="s">
        <v>637</v>
      </c>
      <c r="M164" s="194">
        <v>30</v>
      </c>
    </row>
    <row r="165" spans="1:13" s="1" customFormat="1" ht="82.7" customHeight="1">
      <c r="A165" s="188" t="s">
        <v>835</v>
      </c>
      <c r="B165" s="189"/>
      <c r="C165" s="190" t="s">
        <v>833</v>
      </c>
      <c r="D165" s="190" t="s">
        <v>765</v>
      </c>
      <c r="E165" s="191" t="s">
        <v>766</v>
      </c>
      <c r="F165" s="411" t="s">
        <v>829</v>
      </c>
      <c r="G165" s="417"/>
      <c r="H165" s="418"/>
      <c r="I165" s="229" t="s">
        <v>830</v>
      </c>
      <c r="J165" s="195" t="s">
        <v>636</v>
      </c>
      <c r="K165" s="195"/>
      <c r="L165" s="195" t="s">
        <v>637</v>
      </c>
      <c r="M165" s="194">
        <v>30</v>
      </c>
    </row>
    <row r="166" spans="1:13" s="1" customFormat="1" ht="67.9" customHeight="1">
      <c r="A166" s="186" t="s">
        <v>614</v>
      </c>
      <c r="B166" s="186" t="s">
        <v>615</v>
      </c>
      <c r="C166" s="186" t="s">
        <v>616</v>
      </c>
      <c r="D166" s="186" t="s">
        <v>617</v>
      </c>
      <c r="E166" s="187" t="s">
        <v>618</v>
      </c>
      <c r="F166" s="186" t="s">
        <v>619</v>
      </c>
      <c r="G166" s="187" t="s">
        <v>620</v>
      </c>
      <c r="H166" s="186" t="s">
        <v>687</v>
      </c>
      <c r="I166" s="186" t="s">
        <v>2</v>
      </c>
      <c r="J166" s="186" t="s">
        <v>622</v>
      </c>
      <c r="K166" s="186"/>
      <c r="L166" s="186" t="s">
        <v>623</v>
      </c>
      <c r="M166" s="186" t="s">
        <v>624</v>
      </c>
    </row>
    <row r="167" spans="1:13" s="1" customFormat="1" ht="82.7" customHeight="1">
      <c r="A167" s="188" t="s">
        <v>836</v>
      </c>
      <c r="B167" s="189"/>
      <c r="C167" s="190" t="s">
        <v>833</v>
      </c>
      <c r="D167" s="190" t="s">
        <v>765</v>
      </c>
      <c r="E167" s="191" t="s">
        <v>766</v>
      </c>
      <c r="F167" s="411" t="s">
        <v>829</v>
      </c>
      <c r="G167" s="417"/>
      <c r="H167" s="418"/>
      <c r="I167" s="229" t="s">
        <v>830</v>
      </c>
      <c r="J167" s="195" t="s">
        <v>636</v>
      </c>
      <c r="K167" s="195"/>
      <c r="L167" s="195" t="s">
        <v>637</v>
      </c>
      <c r="M167" s="194">
        <v>30</v>
      </c>
    </row>
    <row r="168" spans="1:13" s="1" customFormat="1" ht="82.7" customHeight="1">
      <c r="A168" s="188" t="s">
        <v>837</v>
      </c>
      <c r="B168" s="189"/>
      <c r="C168" s="190" t="s">
        <v>833</v>
      </c>
      <c r="D168" s="190" t="s">
        <v>765</v>
      </c>
      <c r="E168" s="191" t="s">
        <v>766</v>
      </c>
      <c r="F168" s="411" t="s">
        <v>838</v>
      </c>
      <c r="G168" s="417"/>
      <c r="H168" s="418"/>
      <c r="I168" s="229" t="s">
        <v>830</v>
      </c>
      <c r="J168" s="195" t="s">
        <v>636</v>
      </c>
      <c r="K168" s="195"/>
      <c r="L168" s="195" t="s">
        <v>637</v>
      </c>
      <c r="M168" s="194">
        <v>20</v>
      </c>
    </row>
    <row r="169" spans="1:13" s="1" customFormat="1" ht="82.7" customHeight="1">
      <c r="A169" s="188" t="s">
        <v>839</v>
      </c>
      <c r="B169" s="189"/>
      <c r="C169" s="190" t="s">
        <v>626</v>
      </c>
      <c r="D169" s="190" t="s">
        <v>765</v>
      </c>
      <c r="E169" s="191" t="s">
        <v>646</v>
      </c>
      <c r="F169" s="411" t="s">
        <v>838</v>
      </c>
      <c r="G169" s="417"/>
      <c r="H169" s="418"/>
      <c r="I169" s="190" t="s">
        <v>840</v>
      </c>
      <c r="J169" s="195" t="s">
        <v>636</v>
      </c>
      <c r="K169" s="195"/>
      <c r="L169" s="195" t="s">
        <v>637</v>
      </c>
      <c r="M169" s="194">
        <v>50</v>
      </c>
    </row>
    <row r="170" spans="1:13" s="1" customFormat="1" ht="82.7" customHeight="1">
      <c r="A170" s="188" t="s">
        <v>841</v>
      </c>
      <c r="B170" s="189"/>
      <c r="C170" s="190" t="s">
        <v>626</v>
      </c>
      <c r="D170" s="190" t="s">
        <v>765</v>
      </c>
      <c r="E170" s="191" t="s">
        <v>766</v>
      </c>
      <c r="F170" s="411" t="s">
        <v>829</v>
      </c>
      <c r="G170" s="417"/>
      <c r="H170" s="418"/>
      <c r="I170" s="190" t="s">
        <v>821</v>
      </c>
      <c r="J170" s="195" t="s">
        <v>636</v>
      </c>
      <c r="K170" s="195"/>
      <c r="L170" s="195" t="s">
        <v>637</v>
      </c>
      <c r="M170" s="194">
        <v>50</v>
      </c>
    </row>
    <row r="171" spans="1:13" s="1" customFormat="1" ht="82.7" customHeight="1">
      <c r="A171" s="188" t="s">
        <v>842</v>
      </c>
      <c r="B171" s="189"/>
      <c r="C171" s="190" t="s">
        <v>843</v>
      </c>
      <c r="D171" s="190" t="s">
        <v>765</v>
      </c>
      <c r="E171" s="191" t="s">
        <v>766</v>
      </c>
      <c r="F171" s="411" t="s">
        <v>829</v>
      </c>
      <c r="G171" s="417"/>
      <c r="H171" s="418"/>
      <c r="I171" s="190" t="s">
        <v>844</v>
      </c>
      <c r="J171" s="195" t="s">
        <v>636</v>
      </c>
      <c r="K171" s="195"/>
      <c r="L171" s="195" t="s">
        <v>637</v>
      </c>
      <c r="M171" s="194">
        <v>500</v>
      </c>
    </row>
    <row r="172" spans="1:13" s="1" customFormat="1" ht="67.9" customHeight="1" hidden="1">
      <c r="A172" s="186" t="s">
        <v>614</v>
      </c>
      <c r="B172" s="186" t="s">
        <v>615</v>
      </c>
      <c r="C172" s="186" t="s">
        <v>616</v>
      </c>
      <c r="D172" s="186" t="s">
        <v>617</v>
      </c>
      <c r="E172" s="187" t="s">
        <v>618</v>
      </c>
      <c r="F172" s="414" t="s">
        <v>619</v>
      </c>
      <c r="G172" s="423"/>
      <c r="H172" s="424"/>
      <c r="I172" s="186" t="s">
        <v>2</v>
      </c>
      <c r="J172" s="186" t="s">
        <v>622</v>
      </c>
      <c r="K172" s="186"/>
      <c r="L172" s="186" t="s">
        <v>623</v>
      </c>
      <c r="M172" s="186" t="s">
        <v>624</v>
      </c>
    </row>
    <row r="173" spans="1:13" s="1" customFormat="1" ht="82.7" customHeight="1">
      <c r="A173" s="188" t="s">
        <v>845</v>
      </c>
      <c r="B173" s="189"/>
      <c r="C173" s="190" t="s">
        <v>843</v>
      </c>
      <c r="D173" s="190" t="s">
        <v>765</v>
      </c>
      <c r="E173" s="191" t="s">
        <v>766</v>
      </c>
      <c r="F173" s="411" t="s">
        <v>742</v>
      </c>
      <c r="G173" s="417"/>
      <c r="H173" s="418"/>
      <c r="I173" s="190" t="s">
        <v>844</v>
      </c>
      <c r="J173" s="195" t="s">
        <v>636</v>
      </c>
      <c r="K173" s="195"/>
      <c r="L173" s="195" t="s">
        <v>637</v>
      </c>
      <c r="M173" s="194">
        <v>500</v>
      </c>
    </row>
    <row r="174" spans="1:13" s="1" customFormat="1" ht="82.7" customHeight="1">
      <c r="A174" s="188" t="s">
        <v>846</v>
      </c>
      <c r="B174" s="189"/>
      <c r="C174" s="190" t="s">
        <v>843</v>
      </c>
      <c r="D174" s="190" t="s">
        <v>765</v>
      </c>
      <c r="E174" s="191" t="s">
        <v>766</v>
      </c>
      <c r="F174" s="411" t="s">
        <v>742</v>
      </c>
      <c r="G174" s="417"/>
      <c r="H174" s="418"/>
      <c r="I174" s="190" t="s">
        <v>844</v>
      </c>
      <c r="J174" s="195" t="s">
        <v>636</v>
      </c>
      <c r="K174" s="195"/>
      <c r="L174" s="195" t="s">
        <v>637</v>
      </c>
      <c r="M174" s="194">
        <v>500</v>
      </c>
    </row>
    <row r="175" spans="1:13" s="1" customFormat="1" ht="82.7" customHeight="1">
      <c r="A175" s="188" t="s">
        <v>847</v>
      </c>
      <c r="B175" s="189"/>
      <c r="C175" s="190" t="s">
        <v>626</v>
      </c>
      <c r="D175" s="190" t="s">
        <v>765</v>
      </c>
      <c r="E175" s="191" t="s">
        <v>766</v>
      </c>
      <c r="F175" s="411" t="s">
        <v>848</v>
      </c>
      <c r="G175" s="417"/>
      <c r="H175" s="418"/>
      <c r="I175" s="190" t="s">
        <v>821</v>
      </c>
      <c r="J175" s="195" t="s">
        <v>636</v>
      </c>
      <c r="K175" s="195"/>
      <c r="L175" s="195" t="s">
        <v>637</v>
      </c>
      <c r="M175" s="194">
        <v>50</v>
      </c>
    </row>
    <row r="176" spans="1:13" s="1" customFormat="1" ht="82.7" customHeight="1">
      <c r="A176" s="188" t="s">
        <v>849</v>
      </c>
      <c r="B176" s="189"/>
      <c r="C176" s="190" t="s">
        <v>626</v>
      </c>
      <c r="D176" s="190" t="s">
        <v>765</v>
      </c>
      <c r="E176" s="191" t="s">
        <v>766</v>
      </c>
      <c r="F176" s="411" t="s">
        <v>848</v>
      </c>
      <c r="G176" s="417"/>
      <c r="H176" s="418"/>
      <c r="I176" s="190" t="s">
        <v>840</v>
      </c>
      <c r="J176" s="195" t="s">
        <v>636</v>
      </c>
      <c r="K176" s="195"/>
      <c r="L176" s="195" t="s">
        <v>637</v>
      </c>
      <c r="M176" s="194">
        <v>50</v>
      </c>
    </row>
    <row r="177" spans="1:13" s="1" customFormat="1" ht="82.7" customHeight="1">
      <c r="A177" s="188" t="s">
        <v>850</v>
      </c>
      <c r="B177" s="189"/>
      <c r="C177" s="190" t="s">
        <v>626</v>
      </c>
      <c r="D177" s="190" t="s">
        <v>765</v>
      </c>
      <c r="E177" s="191" t="s">
        <v>766</v>
      </c>
      <c r="F177" s="411" t="s">
        <v>848</v>
      </c>
      <c r="G177" s="417"/>
      <c r="H177" s="418"/>
      <c r="I177" s="190" t="s">
        <v>840</v>
      </c>
      <c r="J177" s="195" t="s">
        <v>636</v>
      </c>
      <c r="K177" s="195"/>
      <c r="L177" s="195" t="s">
        <v>637</v>
      </c>
      <c r="M177" s="194">
        <v>100</v>
      </c>
    </row>
    <row r="178" spans="1:13" s="1" customFormat="1" ht="82.7" customHeight="1">
      <c r="A178" s="188" t="s">
        <v>851</v>
      </c>
      <c r="B178" s="189"/>
      <c r="C178" s="190" t="s">
        <v>852</v>
      </c>
      <c r="D178" s="190" t="s">
        <v>765</v>
      </c>
      <c r="E178" s="191" t="s">
        <v>766</v>
      </c>
      <c r="F178" s="411" t="s">
        <v>742</v>
      </c>
      <c r="G178" s="417"/>
      <c r="H178" s="418"/>
      <c r="I178" s="190" t="s">
        <v>840</v>
      </c>
      <c r="J178" s="195" t="s">
        <v>636</v>
      </c>
      <c r="K178" s="195"/>
      <c r="L178" s="195" t="s">
        <v>637</v>
      </c>
      <c r="M178" s="194">
        <v>30</v>
      </c>
    </row>
    <row r="179" spans="1:13" s="1" customFormat="1" ht="82.7" customHeight="1">
      <c r="A179" s="188" t="s">
        <v>853</v>
      </c>
      <c r="B179" s="189"/>
      <c r="C179" s="190" t="s">
        <v>626</v>
      </c>
      <c r="D179" s="190" t="s">
        <v>765</v>
      </c>
      <c r="E179" s="191" t="s">
        <v>766</v>
      </c>
      <c r="F179" s="411" t="s">
        <v>848</v>
      </c>
      <c r="G179" s="417"/>
      <c r="H179" s="418"/>
      <c r="I179" s="190" t="s">
        <v>840</v>
      </c>
      <c r="J179" s="195" t="s">
        <v>636</v>
      </c>
      <c r="K179" s="195"/>
      <c r="L179" s="195" t="s">
        <v>637</v>
      </c>
      <c r="M179" s="194">
        <v>100</v>
      </c>
    </row>
    <row r="180" spans="1:13" s="1" customFormat="1" ht="82.7" customHeight="1">
      <c r="A180" s="188" t="s">
        <v>854</v>
      </c>
      <c r="B180" s="189"/>
      <c r="C180" s="190" t="s">
        <v>626</v>
      </c>
      <c r="D180" s="190" t="s">
        <v>765</v>
      </c>
      <c r="E180" s="191" t="s">
        <v>766</v>
      </c>
      <c r="F180" s="411" t="s">
        <v>742</v>
      </c>
      <c r="G180" s="417"/>
      <c r="H180" s="418"/>
      <c r="I180" s="190" t="s">
        <v>840</v>
      </c>
      <c r="J180" s="195" t="s">
        <v>636</v>
      </c>
      <c r="K180" s="195"/>
      <c r="L180" s="195" t="s">
        <v>637</v>
      </c>
      <c r="M180" s="194">
        <v>100</v>
      </c>
    </row>
    <row r="181" spans="1:13" s="1" customFormat="1" ht="82.7" customHeight="1">
      <c r="A181" s="188" t="s">
        <v>855</v>
      </c>
      <c r="B181" s="189"/>
      <c r="C181" s="190" t="s">
        <v>856</v>
      </c>
      <c r="D181" s="190" t="s">
        <v>765</v>
      </c>
      <c r="E181" s="191" t="s">
        <v>815</v>
      </c>
      <c r="F181" s="411" t="s">
        <v>629</v>
      </c>
      <c r="G181" s="417"/>
      <c r="H181" s="418"/>
      <c r="I181" s="229" t="s">
        <v>830</v>
      </c>
      <c r="J181" s="195" t="s">
        <v>636</v>
      </c>
      <c r="K181" s="195"/>
      <c r="L181" s="195" t="s">
        <v>637</v>
      </c>
      <c r="M181" s="194">
        <v>10000</v>
      </c>
    </row>
    <row r="182" spans="1:13" s="1" customFormat="1" ht="82.7" customHeight="1">
      <c r="A182" s="188" t="s">
        <v>857</v>
      </c>
      <c r="B182" s="189"/>
      <c r="C182" s="190" t="s">
        <v>856</v>
      </c>
      <c r="D182" s="190" t="s">
        <v>765</v>
      </c>
      <c r="E182" s="191" t="s">
        <v>815</v>
      </c>
      <c r="F182" s="411" t="s">
        <v>629</v>
      </c>
      <c r="G182" s="417"/>
      <c r="H182" s="418"/>
      <c r="I182" s="229" t="s">
        <v>830</v>
      </c>
      <c r="J182" s="195" t="s">
        <v>636</v>
      </c>
      <c r="K182" s="195"/>
      <c r="L182" s="195" t="s">
        <v>637</v>
      </c>
      <c r="M182" s="194">
        <v>10000</v>
      </c>
    </row>
    <row r="183" spans="1:13" s="1" customFormat="1" ht="82.7" customHeight="1">
      <c r="A183" s="188" t="s">
        <v>858</v>
      </c>
      <c r="B183" s="189"/>
      <c r="C183" s="190" t="s">
        <v>856</v>
      </c>
      <c r="D183" s="190" t="s">
        <v>765</v>
      </c>
      <c r="E183" s="191" t="s">
        <v>815</v>
      </c>
      <c r="F183" s="411" t="s">
        <v>629</v>
      </c>
      <c r="G183" s="417"/>
      <c r="H183" s="418"/>
      <c r="I183" s="229" t="s">
        <v>830</v>
      </c>
      <c r="J183" s="195" t="s">
        <v>636</v>
      </c>
      <c r="K183" s="195"/>
      <c r="L183" s="195" t="s">
        <v>637</v>
      </c>
      <c r="M183" s="194">
        <v>10000</v>
      </c>
    </row>
    <row r="184" spans="1:13" s="1" customFormat="1" ht="67.9" customHeight="1">
      <c r="A184" s="186" t="s">
        <v>614</v>
      </c>
      <c r="B184" s="186" t="s">
        <v>615</v>
      </c>
      <c r="C184" s="186" t="s">
        <v>616</v>
      </c>
      <c r="D184" s="186" t="s">
        <v>617</v>
      </c>
      <c r="E184" s="187" t="s">
        <v>618</v>
      </c>
      <c r="F184" s="186" t="s">
        <v>619</v>
      </c>
      <c r="G184" s="187" t="s">
        <v>620</v>
      </c>
      <c r="H184" s="186" t="s">
        <v>687</v>
      </c>
      <c r="I184" s="186" t="s">
        <v>2</v>
      </c>
      <c r="J184" s="186" t="s">
        <v>622</v>
      </c>
      <c r="K184" s="186"/>
      <c r="L184" s="186" t="s">
        <v>623</v>
      </c>
      <c r="M184" s="186" t="s">
        <v>624</v>
      </c>
    </row>
    <row r="185" spans="1:13" s="1" customFormat="1" ht="82.7" customHeight="1">
      <c r="A185" s="188" t="s">
        <v>859</v>
      </c>
      <c r="B185" s="189"/>
      <c r="C185" s="190" t="s">
        <v>856</v>
      </c>
      <c r="D185" s="190" t="s">
        <v>765</v>
      </c>
      <c r="E185" s="191" t="s">
        <v>815</v>
      </c>
      <c r="F185" s="411" t="s">
        <v>629</v>
      </c>
      <c r="G185" s="417"/>
      <c r="H185" s="418"/>
      <c r="I185" s="229" t="s">
        <v>830</v>
      </c>
      <c r="J185" s="195" t="s">
        <v>636</v>
      </c>
      <c r="K185" s="195"/>
      <c r="L185" s="195" t="s">
        <v>637</v>
      </c>
      <c r="M185" s="194">
        <v>10000</v>
      </c>
    </row>
    <row r="186" spans="1:13" s="1" customFormat="1" ht="82.7" customHeight="1">
      <c r="A186" s="188" t="s">
        <v>860</v>
      </c>
      <c r="B186" s="189"/>
      <c r="C186" s="190" t="s">
        <v>856</v>
      </c>
      <c r="D186" s="190" t="s">
        <v>765</v>
      </c>
      <c r="E186" s="191" t="s">
        <v>815</v>
      </c>
      <c r="F186" s="411" t="s">
        <v>629</v>
      </c>
      <c r="G186" s="417"/>
      <c r="H186" s="418"/>
      <c r="I186" s="229" t="s">
        <v>830</v>
      </c>
      <c r="J186" s="195" t="s">
        <v>636</v>
      </c>
      <c r="K186" s="195"/>
      <c r="L186" s="195" t="s">
        <v>637</v>
      </c>
      <c r="M186" s="194">
        <v>10000</v>
      </c>
    </row>
    <row r="187" spans="1:13" s="1" customFormat="1" ht="82.7" customHeight="1">
      <c r="A187" s="188" t="s">
        <v>861</v>
      </c>
      <c r="B187" s="189"/>
      <c r="C187" s="190" t="s">
        <v>856</v>
      </c>
      <c r="D187" s="190" t="s">
        <v>765</v>
      </c>
      <c r="E187" s="191" t="s">
        <v>815</v>
      </c>
      <c r="F187" s="411" t="s">
        <v>629</v>
      </c>
      <c r="G187" s="417"/>
      <c r="H187" s="418"/>
      <c r="I187" s="229" t="s">
        <v>830</v>
      </c>
      <c r="J187" s="195" t="s">
        <v>636</v>
      </c>
      <c r="K187" s="195"/>
      <c r="L187" s="195" t="s">
        <v>637</v>
      </c>
      <c r="M187" s="194">
        <v>10000</v>
      </c>
    </row>
    <row r="188" spans="1:13" s="1" customFormat="1" ht="82.7" customHeight="1">
      <c r="A188" s="188" t="s">
        <v>862</v>
      </c>
      <c r="B188" s="189"/>
      <c r="C188" s="190" t="s">
        <v>856</v>
      </c>
      <c r="D188" s="190" t="s">
        <v>765</v>
      </c>
      <c r="E188" s="191" t="s">
        <v>815</v>
      </c>
      <c r="F188" s="411" t="s">
        <v>629</v>
      </c>
      <c r="G188" s="417"/>
      <c r="H188" s="418"/>
      <c r="I188" s="229" t="s">
        <v>830</v>
      </c>
      <c r="J188" s="195" t="s">
        <v>636</v>
      </c>
      <c r="K188" s="195"/>
      <c r="L188" s="195" t="s">
        <v>637</v>
      </c>
      <c r="M188" s="194">
        <v>10000</v>
      </c>
    </row>
    <row r="189" spans="1:13" s="1" customFormat="1" ht="82.7" customHeight="1">
      <c r="A189" s="188" t="s">
        <v>863</v>
      </c>
      <c r="B189" s="189"/>
      <c r="C189" s="190" t="s">
        <v>856</v>
      </c>
      <c r="D189" s="190" t="s">
        <v>765</v>
      </c>
      <c r="E189" s="191" t="s">
        <v>815</v>
      </c>
      <c r="F189" s="411" t="s">
        <v>629</v>
      </c>
      <c r="G189" s="417"/>
      <c r="H189" s="418"/>
      <c r="I189" s="229" t="s">
        <v>830</v>
      </c>
      <c r="J189" s="195" t="s">
        <v>636</v>
      </c>
      <c r="K189" s="195"/>
      <c r="L189" s="195" t="s">
        <v>637</v>
      </c>
      <c r="M189" s="194">
        <v>10000</v>
      </c>
    </row>
    <row r="190" spans="1:13" s="1" customFormat="1" ht="67.9" customHeight="1" hidden="1">
      <c r="A190" s="186" t="s">
        <v>614</v>
      </c>
      <c r="B190" s="186" t="s">
        <v>615</v>
      </c>
      <c r="C190" s="186" t="s">
        <v>616</v>
      </c>
      <c r="D190" s="186" t="s">
        <v>617</v>
      </c>
      <c r="E190" s="187" t="s">
        <v>618</v>
      </c>
      <c r="F190" s="414" t="s">
        <v>619</v>
      </c>
      <c r="G190" s="423"/>
      <c r="H190" s="424"/>
      <c r="I190" s="186" t="s">
        <v>2</v>
      </c>
      <c r="J190" s="186" t="s">
        <v>622</v>
      </c>
      <c r="K190" s="186"/>
      <c r="L190" s="186" t="s">
        <v>623</v>
      </c>
      <c r="M190" s="186" t="s">
        <v>624</v>
      </c>
    </row>
    <row r="191" spans="1:13" s="1" customFormat="1" ht="82.7" customHeight="1">
      <c r="A191" s="188" t="s">
        <v>864</v>
      </c>
      <c r="B191" s="189"/>
      <c r="C191" s="190" t="s">
        <v>856</v>
      </c>
      <c r="D191" s="190" t="s">
        <v>765</v>
      </c>
      <c r="E191" s="191" t="s">
        <v>815</v>
      </c>
      <c r="F191" s="411" t="s">
        <v>629</v>
      </c>
      <c r="G191" s="417"/>
      <c r="H191" s="418"/>
      <c r="I191" s="229" t="s">
        <v>830</v>
      </c>
      <c r="J191" s="195" t="s">
        <v>636</v>
      </c>
      <c r="K191" s="195"/>
      <c r="L191" s="195" t="s">
        <v>637</v>
      </c>
      <c r="M191" s="194">
        <v>10000</v>
      </c>
    </row>
    <row r="192" spans="1:13" s="1" customFormat="1" ht="82.7" customHeight="1">
      <c r="A192" s="188" t="s">
        <v>865</v>
      </c>
      <c r="B192" s="189"/>
      <c r="C192" s="190" t="s">
        <v>856</v>
      </c>
      <c r="D192" s="190" t="s">
        <v>765</v>
      </c>
      <c r="E192" s="191" t="s">
        <v>815</v>
      </c>
      <c r="F192" s="411" t="s">
        <v>629</v>
      </c>
      <c r="G192" s="417"/>
      <c r="H192" s="418"/>
      <c r="I192" s="229" t="s">
        <v>830</v>
      </c>
      <c r="J192" s="195" t="s">
        <v>636</v>
      </c>
      <c r="K192" s="195"/>
      <c r="L192" s="195" t="s">
        <v>637</v>
      </c>
      <c r="M192" s="194">
        <v>10000</v>
      </c>
    </row>
    <row r="193" spans="1:13" s="1" customFormat="1" ht="82.7" customHeight="1">
      <c r="A193" s="188" t="s">
        <v>866</v>
      </c>
      <c r="B193" s="189"/>
      <c r="C193" s="190" t="s">
        <v>856</v>
      </c>
      <c r="D193" s="190" t="s">
        <v>765</v>
      </c>
      <c r="E193" s="191" t="s">
        <v>815</v>
      </c>
      <c r="F193" s="411" t="s">
        <v>629</v>
      </c>
      <c r="G193" s="417"/>
      <c r="H193" s="418"/>
      <c r="I193" s="229" t="s">
        <v>830</v>
      </c>
      <c r="J193" s="195" t="s">
        <v>636</v>
      </c>
      <c r="K193" s="195"/>
      <c r="L193" s="195" t="s">
        <v>637</v>
      </c>
      <c r="M193" s="194">
        <v>10000</v>
      </c>
    </row>
    <row r="194" spans="1:13" s="1" customFormat="1" ht="82.7" customHeight="1">
      <c r="A194" s="205" t="s">
        <v>867</v>
      </c>
      <c r="B194" s="206"/>
      <c r="C194" s="207" t="s">
        <v>856</v>
      </c>
      <c r="D194" s="207" t="s">
        <v>765</v>
      </c>
      <c r="E194" s="208" t="s">
        <v>815</v>
      </c>
      <c r="F194" s="419" t="s">
        <v>629</v>
      </c>
      <c r="G194" s="420"/>
      <c r="H194" s="421"/>
      <c r="I194" s="230" t="s">
        <v>830</v>
      </c>
      <c r="J194" s="209" t="s">
        <v>636</v>
      </c>
      <c r="K194" s="209"/>
      <c r="L194" s="209" t="s">
        <v>637</v>
      </c>
      <c r="M194" s="210">
        <v>10000</v>
      </c>
    </row>
    <row r="195" spans="1:13" s="1" customFormat="1" ht="45.95" customHeight="1">
      <c r="A195" s="422" t="s">
        <v>868</v>
      </c>
      <c r="B195" s="422"/>
      <c r="C195" s="422"/>
      <c r="D195" s="422"/>
      <c r="E195" s="422"/>
      <c r="F195" s="422"/>
      <c r="G195" s="422"/>
      <c r="H195" s="422"/>
      <c r="I195" s="422"/>
      <c r="J195" s="422"/>
      <c r="K195" s="422"/>
      <c r="L195" s="422"/>
      <c r="M195" s="422"/>
    </row>
    <row r="196" spans="1:13" s="1" customFormat="1" ht="82.7" customHeight="1">
      <c r="A196" s="188" t="s">
        <v>869</v>
      </c>
      <c r="B196" s="189"/>
      <c r="C196" s="190" t="s">
        <v>870</v>
      </c>
      <c r="D196" s="190" t="s">
        <v>871</v>
      </c>
      <c r="E196" s="191" t="s">
        <v>872</v>
      </c>
      <c r="F196" s="411" t="s">
        <v>873</v>
      </c>
      <c r="G196" s="412"/>
      <c r="H196" s="413"/>
      <c r="I196" s="190" t="s">
        <v>844</v>
      </c>
      <c r="J196" s="195" t="s">
        <v>636</v>
      </c>
      <c r="K196" s="195"/>
      <c r="L196" s="195" t="s">
        <v>637</v>
      </c>
      <c r="M196" s="194">
        <v>6</v>
      </c>
    </row>
    <row r="197" spans="1:13" s="1" customFormat="1" ht="82.7" customHeight="1">
      <c r="A197" s="188" t="s">
        <v>874</v>
      </c>
      <c r="B197" s="189"/>
      <c r="C197" s="190" t="s">
        <v>870</v>
      </c>
      <c r="D197" s="190" t="s">
        <v>871</v>
      </c>
      <c r="E197" s="191" t="s">
        <v>875</v>
      </c>
      <c r="F197" s="411" t="s">
        <v>873</v>
      </c>
      <c r="G197" s="412"/>
      <c r="H197" s="413"/>
      <c r="I197" s="190" t="s">
        <v>844</v>
      </c>
      <c r="J197" s="195" t="s">
        <v>636</v>
      </c>
      <c r="K197" s="195"/>
      <c r="L197" s="195" t="s">
        <v>637</v>
      </c>
      <c r="M197" s="194">
        <v>6</v>
      </c>
    </row>
    <row r="198" spans="1:13" s="1" customFormat="1" ht="82.7" customHeight="1">
      <c r="A198" s="188" t="s">
        <v>876</v>
      </c>
      <c r="B198" s="189"/>
      <c r="C198" s="190" t="s">
        <v>870</v>
      </c>
      <c r="D198" s="190" t="s">
        <v>871</v>
      </c>
      <c r="E198" s="191" t="s">
        <v>877</v>
      </c>
      <c r="F198" s="411" t="s">
        <v>873</v>
      </c>
      <c r="G198" s="412"/>
      <c r="H198" s="413"/>
      <c r="I198" s="190" t="s">
        <v>844</v>
      </c>
      <c r="J198" s="195" t="s">
        <v>636</v>
      </c>
      <c r="K198" s="195"/>
      <c r="L198" s="195" t="s">
        <v>637</v>
      </c>
      <c r="M198" s="194">
        <v>6</v>
      </c>
    </row>
    <row r="199" spans="1:13" s="1" customFormat="1" ht="82.7" customHeight="1">
      <c r="A199" s="188" t="s">
        <v>878</v>
      </c>
      <c r="B199" s="189"/>
      <c r="C199" s="190" t="s">
        <v>870</v>
      </c>
      <c r="D199" s="190" t="s">
        <v>871</v>
      </c>
      <c r="E199" s="191" t="s">
        <v>879</v>
      </c>
      <c r="F199" s="411" t="s">
        <v>873</v>
      </c>
      <c r="G199" s="412"/>
      <c r="H199" s="413"/>
      <c r="I199" s="190" t="s">
        <v>844</v>
      </c>
      <c r="J199" s="195" t="s">
        <v>636</v>
      </c>
      <c r="K199" s="195"/>
      <c r="L199" s="195" t="s">
        <v>637</v>
      </c>
      <c r="M199" s="194">
        <v>6</v>
      </c>
    </row>
    <row r="200" spans="1:13" s="1" customFormat="1" ht="82.7" customHeight="1">
      <c r="A200" s="188" t="s">
        <v>880</v>
      </c>
      <c r="B200" s="189"/>
      <c r="C200" s="190" t="s">
        <v>870</v>
      </c>
      <c r="D200" s="190" t="s">
        <v>871</v>
      </c>
      <c r="E200" s="191" t="s">
        <v>881</v>
      </c>
      <c r="F200" s="411" t="s">
        <v>873</v>
      </c>
      <c r="G200" s="412"/>
      <c r="H200" s="413"/>
      <c r="I200" s="190" t="s">
        <v>844</v>
      </c>
      <c r="J200" s="195" t="s">
        <v>636</v>
      </c>
      <c r="K200" s="195"/>
      <c r="L200" s="195" t="s">
        <v>637</v>
      </c>
      <c r="M200" s="194">
        <v>6</v>
      </c>
    </row>
    <row r="201" spans="1:13" s="1" customFormat="1" ht="82.7" customHeight="1">
      <c r="A201" s="188" t="s">
        <v>882</v>
      </c>
      <c r="B201" s="189"/>
      <c r="C201" s="190" t="s">
        <v>870</v>
      </c>
      <c r="D201" s="190" t="s">
        <v>871</v>
      </c>
      <c r="E201" s="191" t="s">
        <v>883</v>
      </c>
      <c r="F201" s="411" t="s">
        <v>873</v>
      </c>
      <c r="G201" s="412"/>
      <c r="H201" s="413"/>
      <c r="I201" s="190" t="s">
        <v>844</v>
      </c>
      <c r="J201" s="195" t="s">
        <v>636</v>
      </c>
      <c r="K201" s="195"/>
      <c r="L201" s="195" t="s">
        <v>637</v>
      </c>
      <c r="M201" s="194">
        <v>6</v>
      </c>
    </row>
    <row r="202" spans="1:13" s="1" customFormat="1" ht="82.7" customHeight="1">
      <c r="A202" s="188" t="s">
        <v>884</v>
      </c>
      <c r="B202" s="189"/>
      <c r="C202" s="190" t="s">
        <v>870</v>
      </c>
      <c r="D202" s="190" t="s">
        <v>871</v>
      </c>
      <c r="E202" s="191" t="s">
        <v>872</v>
      </c>
      <c r="F202" s="411" t="s">
        <v>873</v>
      </c>
      <c r="G202" s="412"/>
      <c r="H202" s="413"/>
      <c r="I202" s="190" t="s">
        <v>844</v>
      </c>
      <c r="J202" s="195" t="s">
        <v>636</v>
      </c>
      <c r="K202" s="195"/>
      <c r="L202" s="195" t="s">
        <v>637</v>
      </c>
      <c r="M202" s="194">
        <v>6</v>
      </c>
    </row>
    <row r="203" spans="1:13" s="1" customFormat="1" ht="82.7" customHeight="1">
      <c r="A203" s="188" t="s">
        <v>885</v>
      </c>
      <c r="B203" s="189"/>
      <c r="C203" s="190" t="s">
        <v>870</v>
      </c>
      <c r="D203" s="190" t="s">
        <v>871</v>
      </c>
      <c r="E203" s="191" t="s">
        <v>875</v>
      </c>
      <c r="F203" s="411" t="s">
        <v>873</v>
      </c>
      <c r="G203" s="412"/>
      <c r="H203" s="413"/>
      <c r="I203" s="190" t="s">
        <v>844</v>
      </c>
      <c r="J203" s="195" t="s">
        <v>636</v>
      </c>
      <c r="K203" s="195"/>
      <c r="L203" s="195" t="s">
        <v>637</v>
      </c>
      <c r="M203" s="194">
        <v>6</v>
      </c>
    </row>
    <row r="204" spans="1:13" s="1" customFormat="1" ht="82.7" customHeight="1">
      <c r="A204" s="188" t="s">
        <v>886</v>
      </c>
      <c r="B204" s="189"/>
      <c r="C204" s="190" t="s">
        <v>870</v>
      </c>
      <c r="D204" s="190" t="s">
        <v>871</v>
      </c>
      <c r="E204" s="191" t="s">
        <v>877</v>
      </c>
      <c r="F204" s="411" t="s">
        <v>873</v>
      </c>
      <c r="G204" s="412"/>
      <c r="H204" s="413"/>
      <c r="I204" s="190" t="s">
        <v>844</v>
      </c>
      <c r="J204" s="195" t="s">
        <v>636</v>
      </c>
      <c r="K204" s="195"/>
      <c r="L204" s="195" t="s">
        <v>637</v>
      </c>
      <c r="M204" s="194">
        <v>6</v>
      </c>
    </row>
    <row r="205" spans="1:13" s="1" customFormat="1" ht="82.7" customHeight="1">
      <c r="A205" s="188" t="s">
        <v>887</v>
      </c>
      <c r="B205" s="189"/>
      <c r="C205" s="190" t="s">
        <v>870</v>
      </c>
      <c r="D205" s="190" t="s">
        <v>871</v>
      </c>
      <c r="E205" s="191" t="s">
        <v>879</v>
      </c>
      <c r="F205" s="411" t="s">
        <v>873</v>
      </c>
      <c r="G205" s="412"/>
      <c r="H205" s="413"/>
      <c r="I205" s="190" t="s">
        <v>844</v>
      </c>
      <c r="J205" s="195" t="s">
        <v>636</v>
      </c>
      <c r="K205" s="195"/>
      <c r="L205" s="195" t="s">
        <v>637</v>
      </c>
      <c r="M205" s="194">
        <v>6</v>
      </c>
    </row>
    <row r="206" spans="1:13" s="1" customFormat="1" ht="82.7" customHeight="1">
      <c r="A206" s="188" t="s">
        <v>888</v>
      </c>
      <c r="B206" s="189"/>
      <c r="C206" s="190" t="s">
        <v>870</v>
      </c>
      <c r="D206" s="190" t="s">
        <v>871</v>
      </c>
      <c r="E206" s="191" t="s">
        <v>881</v>
      </c>
      <c r="F206" s="411" t="s">
        <v>873</v>
      </c>
      <c r="G206" s="412"/>
      <c r="H206" s="413"/>
      <c r="I206" s="190" t="s">
        <v>844</v>
      </c>
      <c r="J206" s="195" t="s">
        <v>636</v>
      </c>
      <c r="K206" s="195"/>
      <c r="L206" s="195" t="s">
        <v>637</v>
      </c>
      <c r="M206" s="194">
        <v>6</v>
      </c>
    </row>
    <row r="207" spans="1:13" s="1" customFormat="1" ht="82.7" customHeight="1">
      <c r="A207" s="188" t="s">
        <v>889</v>
      </c>
      <c r="B207" s="189"/>
      <c r="C207" s="190" t="s">
        <v>870</v>
      </c>
      <c r="D207" s="190" t="s">
        <v>871</v>
      </c>
      <c r="E207" s="191" t="s">
        <v>883</v>
      </c>
      <c r="F207" s="411" t="s">
        <v>873</v>
      </c>
      <c r="G207" s="412"/>
      <c r="H207" s="413"/>
      <c r="I207" s="190" t="s">
        <v>844</v>
      </c>
      <c r="J207" s="195" t="s">
        <v>636</v>
      </c>
      <c r="K207" s="195"/>
      <c r="L207" s="195" t="s">
        <v>637</v>
      </c>
      <c r="M207" s="194">
        <v>6</v>
      </c>
    </row>
    <row r="208" spans="1:13" s="1" customFormat="1" ht="82.7" customHeight="1">
      <c r="A208" s="188" t="s">
        <v>890</v>
      </c>
      <c r="B208" s="189"/>
      <c r="C208" s="190" t="s">
        <v>870</v>
      </c>
      <c r="D208" s="190" t="s">
        <v>871</v>
      </c>
      <c r="E208" s="191" t="s">
        <v>872</v>
      </c>
      <c r="F208" s="411" t="s">
        <v>873</v>
      </c>
      <c r="G208" s="412"/>
      <c r="H208" s="413"/>
      <c r="I208" s="190" t="s">
        <v>844</v>
      </c>
      <c r="J208" s="195" t="s">
        <v>636</v>
      </c>
      <c r="K208" s="195"/>
      <c r="L208" s="195" t="s">
        <v>637</v>
      </c>
      <c r="M208" s="194">
        <v>6</v>
      </c>
    </row>
    <row r="209" spans="1:13" s="1" customFormat="1" ht="82.7" customHeight="1">
      <c r="A209" s="188" t="s">
        <v>891</v>
      </c>
      <c r="B209" s="189"/>
      <c r="C209" s="190" t="s">
        <v>870</v>
      </c>
      <c r="D209" s="190" t="s">
        <v>871</v>
      </c>
      <c r="E209" s="191" t="s">
        <v>875</v>
      </c>
      <c r="F209" s="411" t="s">
        <v>873</v>
      </c>
      <c r="G209" s="412"/>
      <c r="H209" s="413"/>
      <c r="I209" s="190" t="s">
        <v>844</v>
      </c>
      <c r="J209" s="195" t="s">
        <v>636</v>
      </c>
      <c r="K209" s="195"/>
      <c r="L209" s="195" t="s">
        <v>637</v>
      </c>
      <c r="M209" s="194">
        <v>6</v>
      </c>
    </row>
    <row r="210" spans="1:13" s="1" customFormat="1" ht="82.7" customHeight="1">
      <c r="A210" s="188" t="s">
        <v>892</v>
      </c>
      <c r="B210" s="189"/>
      <c r="C210" s="190" t="s">
        <v>870</v>
      </c>
      <c r="D210" s="190" t="s">
        <v>871</v>
      </c>
      <c r="E210" s="191" t="s">
        <v>877</v>
      </c>
      <c r="F210" s="411" t="s">
        <v>873</v>
      </c>
      <c r="G210" s="412"/>
      <c r="H210" s="413"/>
      <c r="I210" s="190" t="s">
        <v>844</v>
      </c>
      <c r="J210" s="195" t="s">
        <v>636</v>
      </c>
      <c r="K210" s="195"/>
      <c r="L210" s="195" t="s">
        <v>637</v>
      </c>
      <c r="M210" s="194">
        <v>6</v>
      </c>
    </row>
    <row r="211" spans="1:13" s="1" customFormat="1" ht="82.7" customHeight="1">
      <c r="A211" s="188" t="s">
        <v>893</v>
      </c>
      <c r="B211" s="189"/>
      <c r="C211" s="190" t="s">
        <v>870</v>
      </c>
      <c r="D211" s="190" t="s">
        <v>871</v>
      </c>
      <c r="E211" s="191" t="s">
        <v>879</v>
      </c>
      <c r="F211" s="411" t="s">
        <v>873</v>
      </c>
      <c r="G211" s="412"/>
      <c r="H211" s="413"/>
      <c r="I211" s="190" t="s">
        <v>844</v>
      </c>
      <c r="J211" s="195" t="s">
        <v>636</v>
      </c>
      <c r="K211" s="195"/>
      <c r="L211" s="195" t="s">
        <v>637</v>
      </c>
      <c r="M211" s="194">
        <v>6</v>
      </c>
    </row>
    <row r="212" spans="1:13" s="1" customFormat="1" ht="67.9" customHeight="1">
      <c r="A212" s="186" t="s">
        <v>614</v>
      </c>
      <c r="B212" s="186" t="s">
        <v>615</v>
      </c>
      <c r="C212" s="186" t="s">
        <v>616</v>
      </c>
      <c r="D212" s="186" t="s">
        <v>617</v>
      </c>
      <c r="E212" s="187" t="s">
        <v>618</v>
      </c>
      <c r="F212" s="414" t="s">
        <v>619</v>
      </c>
      <c r="G212" s="415"/>
      <c r="H212" s="416"/>
      <c r="I212" s="186" t="s">
        <v>2</v>
      </c>
      <c r="J212" s="186" t="s">
        <v>622</v>
      </c>
      <c r="K212" s="186"/>
      <c r="L212" s="186" t="s">
        <v>623</v>
      </c>
      <c r="M212" s="186" t="s">
        <v>624</v>
      </c>
    </row>
    <row r="213" spans="1:13" s="1" customFormat="1" ht="82.7" customHeight="1">
      <c r="A213" s="188" t="s">
        <v>894</v>
      </c>
      <c r="B213" s="189"/>
      <c r="C213" s="190" t="s">
        <v>870</v>
      </c>
      <c r="D213" s="190" t="s">
        <v>871</v>
      </c>
      <c r="E213" s="191" t="s">
        <v>895</v>
      </c>
      <c r="F213" s="411" t="s">
        <v>873</v>
      </c>
      <c r="G213" s="412"/>
      <c r="H213" s="413"/>
      <c r="I213" s="190" t="s">
        <v>844</v>
      </c>
      <c r="J213" s="195" t="s">
        <v>636</v>
      </c>
      <c r="K213" s="195"/>
      <c r="L213" s="195" t="s">
        <v>637</v>
      </c>
      <c r="M213" s="194">
        <v>6</v>
      </c>
    </row>
    <row r="214" spans="1:13" s="1" customFormat="1" ht="82.7" customHeight="1">
      <c r="A214" s="188" t="s">
        <v>896</v>
      </c>
      <c r="B214" s="189"/>
      <c r="C214" s="190" t="s">
        <v>870</v>
      </c>
      <c r="D214" s="190" t="s">
        <v>871</v>
      </c>
      <c r="E214" s="191" t="s">
        <v>897</v>
      </c>
      <c r="F214" s="411" t="s">
        <v>873</v>
      </c>
      <c r="G214" s="412"/>
      <c r="H214" s="413"/>
      <c r="I214" s="190" t="s">
        <v>844</v>
      </c>
      <c r="J214" s="195" t="s">
        <v>636</v>
      </c>
      <c r="K214" s="195"/>
      <c r="L214" s="195" t="s">
        <v>637</v>
      </c>
      <c r="M214" s="194">
        <v>6</v>
      </c>
    </row>
    <row r="215" spans="1:13" s="1" customFormat="1" ht="82.7" customHeight="1">
      <c r="A215" s="188" t="s">
        <v>898</v>
      </c>
      <c r="B215" s="189"/>
      <c r="C215" s="190" t="s">
        <v>870</v>
      </c>
      <c r="D215" s="190" t="s">
        <v>871</v>
      </c>
      <c r="E215" s="191" t="s">
        <v>872</v>
      </c>
      <c r="F215" s="411" t="s">
        <v>873</v>
      </c>
      <c r="G215" s="412"/>
      <c r="H215" s="413"/>
      <c r="I215" s="190" t="s">
        <v>844</v>
      </c>
      <c r="J215" s="195" t="s">
        <v>636</v>
      </c>
      <c r="K215" s="195"/>
      <c r="L215" s="195" t="s">
        <v>637</v>
      </c>
      <c r="M215" s="194">
        <v>4</v>
      </c>
    </row>
    <row r="216" spans="1:13" s="1" customFormat="1" ht="82.7" customHeight="1">
      <c r="A216" s="188" t="s">
        <v>899</v>
      </c>
      <c r="B216" s="189"/>
      <c r="C216" s="190" t="s">
        <v>870</v>
      </c>
      <c r="D216" s="190" t="s">
        <v>871</v>
      </c>
      <c r="E216" s="191" t="s">
        <v>875</v>
      </c>
      <c r="F216" s="411" t="s">
        <v>873</v>
      </c>
      <c r="G216" s="412"/>
      <c r="H216" s="413"/>
      <c r="I216" s="190" t="s">
        <v>844</v>
      </c>
      <c r="J216" s="195" t="s">
        <v>636</v>
      </c>
      <c r="K216" s="195"/>
      <c r="L216" s="195" t="s">
        <v>637</v>
      </c>
      <c r="M216" s="194">
        <v>4</v>
      </c>
    </row>
    <row r="217" spans="1:13" s="1" customFormat="1" ht="82.7" customHeight="1">
      <c r="A217" s="188" t="s">
        <v>900</v>
      </c>
      <c r="B217" s="189"/>
      <c r="C217" s="190" t="s">
        <v>870</v>
      </c>
      <c r="D217" s="190" t="s">
        <v>871</v>
      </c>
      <c r="E217" s="191" t="s">
        <v>877</v>
      </c>
      <c r="F217" s="411" t="s">
        <v>873</v>
      </c>
      <c r="G217" s="412"/>
      <c r="H217" s="413"/>
      <c r="I217" s="190" t="s">
        <v>844</v>
      </c>
      <c r="J217" s="195" t="s">
        <v>636</v>
      </c>
      <c r="K217" s="195"/>
      <c r="L217" s="195" t="s">
        <v>637</v>
      </c>
      <c r="M217" s="194">
        <v>4</v>
      </c>
    </row>
    <row r="218" spans="1:13" s="1" customFormat="1" ht="82.7" customHeight="1">
      <c r="A218" s="188" t="s">
        <v>901</v>
      </c>
      <c r="B218" s="189"/>
      <c r="C218" s="190" t="s">
        <v>870</v>
      </c>
      <c r="D218" s="190" t="s">
        <v>871</v>
      </c>
      <c r="E218" s="191" t="s">
        <v>879</v>
      </c>
      <c r="F218" s="411" t="s">
        <v>873</v>
      </c>
      <c r="G218" s="412"/>
      <c r="H218" s="413"/>
      <c r="I218" s="190" t="s">
        <v>844</v>
      </c>
      <c r="J218" s="195" t="s">
        <v>636</v>
      </c>
      <c r="K218" s="195"/>
      <c r="L218" s="195" t="s">
        <v>637</v>
      </c>
      <c r="M218" s="194">
        <v>4</v>
      </c>
    </row>
    <row r="219" spans="1:13" s="1" customFormat="1" ht="82.7" customHeight="1">
      <c r="A219" s="188" t="s">
        <v>902</v>
      </c>
      <c r="B219" s="189"/>
      <c r="C219" s="190" t="s">
        <v>870</v>
      </c>
      <c r="D219" s="190" t="s">
        <v>871</v>
      </c>
      <c r="E219" s="191" t="s">
        <v>895</v>
      </c>
      <c r="F219" s="411" t="s">
        <v>873</v>
      </c>
      <c r="G219" s="412"/>
      <c r="H219" s="413"/>
      <c r="I219" s="190" t="s">
        <v>844</v>
      </c>
      <c r="J219" s="195" t="s">
        <v>636</v>
      </c>
      <c r="K219" s="195"/>
      <c r="L219" s="195" t="s">
        <v>637</v>
      </c>
      <c r="M219" s="194">
        <v>4</v>
      </c>
    </row>
    <row r="220" spans="1:13" s="1" customFormat="1" ht="82.7" customHeight="1">
      <c r="A220" s="188" t="s">
        <v>903</v>
      </c>
      <c r="B220" s="189"/>
      <c r="C220" s="190" t="s">
        <v>870</v>
      </c>
      <c r="D220" s="190" t="s">
        <v>871</v>
      </c>
      <c r="E220" s="191" t="s">
        <v>897</v>
      </c>
      <c r="F220" s="411" t="s">
        <v>873</v>
      </c>
      <c r="G220" s="412"/>
      <c r="H220" s="413"/>
      <c r="I220" s="190" t="s">
        <v>844</v>
      </c>
      <c r="J220" s="195" t="s">
        <v>636</v>
      </c>
      <c r="K220" s="195"/>
      <c r="L220" s="195" t="s">
        <v>637</v>
      </c>
      <c r="M220" s="194">
        <v>4</v>
      </c>
    </row>
    <row r="221" spans="1:13" s="1" customFormat="1" ht="82.7" customHeight="1">
      <c r="A221" s="188" t="s">
        <v>904</v>
      </c>
      <c r="B221" s="189"/>
      <c r="C221" s="190" t="s">
        <v>870</v>
      </c>
      <c r="D221" s="190" t="s">
        <v>871</v>
      </c>
      <c r="E221" s="191" t="s">
        <v>872</v>
      </c>
      <c r="F221" s="411" t="s">
        <v>873</v>
      </c>
      <c r="G221" s="412"/>
      <c r="H221" s="413"/>
      <c r="I221" s="190" t="s">
        <v>844</v>
      </c>
      <c r="J221" s="195" t="s">
        <v>636</v>
      </c>
      <c r="K221" s="195"/>
      <c r="L221" s="195" t="s">
        <v>637</v>
      </c>
      <c r="M221" s="194">
        <v>6</v>
      </c>
    </row>
    <row r="222" spans="1:13" s="1" customFormat="1" ht="82.7" customHeight="1">
      <c r="A222" s="188" t="s">
        <v>905</v>
      </c>
      <c r="B222" s="189"/>
      <c r="C222" s="190" t="s">
        <v>870</v>
      </c>
      <c r="D222" s="190" t="s">
        <v>871</v>
      </c>
      <c r="E222" s="191" t="s">
        <v>875</v>
      </c>
      <c r="F222" s="411" t="s">
        <v>873</v>
      </c>
      <c r="G222" s="412"/>
      <c r="H222" s="413"/>
      <c r="I222" s="190" t="s">
        <v>844</v>
      </c>
      <c r="J222" s="195" t="s">
        <v>636</v>
      </c>
      <c r="K222" s="195"/>
      <c r="L222" s="195" t="s">
        <v>637</v>
      </c>
      <c r="M222" s="194">
        <v>6</v>
      </c>
    </row>
    <row r="223" spans="1:13" s="1" customFormat="1" ht="82.7" customHeight="1">
      <c r="A223" s="188" t="s">
        <v>906</v>
      </c>
      <c r="B223" s="189"/>
      <c r="C223" s="190" t="s">
        <v>870</v>
      </c>
      <c r="D223" s="190" t="s">
        <v>871</v>
      </c>
      <c r="E223" s="191" t="s">
        <v>877</v>
      </c>
      <c r="F223" s="411" t="s">
        <v>873</v>
      </c>
      <c r="G223" s="412"/>
      <c r="H223" s="413"/>
      <c r="I223" s="190" t="s">
        <v>844</v>
      </c>
      <c r="J223" s="195" t="s">
        <v>636</v>
      </c>
      <c r="K223" s="195"/>
      <c r="L223" s="195" t="s">
        <v>637</v>
      </c>
      <c r="M223" s="194">
        <v>6</v>
      </c>
    </row>
    <row r="224" spans="1:13" s="1" customFormat="1" ht="82.7" customHeight="1">
      <c r="A224" s="188" t="s">
        <v>907</v>
      </c>
      <c r="B224" s="189"/>
      <c r="C224" s="190" t="s">
        <v>870</v>
      </c>
      <c r="D224" s="190" t="s">
        <v>871</v>
      </c>
      <c r="E224" s="191" t="s">
        <v>879</v>
      </c>
      <c r="F224" s="411" t="s">
        <v>873</v>
      </c>
      <c r="G224" s="412"/>
      <c r="H224" s="413"/>
      <c r="I224" s="190" t="s">
        <v>844</v>
      </c>
      <c r="J224" s="195" t="s">
        <v>636</v>
      </c>
      <c r="K224" s="195"/>
      <c r="L224" s="195" t="s">
        <v>637</v>
      </c>
      <c r="M224" s="194">
        <v>6</v>
      </c>
    </row>
    <row r="225" spans="1:13" s="1" customFormat="1" ht="82.7" customHeight="1">
      <c r="A225" s="188" t="s">
        <v>908</v>
      </c>
      <c r="B225" s="189"/>
      <c r="C225" s="190" t="s">
        <v>870</v>
      </c>
      <c r="D225" s="190" t="s">
        <v>871</v>
      </c>
      <c r="E225" s="191" t="s">
        <v>895</v>
      </c>
      <c r="F225" s="411" t="s">
        <v>873</v>
      </c>
      <c r="G225" s="412"/>
      <c r="H225" s="413"/>
      <c r="I225" s="190" t="s">
        <v>844</v>
      </c>
      <c r="J225" s="195" t="s">
        <v>636</v>
      </c>
      <c r="K225" s="195"/>
      <c r="L225" s="195" t="s">
        <v>637</v>
      </c>
      <c r="M225" s="194">
        <v>6</v>
      </c>
    </row>
    <row r="226" spans="1:13" s="1" customFormat="1" ht="82.7" customHeight="1">
      <c r="A226" s="188" t="s">
        <v>909</v>
      </c>
      <c r="B226" s="189"/>
      <c r="C226" s="190" t="s">
        <v>870</v>
      </c>
      <c r="D226" s="190" t="s">
        <v>871</v>
      </c>
      <c r="E226" s="191" t="s">
        <v>897</v>
      </c>
      <c r="F226" s="411" t="s">
        <v>873</v>
      </c>
      <c r="G226" s="412"/>
      <c r="H226" s="413"/>
      <c r="I226" s="190" t="s">
        <v>844</v>
      </c>
      <c r="J226" s="195" t="s">
        <v>636</v>
      </c>
      <c r="K226" s="195"/>
      <c r="L226" s="195" t="s">
        <v>637</v>
      </c>
      <c r="M226" s="194">
        <v>6</v>
      </c>
    </row>
    <row r="227" spans="1:13" s="1" customFormat="1" ht="82.7" customHeight="1">
      <c r="A227" s="188" t="s">
        <v>910</v>
      </c>
      <c r="B227" s="189"/>
      <c r="C227" s="190" t="s">
        <v>870</v>
      </c>
      <c r="D227" s="190" t="s">
        <v>871</v>
      </c>
      <c r="E227" s="191" t="s">
        <v>872</v>
      </c>
      <c r="F227" s="411" t="s">
        <v>873</v>
      </c>
      <c r="G227" s="412"/>
      <c r="H227" s="413"/>
      <c r="I227" s="190" t="s">
        <v>844</v>
      </c>
      <c r="J227" s="195" t="s">
        <v>636</v>
      </c>
      <c r="K227" s="195"/>
      <c r="L227" s="195" t="s">
        <v>637</v>
      </c>
      <c r="M227" s="194">
        <v>6</v>
      </c>
    </row>
    <row r="228" spans="1:13" s="1" customFormat="1" ht="82.7" customHeight="1">
      <c r="A228" s="188" t="s">
        <v>911</v>
      </c>
      <c r="B228" s="189"/>
      <c r="C228" s="190" t="s">
        <v>870</v>
      </c>
      <c r="D228" s="190" t="s">
        <v>871</v>
      </c>
      <c r="E228" s="191" t="s">
        <v>875</v>
      </c>
      <c r="F228" s="411" t="s">
        <v>873</v>
      </c>
      <c r="G228" s="412"/>
      <c r="H228" s="413"/>
      <c r="I228" s="190" t="s">
        <v>844</v>
      </c>
      <c r="J228" s="195" t="s">
        <v>636</v>
      </c>
      <c r="K228" s="195"/>
      <c r="L228" s="195" t="s">
        <v>637</v>
      </c>
      <c r="M228" s="194">
        <v>6</v>
      </c>
    </row>
    <row r="229" spans="1:13" s="1" customFormat="1" ht="67.9" customHeight="1">
      <c r="A229" s="186" t="s">
        <v>614</v>
      </c>
      <c r="B229" s="186" t="s">
        <v>615</v>
      </c>
      <c r="C229" s="186" t="s">
        <v>616</v>
      </c>
      <c r="D229" s="186" t="s">
        <v>617</v>
      </c>
      <c r="E229" s="187" t="s">
        <v>618</v>
      </c>
      <c r="F229" s="414" t="s">
        <v>619</v>
      </c>
      <c r="G229" s="415"/>
      <c r="H229" s="416"/>
      <c r="I229" s="186" t="s">
        <v>2</v>
      </c>
      <c r="J229" s="186" t="s">
        <v>622</v>
      </c>
      <c r="K229" s="186"/>
      <c r="L229" s="186" t="s">
        <v>623</v>
      </c>
      <c r="M229" s="186" t="s">
        <v>624</v>
      </c>
    </row>
    <row r="230" spans="1:13" s="1" customFormat="1" ht="82.7" customHeight="1">
      <c r="A230" s="188" t="s">
        <v>912</v>
      </c>
      <c r="B230" s="189"/>
      <c r="C230" s="190" t="s">
        <v>870</v>
      </c>
      <c r="D230" s="190" t="s">
        <v>871</v>
      </c>
      <c r="E230" s="191" t="s">
        <v>877</v>
      </c>
      <c r="F230" s="411" t="s">
        <v>873</v>
      </c>
      <c r="G230" s="412"/>
      <c r="H230" s="413"/>
      <c r="I230" s="190" t="s">
        <v>844</v>
      </c>
      <c r="J230" s="195" t="s">
        <v>636</v>
      </c>
      <c r="K230" s="195"/>
      <c r="L230" s="195" t="s">
        <v>637</v>
      </c>
      <c r="M230" s="194">
        <v>6</v>
      </c>
    </row>
    <row r="231" spans="1:13" s="1" customFormat="1" ht="82.7" customHeight="1">
      <c r="A231" s="188" t="s">
        <v>913</v>
      </c>
      <c r="B231" s="189"/>
      <c r="C231" s="190" t="s">
        <v>870</v>
      </c>
      <c r="D231" s="190" t="s">
        <v>871</v>
      </c>
      <c r="E231" s="191" t="s">
        <v>879</v>
      </c>
      <c r="F231" s="411" t="s">
        <v>873</v>
      </c>
      <c r="G231" s="412"/>
      <c r="H231" s="413"/>
      <c r="I231" s="190" t="s">
        <v>844</v>
      </c>
      <c r="J231" s="195" t="s">
        <v>636</v>
      </c>
      <c r="K231" s="195"/>
      <c r="L231" s="195" t="s">
        <v>637</v>
      </c>
      <c r="M231" s="194">
        <v>6</v>
      </c>
    </row>
    <row r="232" spans="1:13" s="1" customFormat="1" ht="82.7" customHeight="1">
      <c r="A232" s="188" t="s">
        <v>914</v>
      </c>
      <c r="B232" s="189"/>
      <c r="C232" s="190" t="s">
        <v>870</v>
      </c>
      <c r="D232" s="190" t="s">
        <v>871</v>
      </c>
      <c r="E232" s="191" t="s">
        <v>895</v>
      </c>
      <c r="F232" s="411" t="s">
        <v>873</v>
      </c>
      <c r="G232" s="412"/>
      <c r="H232" s="413"/>
      <c r="I232" s="190" t="s">
        <v>844</v>
      </c>
      <c r="J232" s="195" t="s">
        <v>636</v>
      </c>
      <c r="K232" s="195"/>
      <c r="L232" s="195" t="s">
        <v>637</v>
      </c>
      <c r="M232" s="194">
        <v>6</v>
      </c>
    </row>
    <row r="233" spans="1:13" s="1" customFormat="1" ht="82.7" customHeight="1">
      <c r="A233" s="188" t="s">
        <v>915</v>
      </c>
      <c r="B233" s="189"/>
      <c r="C233" s="190" t="s">
        <v>870</v>
      </c>
      <c r="D233" s="190" t="s">
        <v>871</v>
      </c>
      <c r="E233" s="231"/>
      <c r="F233" s="411" t="s">
        <v>873</v>
      </c>
      <c r="G233" s="412"/>
      <c r="H233" s="413"/>
      <c r="I233" s="190" t="s">
        <v>844</v>
      </c>
      <c r="J233" s="195" t="s">
        <v>636</v>
      </c>
      <c r="K233" s="195"/>
      <c r="L233" s="195" t="s">
        <v>637</v>
      </c>
      <c r="M233" s="194">
        <v>6</v>
      </c>
    </row>
    <row r="234" spans="1:13" s="1" customFormat="1" ht="82.7" customHeight="1">
      <c r="A234" s="188" t="s">
        <v>916</v>
      </c>
      <c r="B234" s="189"/>
      <c r="C234" s="190" t="s">
        <v>870</v>
      </c>
      <c r="D234" s="190" t="s">
        <v>871</v>
      </c>
      <c r="E234" s="191" t="s">
        <v>872</v>
      </c>
      <c r="F234" s="411" t="s">
        <v>873</v>
      </c>
      <c r="G234" s="412"/>
      <c r="H234" s="413"/>
      <c r="I234" s="190" t="s">
        <v>844</v>
      </c>
      <c r="J234" s="195" t="s">
        <v>636</v>
      </c>
      <c r="K234" s="195"/>
      <c r="L234" s="195" t="s">
        <v>637</v>
      </c>
      <c r="M234" s="194">
        <v>6</v>
      </c>
    </row>
    <row r="235" spans="1:13" s="1" customFormat="1" ht="82.7" customHeight="1">
      <c r="A235" s="188" t="s">
        <v>917</v>
      </c>
      <c r="B235" s="189"/>
      <c r="C235" s="190" t="s">
        <v>870</v>
      </c>
      <c r="D235" s="190" t="s">
        <v>871</v>
      </c>
      <c r="E235" s="191" t="s">
        <v>875</v>
      </c>
      <c r="F235" s="411" t="s">
        <v>873</v>
      </c>
      <c r="G235" s="412"/>
      <c r="H235" s="413"/>
      <c r="I235" s="190" t="s">
        <v>844</v>
      </c>
      <c r="J235" s="195" t="s">
        <v>636</v>
      </c>
      <c r="K235" s="195"/>
      <c r="L235" s="195" t="s">
        <v>637</v>
      </c>
      <c r="M235" s="194">
        <v>6</v>
      </c>
    </row>
    <row r="236" spans="1:13" s="1" customFormat="1" ht="82.7" customHeight="1">
      <c r="A236" s="188" t="s">
        <v>918</v>
      </c>
      <c r="B236" s="189"/>
      <c r="C236" s="190" t="s">
        <v>870</v>
      </c>
      <c r="D236" s="190" t="s">
        <v>871</v>
      </c>
      <c r="E236" s="191" t="s">
        <v>877</v>
      </c>
      <c r="F236" s="411" t="s">
        <v>873</v>
      </c>
      <c r="G236" s="412"/>
      <c r="H236" s="413"/>
      <c r="I236" s="190" t="s">
        <v>844</v>
      </c>
      <c r="J236" s="195" t="s">
        <v>636</v>
      </c>
      <c r="K236" s="195"/>
      <c r="L236" s="195" t="s">
        <v>637</v>
      </c>
      <c r="M236" s="194">
        <v>6</v>
      </c>
    </row>
    <row r="237" spans="1:13" s="1" customFormat="1" ht="82.7" customHeight="1">
      <c r="A237" s="188" t="s">
        <v>919</v>
      </c>
      <c r="B237" s="189"/>
      <c r="C237" s="190" t="s">
        <v>870</v>
      </c>
      <c r="D237" s="190" t="s">
        <v>871</v>
      </c>
      <c r="E237" s="191" t="s">
        <v>879</v>
      </c>
      <c r="F237" s="411" t="s">
        <v>873</v>
      </c>
      <c r="G237" s="412"/>
      <c r="H237" s="413"/>
      <c r="I237" s="190" t="s">
        <v>844</v>
      </c>
      <c r="J237" s="195" t="s">
        <v>636</v>
      </c>
      <c r="K237" s="195"/>
      <c r="L237" s="195" t="s">
        <v>637</v>
      </c>
      <c r="M237" s="194">
        <v>6</v>
      </c>
    </row>
    <row r="238" spans="1:13" s="1" customFormat="1" ht="82.7" customHeight="1">
      <c r="A238" s="188" t="s">
        <v>920</v>
      </c>
      <c r="B238" s="189"/>
      <c r="C238" s="190" t="s">
        <v>870</v>
      </c>
      <c r="D238" s="190" t="s">
        <v>871</v>
      </c>
      <c r="E238" s="191" t="s">
        <v>895</v>
      </c>
      <c r="F238" s="411" t="s">
        <v>873</v>
      </c>
      <c r="G238" s="412"/>
      <c r="H238" s="413"/>
      <c r="I238" s="190" t="s">
        <v>844</v>
      </c>
      <c r="J238" s="195" t="s">
        <v>636</v>
      </c>
      <c r="K238" s="195"/>
      <c r="L238" s="195" t="s">
        <v>637</v>
      </c>
      <c r="M238" s="194">
        <v>6</v>
      </c>
    </row>
    <row r="239" spans="1:13" s="1" customFormat="1" ht="82.7" customHeight="1">
      <c r="A239" s="188" t="s">
        <v>921</v>
      </c>
      <c r="B239" s="189"/>
      <c r="C239" s="190" t="s">
        <v>870</v>
      </c>
      <c r="D239" s="190" t="s">
        <v>871</v>
      </c>
      <c r="E239" s="191" t="s">
        <v>897</v>
      </c>
      <c r="F239" s="411" t="s">
        <v>873</v>
      </c>
      <c r="G239" s="412"/>
      <c r="H239" s="413"/>
      <c r="I239" s="190" t="s">
        <v>844</v>
      </c>
      <c r="J239" s="195" t="s">
        <v>636</v>
      </c>
      <c r="K239" s="195"/>
      <c r="L239" s="195" t="s">
        <v>637</v>
      </c>
      <c r="M239" s="194">
        <v>6</v>
      </c>
    </row>
    <row r="240" spans="1:13" s="1" customFormat="1" ht="82.7" customHeight="1">
      <c r="A240" s="188" t="s">
        <v>922</v>
      </c>
      <c r="B240" s="189"/>
      <c r="C240" s="190" t="s">
        <v>870</v>
      </c>
      <c r="D240" s="190" t="s">
        <v>871</v>
      </c>
      <c r="E240" s="191" t="s">
        <v>872</v>
      </c>
      <c r="F240" s="411" t="s">
        <v>873</v>
      </c>
      <c r="G240" s="412"/>
      <c r="H240" s="413"/>
      <c r="I240" s="190" t="s">
        <v>844</v>
      </c>
      <c r="J240" s="195" t="s">
        <v>636</v>
      </c>
      <c r="K240" s="195"/>
      <c r="L240" s="195" t="s">
        <v>637</v>
      </c>
      <c r="M240" s="194">
        <v>4</v>
      </c>
    </row>
    <row r="241" spans="1:13" s="1" customFormat="1" ht="82.7" customHeight="1">
      <c r="A241" s="188" t="s">
        <v>923</v>
      </c>
      <c r="B241" s="189"/>
      <c r="C241" s="190" t="s">
        <v>870</v>
      </c>
      <c r="D241" s="190" t="s">
        <v>871</v>
      </c>
      <c r="E241" s="191" t="s">
        <v>875</v>
      </c>
      <c r="F241" s="411" t="s">
        <v>873</v>
      </c>
      <c r="G241" s="412"/>
      <c r="H241" s="413"/>
      <c r="I241" s="190" t="s">
        <v>844</v>
      </c>
      <c r="J241" s="195" t="s">
        <v>636</v>
      </c>
      <c r="K241" s="195"/>
      <c r="L241" s="195" t="s">
        <v>637</v>
      </c>
      <c r="M241" s="194">
        <v>4</v>
      </c>
    </row>
    <row r="242" spans="1:13" s="1" customFormat="1" ht="82.7" customHeight="1">
      <c r="A242" s="188" t="s">
        <v>924</v>
      </c>
      <c r="B242" s="189"/>
      <c r="C242" s="190" t="s">
        <v>870</v>
      </c>
      <c r="D242" s="190" t="s">
        <v>871</v>
      </c>
      <c r="E242" s="191" t="s">
        <v>877</v>
      </c>
      <c r="F242" s="411" t="s">
        <v>873</v>
      </c>
      <c r="G242" s="412"/>
      <c r="H242" s="413"/>
      <c r="I242" s="190" t="s">
        <v>844</v>
      </c>
      <c r="J242" s="195" t="s">
        <v>636</v>
      </c>
      <c r="K242" s="195"/>
      <c r="L242" s="195" t="s">
        <v>637</v>
      </c>
      <c r="M242" s="194">
        <v>4</v>
      </c>
    </row>
    <row r="243" spans="1:13" s="1" customFormat="1" ht="82.7" customHeight="1">
      <c r="A243" s="188" t="s">
        <v>925</v>
      </c>
      <c r="B243" s="189"/>
      <c r="C243" s="190" t="s">
        <v>870</v>
      </c>
      <c r="D243" s="190" t="s">
        <v>871</v>
      </c>
      <c r="E243" s="191" t="s">
        <v>879</v>
      </c>
      <c r="F243" s="411" t="s">
        <v>873</v>
      </c>
      <c r="G243" s="412"/>
      <c r="H243" s="413"/>
      <c r="I243" s="190" t="s">
        <v>844</v>
      </c>
      <c r="J243" s="195" t="s">
        <v>636</v>
      </c>
      <c r="K243" s="195"/>
      <c r="L243" s="195" t="s">
        <v>637</v>
      </c>
      <c r="M243" s="194">
        <v>4</v>
      </c>
    </row>
    <row r="244" spans="1:13" s="1" customFormat="1" ht="82.7" customHeight="1">
      <c r="A244" s="188" t="s">
        <v>926</v>
      </c>
      <c r="B244" s="189"/>
      <c r="C244" s="190" t="s">
        <v>870</v>
      </c>
      <c r="D244" s="190" t="s">
        <v>871</v>
      </c>
      <c r="E244" s="191" t="s">
        <v>895</v>
      </c>
      <c r="F244" s="411" t="s">
        <v>873</v>
      </c>
      <c r="G244" s="412"/>
      <c r="H244" s="413"/>
      <c r="I244" s="190" t="s">
        <v>844</v>
      </c>
      <c r="J244" s="195" t="s">
        <v>636</v>
      </c>
      <c r="K244" s="195"/>
      <c r="L244" s="195" t="s">
        <v>637</v>
      </c>
      <c r="M244" s="194">
        <v>4</v>
      </c>
    </row>
    <row r="245" spans="1:13" s="1" customFormat="1" ht="82.7" customHeight="1">
      <c r="A245" s="188" t="s">
        <v>927</v>
      </c>
      <c r="B245" s="189"/>
      <c r="C245" s="190" t="s">
        <v>870</v>
      </c>
      <c r="D245" s="190" t="s">
        <v>871</v>
      </c>
      <c r="E245" s="191" t="s">
        <v>897</v>
      </c>
      <c r="F245" s="411" t="s">
        <v>873</v>
      </c>
      <c r="G245" s="412"/>
      <c r="H245" s="413"/>
      <c r="I245" s="190" t="s">
        <v>844</v>
      </c>
      <c r="J245" s="195" t="s">
        <v>636</v>
      </c>
      <c r="K245" s="195"/>
      <c r="L245" s="195" t="s">
        <v>637</v>
      </c>
      <c r="M245" s="194">
        <v>6</v>
      </c>
    </row>
    <row r="246" spans="1:13" s="1" customFormat="1" ht="67.9" customHeight="1">
      <c r="A246" s="186" t="s">
        <v>614</v>
      </c>
      <c r="B246" s="186" t="s">
        <v>615</v>
      </c>
      <c r="C246" s="186" t="s">
        <v>616</v>
      </c>
      <c r="D246" s="186" t="s">
        <v>617</v>
      </c>
      <c r="E246" s="187" t="s">
        <v>618</v>
      </c>
      <c r="F246" s="414" t="s">
        <v>619</v>
      </c>
      <c r="G246" s="415"/>
      <c r="H246" s="416"/>
      <c r="I246" s="186" t="s">
        <v>2</v>
      </c>
      <c r="J246" s="186" t="s">
        <v>622</v>
      </c>
      <c r="K246" s="186"/>
      <c r="L246" s="186" t="s">
        <v>623</v>
      </c>
      <c r="M246" s="186" t="s">
        <v>624</v>
      </c>
    </row>
    <row r="247" spans="1:13" s="1" customFormat="1" ht="82.7" customHeight="1">
      <c r="A247" s="188" t="s">
        <v>928</v>
      </c>
      <c r="B247" s="189"/>
      <c r="C247" s="190" t="s">
        <v>870</v>
      </c>
      <c r="D247" s="190" t="s">
        <v>871</v>
      </c>
      <c r="E247" s="191" t="s">
        <v>872</v>
      </c>
      <c r="F247" s="411" t="s">
        <v>873</v>
      </c>
      <c r="G247" s="412"/>
      <c r="H247" s="413"/>
      <c r="I247" s="190" t="s">
        <v>844</v>
      </c>
      <c r="J247" s="195" t="s">
        <v>636</v>
      </c>
      <c r="K247" s="195"/>
      <c r="L247" s="195" t="s">
        <v>637</v>
      </c>
      <c r="M247" s="194">
        <v>6</v>
      </c>
    </row>
    <row r="248" spans="1:13" s="1" customFormat="1" ht="82.7" customHeight="1">
      <c r="A248" s="188" t="s">
        <v>929</v>
      </c>
      <c r="B248" s="189"/>
      <c r="C248" s="190" t="s">
        <v>870</v>
      </c>
      <c r="D248" s="190" t="s">
        <v>871</v>
      </c>
      <c r="E248" s="191" t="s">
        <v>875</v>
      </c>
      <c r="F248" s="411" t="s">
        <v>873</v>
      </c>
      <c r="G248" s="412"/>
      <c r="H248" s="413"/>
      <c r="I248" s="190" t="s">
        <v>844</v>
      </c>
      <c r="J248" s="195" t="s">
        <v>636</v>
      </c>
      <c r="K248" s="195"/>
      <c r="L248" s="195" t="s">
        <v>637</v>
      </c>
      <c r="M248" s="194">
        <v>6</v>
      </c>
    </row>
    <row r="249" spans="1:13" s="1" customFormat="1" ht="82.7" customHeight="1">
      <c r="A249" s="188" t="s">
        <v>930</v>
      </c>
      <c r="B249" s="206"/>
      <c r="C249" s="190" t="s">
        <v>931</v>
      </c>
      <c r="D249" s="190"/>
      <c r="E249" s="191" t="s">
        <v>877</v>
      </c>
      <c r="F249" s="411" t="s">
        <v>932</v>
      </c>
      <c r="G249" s="412"/>
      <c r="H249" s="413"/>
      <c r="I249" s="190" t="s">
        <v>844</v>
      </c>
      <c r="J249" s="195" t="s">
        <v>636</v>
      </c>
      <c r="K249" s="195"/>
      <c r="L249" s="195" t="s">
        <v>637</v>
      </c>
      <c r="M249" s="194">
        <v>30</v>
      </c>
    </row>
    <row r="250" spans="1:13" s="1" customFormat="1" ht="82.7" customHeight="1">
      <c r="A250" s="188" t="s">
        <v>933</v>
      </c>
      <c r="B250" s="206"/>
      <c r="C250" s="190" t="s">
        <v>931</v>
      </c>
      <c r="D250" s="190"/>
      <c r="E250" s="191" t="s">
        <v>879</v>
      </c>
      <c r="F250" s="411" t="s">
        <v>932</v>
      </c>
      <c r="G250" s="412"/>
      <c r="H250" s="413"/>
      <c r="I250" s="190" t="s">
        <v>844</v>
      </c>
      <c r="J250" s="195" t="s">
        <v>636</v>
      </c>
      <c r="K250" s="195"/>
      <c r="L250" s="195" t="s">
        <v>637</v>
      </c>
      <c r="M250" s="194">
        <v>30</v>
      </c>
    </row>
    <row r="251" spans="1:13" s="1" customFormat="1" ht="82.7" customHeight="1">
      <c r="A251" s="188" t="s">
        <v>934</v>
      </c>
      <c r="B251" s="206"/>
      <c r="C251" s="190" t="s">
        <v>931</v>
      </c>
      <c r="D251" s="190"/>
      <c r="E251" s="191" t="s">
        <v>895</v>
      </c>
      <c r="F251" s="411" t="s">
        <v>932</v>
      </c>
      <c r="G251" s="412"/>
      <c r="H251" s="413"/>
      <c r="I251" s="190" t="s">
        <v>844</v>
      </c>
      <c r="J251" s="195" t="s">
        <v>636</v>
      </c>
      <c r="K251" s="195"/>
      <c r="L251" s="195" t="s">
        <v>637</v>
      </c>
      <c r="M251" s="194">
        <v>30</v>
      </c>
    </row>
    <row r="252" spans="1:13" s="1" customFormat="1" ht="82.7" customHeight="1">
      <c r="A252" s="188" t="s">
        <v>935</v>
      </c>
      <c r="B252" s="206"/>
      <c r="C252" s="190" t="s">
        <v>931</v>
      </c>
      <c r="D252" s="190"/>
      <c r="E252" s="191" t="s">
        <v>897</v>
      </c>
      <c r="F252" s="411" t="s">
        <v>932</v>
      </c>
      <c r="G252" s="412"/>
      <c r="H252" s="413"/>
      <c r="I252" s="190" t="s">
        <v>844</v>
      </c>
      <c r="J252" s="195" t="s">
        <v>636</v>
      </c>
      <c r="K252" s="195"/>
      <c r="L252" s="195" t="s">
        <v>637</v>
      </c>
      <c r="M252" s="194">
        <v>30</v>
      </c>
    </row>
    <row r="253" spans="1:13" s="1" customFormat="1" ht="82.7" customHeight="1">
      <c r="A253" s="188" t="s">
        <v>936</v>
      </c>
      <c r="B253" s="189"/>
      <c r="C253" s="190" t="s">
        <v>937</v>
      </c>
      <c r="D253" s="190"/>
      <c r="E253" s="191" t="s">
        <v>872</v>
      </c>
      <c r="F253" s="411" t="s">
        <v>873</v>
      </c>
      <c r="G253" s="412"/>
      <c r="H253" s="413"/>
      <c r="I253" s="190" t="s">
        <v>840</v>
      </c>
      <c r="J253" s="195" t="s">
        <v>636</v>
      </c>
      <c r="K253" s="195"/>
      <c r="L253" s="195" t="s">
        <v>637</v>
      </c>
      <c r="M253" s="194">
        <v>24</v>
      </c>
    </row>
    <row r="254" spans="1:13" s="1" customFormat="1" ht="82.7" customHeight="1">
      <c r="A254" s="188" t="s">
        <v>938</v>
      </c>
      <c r="B254" s="189"/>
      <c r="C254" s="190" t="s">
        <v>937</v>
      </c>
      <c r="D254" s="190"/>
      <c r="E254" s="191" t="s">
        <v>875</v>
      </c>
      <c r="F254" s="411" t="s">
        <v>873</v>
      </c>
      <c r="G254" s="412"/>
      <c r="H254" s="413"/>
      <c r="I254" s="190" t="s">
        <v>840</v>
      </c>
      <c r="J254" s="195" t="s">
        <v>636</v>
      </c>
      <c r="K254" s="195"/>
      <c r="L254" s="195" t="s">
        <v>637</v>
      </c>
      <c r="M254" s="194">
        <v>24</v>
      </c>
    </row>
    <row r="255" spans="1:13" s="1" customFormat="1" ht="82.7" customHeight="1">
      <c r="A255" s="188" t="s">
        <v>939</v>
      </c>
      <c r="B255" s="189"/>
      <c r="C255" s="190" t="s">
        <v>937</v>
      </c>
      <c r="D255" s="190"/>
      <c r="E255" s="191" t="s">
        <v>877</v>
      </c>
      <c r="F255" s="411" t="s">
        <v>873</v>
      </c>
      <c r="G255" s="412"/>
      <c r="H255" s="413"/>
      <c r="I255" s="190" t="s">
        <v>840</v>
      </c>
      <c r="J255" s="195" t="s">
        <v>636</v>
      </c>
      <c r="K255" s="195"/>
      <c r="L255" s="195" t="s">
        <v>637</v>
      </c>
      <c r="M255" s="194">
        <v>24</v>
      </c>
    </row>
    <row r="256" spans="1:13" s="1" customFormat="1" ht="82.7" customHeight="1">
      <c r="A256" s="188" t="s">
        <v>940</v>
      </c>
      <c r="B256" s="189"/>
      <c r="C256" s="190" t="s">
        <v>937</v>
      </c>
      <c r="D256" s="190"/>
      <c r="E256" s="191" t="s">
        <v>879</v>
      </c>
      <c r="F256" s="411" t="s">
        <v>873</v>
      </c>
      <c r="G256" s="412"/>
      <c r="H256" s="413"/>
      <c r="I256" s="190" t="s">
        <v>840</v>
      </c>
      <c r="J256" s="195" t="s">
        <v>636</v>
      </c>
      <c r="K256" s="195"/>
      <c r="L256" s="195" t="s">
        <v>637</v>
      </c>
      <c r="M256" s="194">
        <v>24</v>
      </c>
    </row>
    <row r="257" spans="1:13" s="1" customFormat="1" ht="82.7" customHeight="1">
      <c r="A257" s="188" t="s">
        <v>941</v>
      </c>
      <c r="B257" s="189"/>
      <c r="C257" s="190" t="s">
        <v>937</v>
      </c>
      <c r="D257" s="190"/>
      <c r="E257" s="191" t="s">
        <v>895</v>
      </c>
      <c r="F257" s="411" t="s">
        <v>873</v>
      </c>
      <c r="G257" s="412"/>
      <c r="H257" s="413"/>
      <c r="I257" s="190" t="s">
        <v>840</v>
      </c>
      <c r="J257" s="195" t="s">
        <v>636</v>
      </c>
      <c r="K257" s="195"/>
      <c r="L257" s="195" t="s">
        <v>637</v>
      </c>
      <c r="M257" s="194">
        <v>24</v>
      </c>
    </row>
    <row r="258" spans="1:13" s="1" customFormat="1" ht="82.7" customHeight="1">
      <c r="A258" s="188" t="s">
        <v>942</v>
      </c>
      <c r="B258" s="189"/>
      <c r="C258" s="190" t="s">
        <v>937</v>
      </c>
      <c r="D258" s="190"/>
      <c r="E258" s="191" t="s">
        <v>897</v>
      </c>
      <c r="F258" s="411" t="s">
        <v>873</v>
      </c>
      <c r="G258" s="412"/>
      <c r="H258" s="413"/>
      <c r="I258" s="190" t="s">
        <v>840</v>
      </c>
      <c r="J258" s="195" t="s">
        <v>636</v>
      </c>
      <c r="K258" s="195"/>
      <c r="L258" s="195" t="s">
        <v>637</v>
      </c>
      <c r="M258" s="194">
        <v>24</v>
      </c>
    </row>
  </sheetData>
  <autoFilter ref="A3:A38"/>
  <mergeCells count="107">
    <mergeCell ref="A1:M1"/>
    <mergeCell ref="A39:M39"/>
    <mergeCell ref="A100:M100"/>
    <mergeCell ref="F153:H153"/>
    <mergeCell ref="F154:H154"/>
    <mergeCell ref="F155:H155"/>
    <mergeCell ref="F156:H156"/>
    <mergeCell ref="F157:H157"/>
    <mergeCell ref="F158:H158"/>
    <mergeCell ref="F159:H159"/>
    <mergeCell ref="F160:H160"/>
    <mergeCell ref="F161:H161"/>
    <mergeCell ref="F162:H162"/>
    <mergeCell ref="F163:H163"/>
    <mergeCell ref="F164:H164"/>
    <mergeCell ref="F165:H165"/>
    <mergeCell ref="F167:H167"/>
    <mergeCell ref="F168:H168"/>
    <mergeCell ref="F169:H169"/>
    <mergeCell ref="F170:H170"/>
    <mergeCell ref="F171:H171"/>
    <mergeCell ref="F172:H172"/>
    <mergeCell ref="F173:H173"/>
    <mergeCell ref="F174:H174"/>
    <mergeCell ref="F175:H175"/>
    <mergeCell ref="F176:H176"/>
    <mergeCell ref="F177:H177"/>
    <mergeCell ref="F178:H178"/>
    <mergeCell ref="F179:H179"/>
    <mergeCell ref="F180:H180"/>
    <mergeCell ref="F181:H181"/>
    <mergeCell ref="F182:H182"/>
    <mergeCell ref="F183:H183"/>
    <mergeCell ref="F185:H185"/>
    <mergeCell ref="F186:H186"/>
    <mergeCell ref="F187:H187"/>
    <mergeCell ref="F188:H188"/>
    <mergeCell ref="F189:H189"/>
    <mergeCell ref="F190:H190"/>
    <mergeCell ref="F191:H191"/>
    <mergeCell ref="F192:H192"/>
    <mergeCell ref="F193:H193"/>
    <mergeCell ref="F194:H194"/>
    <mergeCell ref="A195:M195"/>
    <mergeCell ref="F196:H196"/>
    <mergeCell ref="F197:H197"/>
    <mergeCell ref="F198:H198"/>
    <mergeCell ref="F199:H199"/>
    <mergeCell ref="F200:H200"/>
    <mergeCell ref="F201:H201"/>
    <mergeCell ref="F202:H202"/>
    <mergeCell ref="F203:H203"/>
    <mergeCell ref="F204:H204"/>
    <mergeCell ref="F205:H205"/>
    <mergeCell ref="F206:H206"/>
    <mergeCell ref="F207:H207"/>
    <mergeCell ref="F208:H208"/>
    <mergeCell ref="F209:H209"/>
    <mergeCell ref="F210:H210"/>
    <mergeCell ref="F211:H211"/>
    <mergeCell ref="F212:H212"/>
    <mergeCell ref="F213:H213"/>
    <mergeCell ref="F214:H214"/>
    <mergeCell ref="F215:H215"/>
    <mergeCell ref="F216:H216"/>
    <mergeCell ref="F217:H217"/>
    <mergeCell ref="F218:H218"/>
    <mergeCell ref="F219:H219"/>
    <mergeCell ref="F220:H220"/>
    <mergeCell ref="F221:H221"/>
    <mergeCell ref="F222:H222"/>
    <mergeCell ref="F223:H223"/>
    <mergeCell ref="F224:H224"/>
    <mergeCell ref="F225:H225"/>
    <mergeCell ref="F226:H226"/>
    <mergeCell ref="F227:H227"/>
    <mergeCell ref="F228:H228"/>
    <mergeCell ref="F229:H229"/>
    <mergeCell ref="F230:H230"/>
    <mergeCell ref="F231:H231"/>
    <mergeCell ref="F232:H232"/>
    <mergeCell ref="F233:H233"/>
    <mergeCell ref="F234:H234"/>
    <mergeCell ref="F235:H235"/>
    <mergeCell ref="F236:H236"/>
    <mergeCell ref="F237:H237"/>
    <mergeCell ref="F238:H238"/>
    <mergeCell ref="F239:H239"/>
    <mergeCell ref="F240:H240"/>
    <mergeCell ref="F241:H241"/>
    <mergeCell ref="F242:H242"/>
    <mergeCell ref="F243:H243"/>
    <mergeCell ref="F244:H244"/>
    <mergeCell ref="F245:H245"/>
    <mergeCell ref="F246:H246"/>
    <mergeCell ref="F256:H256"/>
    <mergeCell ref="F257:H257"/>
    <mergeCell ref="F258:H258"/>
    <mergeCell ref="F247:H247"/>
    <mergeCell ref="F248:H248"/>
    <mergeCell ref="F249:H249"/>
    <mergeCell ref="F250:H250"/>
    <mergeCell ref="F251:H251"/>
    <mergeCell ref="F252:H252"/>
    <mergeCell ref="F253:H253"/>
    <mergeCell ref="F254:H254"/>
    <mergeCell ref="F255:H255"/>
  </mergeCells>
  <pageMargins left="0.393055555555556" right="0.393055555555556" top="0.984027777777778" bottom="0.786805555555556" header="0.432638888888889" footer="0.196527777777778"/>
  <pageSetup fitToHeight="0" orientation="portrait" paperSize="9" scale="48" r:id="rId2"/>
  <headerFooter>
    <oddHeader>&amp;C&amp;"arial"&amp;48&amp;K02-050КАТУШКА ДЛЯ ТРИММЕРА</oddHeader>
    <oddFooter>&amp;C&amp;"微软雅黑"&amp;30www.bestill.ru
&amp;P</oddFooter>
  </headerFooter>
  <rowBreaks count="14" manualBreakCount="14">
    <brk id="20" max="16383" man="1"/>
    <brk id="38" max="16383" man="1"/>
    <brk id="57" max="16383" man="1"/>
    <brk id="74" max="16383" man="1"/>
    <brk id="94" max="16383" man="1"/>
    <brk id="99" max="16383" man="1"/>
    <brk id="122" max="16383" man="1"/>
    <brk id="146" max="16383" man="1"/>
    <brk id="165" max="16383" man="1"/>
    <brk id="183" max="16383" man="1"/>
    <brk id="194" max="16383" man="1"/>
    <brk id="211" max="16383" man="1"/>
    <brk id="228" max="16383" man="1"/>
    <brk id="245" max="16383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6"/>
  <sheetViews>
    <sheetView workbookViewId="0" topLeftCell="A10">
      <selection pane="topLeft" activeCell="H36" sqref="H36"/>
    </sheetView>
  </sheetViews>
  <sheetFormatPr defaultColWidth="9.00428571428571" defaultRowHeight="15"/>
  <cols>
    <col min="1" max="1" width="14.2857142857143" customWidth="1"/>
    <col min="2" max="2" width="13.7142857142857" customWidth="1"/>
    <col min="3" max="3" width="10.5714285714286" customWidth="1"/>
    <col min="5" max="5" width="10.2857142857143" customWidth="1"/>
    <col min="6" max="6" width="9.28571428571429" customWidth="1"/>
    <col min="7" max="7" width="9.71428571428571" customWidth="1"/>
    <col min="9" max="9" width="15" customWidth="1"/>
    <col min="10" max="10" width="0.142857142857143" customWidth="1"/>
    <col min="11" max="13" width="9" hidden="1" customWidth="1"/>
  </cols>
  <sheetData>
    <row r="1" spans="1:13" ht="152.25" customHeight="1">
      <c r="A1" s="431" t="s">
        <v>2913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3"/>
    </row>
    <row r="2" spans="1:13" ht="30" customHeight="1">
      <c r="A2" s="439"/>
      <c r="B2" s="439"/>
      <c r="C2" s="439"/>
      <c r="D2" s="439"/>
      <c r="E2" s="439"/>
      <c r="F2" s="439"/>
      <c r="G2" s="439"/>
      <c r="H2" s="439"/>
      <c r="I2" s="439"/>
      <c r="J2" s="95"/>
      <c r="K2" s="95"/>
      <c r="L2" s="95"/>
      <c r="M2" s="95"/>
    </row>
    <row r="3" spans="1:13" ht="30" customHeight="1">
      <c r="A3" s="439"/>
      <c r="B3" s="439"/>
      <c r="C3" s="439"/>
      <c r="D3" s="439"/>
      <c r="E3" s="439"/>
      <c r="F3" s="439"/>
      <c r="G3" s="439"/>
      <c r="H3" s="439"/>
      <c r="I3" s="439"/>
      <c r="J3" s="95"/>
      <c r="K3" s="95"/>
      <c r="L3" s="95"/>
      <c r="M3" s="95"/>
    </row>
    <row r="4" spans="1:13" ht="30" customHeight="1">
      <c r="A4" s="439"/>
      <c r="B4" s="439"/>
      <c r="C4" s="439"/>
      <c r="D4" s="439"/>
      <c r="E4" s="439"/>
      <c r="F4" s="439"/>
      <c r="G4" s="439"/>
      <c r="H4" s="439"/>
      <c r="I4" s="439"/>
      <c r="J4" s="95"/>
      <c r="K4" s="95"/>
      <c r="L4" s="95"/>
      <c r="M4" s="95"/>
    </row>
    <row r="5" spans="1:13" ht="30" customHeight="1">
      <c r="A5" s="439"/>
      <c r="B5" s="439"/>
      <c r="C5" s="439"/>
      <c r="D5" s="439"/>
      <c r="E5" s="439"/>
      <c r="F5" s="439"/>
      <c r="G5" s="439"/>
      <c r="H5" s="439"/>
      <c r="I5" s="439"/>
      <c r="J5" s="95"/>
      <c r="K5" s="95"/>
      <c r="L5" s="95"/>
      <c r="M5" s="95"/>
    </row>
    <row r="6" spans="1:13" ht="19.9" customHeight="1">
      <c r="A6" s="436" t="s">
        <v>943</v>
      </c>
      <c r="B6" s="436" t="s">
        <v>944</v>
      </c>
      <c r="C6" s="440" t="s">
        <v>945</v>
      </c>
      <c r="D6" s="440"/>
      <c r="E6" s="436" t="s">
        <v>2</v>
      </c>
      <c r="F6" s="436" t="s">
        <v>946</v>
      </c>
      <c r="G6" s="436" t="s">
        <v>947</v>
      </c>
      <c r="H6" s="436" t="s">
        <v>948</v>
      </c>
      <c r="I6" s="436" t="s">
        <v>949</v>
      </c>
      <c r="J6" s="95"/>
      <c r="K6" s="95"/>
      <c r="L6" s="95"/>
      <c r="M6" s="95"/>
    </row>
    <row r="7" spans="1:13" ht="31.9" customHeight="1">
      <c r="A7" s="436"/>
      <c r="B7" s="436"/>
      <c r="C7" s="440"/>
      <c r="D7" s="440"/>
      <c r="E7" s="436"/>
      <c r="F7" s="436"/>
      <c r="G7" s="442"/>
      <c r="H7" s="442"/>
      <c r="I7" s="442"/>
      <c r="J7" s="95"/>
      <c r="K7" s="95"/>
      <c r="L7" s="95"/>
      <c r="M7" s="95"/>
    </row>
    <row r="8" spans="1:13" ht="19.9" customHeight="1">
      <c r="A8" s="179" t="s">
        <v>950</v>
      </c>
      <c r="B8" s="180" t="s">
        <v>951</v>
      </c>
      <c r="C8" s="435" t="s">
        <v>952</v>
      </c>
      <c r="D8" s="435" t="s">
        <v>953</v>
      </c>
      <c r="E8" s="435" t="s">
        <v>954</v>
      </c>
      <c r="F8" s="107">
        <v>10</v>
      </c>
      <c r="G8" s="107">
        <v>150</v>
      </c>
      <c r="H8" s="107">
        <v>0.043999999999999997</v>
      </c>
      <c r="I8" s="178" t="s">
        <v>955</v>
      </c>
      <c r="J8" s="95"/>
      <c r="K8" s="95"/>
      <c r="L8" s="95"/>
      <c r="M8" s="95"/>
    </row>
    <row r="9" spans="1:13" ht="19.9" customHeight="1">
      <c r="A9" s="179" t="s">
        <v>956</v>
      </c>
      <c r="B9" s="180" t="s">
        <v>957</v>
      </c>
      <c r="C9" s="435"/>
      <c r="D9" s="435"/>
      <c r="E9" s="435"/>
      <c r="F9" s="107">
        <v>10</v>
      </c>
      <c r="G9" s="107">
        <v>150</v>
      </c>
      <c r="H9" s="107">
        <v>0.043999999999999997</v>
      </c>
      <c r="I9" s="178" t="s">
        <v>955</v>
      </c>
      <c r="J9" s="95"/>
      <c r="K9" s="95"/>
      <c r="L9" s="95"/>
      <c r="M9" s="95"/>
    </row>
    <row r="10" spans="1:13" ht="19.9" customHeight="1">
      <c r="A10" s="179" t="s">
        <v>958</v>
      </c>
      <c r="B10" s="180" t="s">
        <v>959</v>
      </c>
      <c r="C10" s="435"/>
      <c r="D10" s="435"/>
      <c r="E10" s="435"/>
      <c r="F10" s="107">
        <v>10</v>
      </c>
      <c r="G10" s="107">
        <v>150</v>
      </c>
      <c r="H10" s="107">
        <v>0.043999999999999997</v>
      </c>
      <c r="I10" s="178" t="s">
        <v>955</v>
      </c>
      <c r="J10" s="95"/>
      <c r="K10" s="95"/>
      <c r="L10" s="95"/>
      <c r="M10" s="95"/>
    </row>
    <row r="11" spans="1:13" ht="19.9" customHeight="1">
      <c r="A11" s="179" t="s">
        <v>960</v>
      </c>
      <c r="B11" s="180" t="s">
        <v>961</v>
      </c>
      <c r="C11" s="435"/>
      <c r="D11" s="435"/>
      <c r="E11" s="435"/>
      <c r="F11" s="107">
        <v>10</v>
      </c>
      <c r="G11" s="107">
        <v>150</v>
      </c>
      <c r="H11" s="107">
        <v>0.043999999999999997</v>
      </c>
      <c r="I11" s="178" t="s">
        <v>955</v>
      </c>
      <c r="J11" s="95"/>
      <c r="K11" s="95"/>
      <c r="L11" s="95"/>
      <c r="M11" s="95"/>
    </row>
    <row r="12" spans="1:13" ht="30" customHeight="1">
      <c r="A12" s="95"/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</row>
    <row r="13" spans="1:13" ht="30" customHeight="1">
      <c r="A13" s="439"/>
      <c r="B13" s="439"/>
      <c r="C13" s="439"/>
      <c r="D13" s="439"/>
      <c r="E13" s="439"/>
      <c r="F13" s="439"/>
      <c r="G13" s="439"/>
      <c r="H13" s="439"/>
      <c r="I13" s="439"/>
      <c r="J13" s="95"/>
      <c r="K13" s="95"/>
      <c r="L13" s="95"/>
      <c r="M13" s="95"/>
    </row>
    <row r="14" spans="1:13" ht="30" customHeight="1">
      <c r="A14" s="439"/>
      <c r="B14" s="439"/>
      <c r="C14" s="439"/>
      <c r="D14" s="439"/>
      <c r="E14" s="439"/>
      <c r="F14" s="439"/>
      <c r="G14" s="439"/>
      <c r="H14" s="439"/>
      <c r="I14" s="439"/>
      <c r="J14" s="95"/>
      <c r="K14" s="95"/>
      <c r="L14" s="95"/>
      <c r="M14" s="95"/>
    </row>
    <row r="15" spans="1:13" ht="30" customHeight="1">
      <c r="A15" s="439"/>
      <c r="B15" s="439"/>
      <c r="C15" s="439"/>
      <c r="D15" s="439"/>
      <c r="E15" s="439"/>
      <c r="F15" s="439"/>
      <c r="G15" s="439"/>
      <c r="H15" s="439"/>
      <c r="I15" s="439"/>
      <c r="J15" s="95"/>
      <c r="K15" s="95"/>
      <c r="L15" s="95"/>
      <c r="M15" s="95"/>
    </row>
    <row r="16" spans="1:13" ht="30" customHeight="1">
      <c r="A16" s="439"/>
      <c r="B16" s="439"/>
      <c r="C16" s="439"/>
      <c r="D16" s="439"/>
      <c r="E16" s="439"/>
      <c r="F16" s="439"/>
      <c r="G16" s="439"/>
      <c r="H16" s="439"/>
      <c r="I16" s="439"/>
      <c r="J16" s="95"/>
      <c r="K16" s="95"/>
      <c r="L16" s="95"/>
      <c r="M16" s="95"/>
    </row>
    <row r="17" spans="1:13" ht="19.9" customHeight="1">
      <c r="A17" s="437" t="s">
        <v>943</v>
      </c>
      <c r="B17" s="441" t="s">
        <v>944</v>
      </c>
      <c r="C17" s="440" t="s">
        <v>945</v>
      </c>
      <c r="D17" s="440"/>
      <c r="E17" s="437" t="s">
        <v>2</v>
      </c>
      <c r="F17" s="437" t="s">
        <v>946</v>
      </c>
      <c r="G17" s="436" t="s">
        <v>962</v>
      </c>
      <c r="H17" s="436" t="s">
        <v>948</v>
      </c>
      <c r="I17" s="436" t="s">
        <v>949</v>
      </c>
      <c r="J17" s="95"/>
      <c r="K17" s="95"/>
      <c r="L17" s="95"/>
      <c r="M17" s="95"/>
    </row>
    <row r="18" spans="1:13" ht="33" customHeight="1">
      <c r="A18" s="438"/>
      <c r="B18" s="441"/>
      <c r="C18" s="440"/>
      <c r="D18" s="440"/>
      <c r="E18" s="438"/>
      <c r="F18" s="438"/>
      <c r="G18" s="442"/>
      <c r="H18" s="442"/>
      <c r="I18" s="442"/>
      <c r="J18" s="95"/>
      <c r="K18" s="95"/>
      <c r="L18" s="95"/>
      <c r="M18" s="95"/>
    </row>
    <row r="19" spans="1:13" ht="19.9" customHeight="1">
      <c r="A19" s="181" t="s">
        <v>963</v>
      </c>
      <c r="B19" s="182" t="s">
        <v>964</v>
      </c>
      <c r="C19" s="434" t="s">
        <v>952</v>
      </c>
      <c r="D19" s="434" t="s">
        <v>953</v>
      </c>
      <c r="E19" s="435" t="s">
        <v>39</v>
      </c>
      <c r="F19" s="155"/>
      <c r="G19" s="107">
        <v>50</v>
      </c>
      <c r="H19" s="107">
        <v>0.070999999999999994</v>
      </c>
      <c r="I19" s="178" t="s">
        <v>965</v>
      </c>
      <c r="J19" s="95"/>
      <c r="K19" s="95"/>
      <c r="L19" s="95"/>
      <c r="M19" s="95"/>
    </row>
    <row r="20" spans="1:13" ht="19.9" customHeight="1">
      <c r="A20" s="179" t="s">
        <v>966</v>
      </c>
      <c r="B20" s="180" t="s">
        <v>392</v>
      </c>
      <c r="C20" s="435"/>
      <c r="D20" s="435"/>
      <c r="E20" s="435">
        <v>14</v>
      </c>
      <c r="F20" s="107"/>
      <c r="G20" s="107">
        <v>50</v>
      </c>
      <c r="H20" s="107">
        <v>0.070999999999999994</v>
      </c>
      <c r="I20" s="178" t="s">
        <v>965</v>
      </c>
      <c r="J20" s="95"/>
      <c r="K20" s="95"/>
      <c r="L20" s="95"/>
      <c r="M20" s="95"/>
    </row>
    <row r="21" spans="1:13" ht="19.9" customHeight="1">
      <c r="A21" s="179" t="s">
        <v>967</v>
      </c>
      <c r="B21" s="180" t="s">
        <v>968</v>
      </c>
      <c r="C21" s="435"/>
      <c r="D21" s="435"/>
      <c r="E21" s="435">
        <v>18</v>
      </c>
      <c r="F21" s="107"/>
      <c r="G21" s="107">
        <v>32</v>
      </c>
      <c r="H21" s="107">
        <v>0.070999999999999994</v>
      </c>
      <c r="I21" s="178" t="s">
        <v>965</v>
      </c>
      <c r="J21" s="95"/>
      <c r="K21" s="95"/>
      <c r="L21" s="95"/>
      <c r="M21" s="95"/>
    </row>
    <row r="22" spans="1:13" ht="19.9" customHeight="1">
      <c r="A22" s="179" t="s">
        <v>969</v>
      </c>
      <c r="B22" s="180" t="s">
        <v>970</v>
      </c>
      <c r="C22" s="435"/>
      <c r="D22" s="435"/>
      <c r="E22" s="435">
        <v>22</v>
      </c>
      <c r="F22" s="107"/>
      <c r="G22" s="107">
        <v>18</v>
      </c>
      <c r="H22" s="107">
        <v>0.045</v>
      </c>
      <c r="I22" s="178" t="s">
        <v>971</v>
      </c>
      <c r="J22" s="95"/>
      <c r="K22" s="95"/>
      <c r="L22" s="95"/>
      <c r="M22" s="95"/>
    </row>
    <row r="23" spans="1:13" ht="19.9" customHeight="1">
      <c r="A23" s="179" t="s">
        <v>972</v>
      </c>
      <c r="B23" s="180" t="s">
        <v>973</v>
      </c>
      <c r="C23" s="435"/>
      <c r="D23" s="435"/>
      <c r="E23" s="435">
        <v>25</v>
      </c>
      <c r="F23" s="107"/>
      <c r="G23" s="107">
        <v>18</v>
      </c>
      <c r="H23" s="107">
        <v>0.058999999999999997</v>
      </c>
      <c r="I23" s="178" t="s">
        <v>974</v>
      </c>
      <c r="J23" s="95"/>
      <c r="K23" s="95"/>
      <c r="L23" s="95"/>
      <c r="M23" s="95"/>
    </row>
    <row r="24" spans="1:13" ht="19.9" customHeight="1">
      <c r="A24" s="179" t="s">
        <v>975</v>
      </c>
      <c r="B24" s="180" t="s">
        <v>976</v>
      </c>
      <c r="C24" s="435"/>
      <c r="D24" s="435"/>
      <c r="E24" s="435">
        <v>28</v>
      </c>
      <c r="F24" s="107"/>
      <c r="G24" s="107">
        <v>18</v>
      </c>
      <c r="H24" s="107">
        <v>0.071999999999999995</v>
      </c>
      <c r="I24" s="178" t="s">
        <v>977</v>
      </c>
      <c r="J24" s="95"/>
      <c r="K24" s="95"/>
      <c r="L24" s="95"/>
      <c r="M24" s="95"/>
    </row>
    <row r="25" spans="1:13" ht="19.9" customHeight="1">
      <c r="A25" s="179" t="s">
        <v>978</v>
      </c>
      <c r="B25" s="180" t="s">
        <v>979</v>
      </c>
      <c r="C25" s="435"/>
      <c r="D25" s="435"/>
      <c r="E25" s="435">
        <v>32</v>
      </c>
      <c r="F25" s="107"/>
      <c r="G25" s="107">
        <v>10</v>
      </c>
      <c r="H25" s="107">
        <v>0.06</v>
      </c>
      <c r="I25" s="178" t="s">
        <v>980</v>
      </c>
      <c r="J25" s="95"/>
      <c r="K25" s="95"/>
      <c r="L25" s="95"/>
      <c r="M25" s="95"/>
    </row>
    <row r="26" spans="1:13" ht="19.9" customHeight="1">
      <c r="A26" s="179" t="s">
        <v>981</v>
      </c>
      <c r="B26" s="180" t="s">
        <v>982</v>
      </c>
      <c r="C26" s="435"/>
      <c r="D26" s="435"/>
      <c r="E26" s="435">
        <v>37</v>
      </c>
      <c r="F26" s="107"/>
      <c r="G26" s="107">
        <v>9</v>
      </c>
      <c r="H26" s="107">
        <v>0.06</v>
      </c>
      <c r="I26" s="178" t="s">
        <v>980</v>
      </c>
      <c r="J26" s="95"/>
      <c r="K26" s="95"/>
      <c r="L26" s="95"/>
      <c r="M26" s="95"/>
    </row>
  </sheetData>
  <mergeCells count="27">
    <mergeCell ref="H6:H7"/>
    <mergeCell ref="H17:H18"/>
    <mergeCell ref="I6:I7"/>
    <mergeCell ref="I17:I18"/>
    <mergeCell ref="A2:D5"/>
    <mergeCell ref="E2:I5"/>
    <mergeCell ref="C8:C11"/>
    <mergeCell ref="F6:F7"/>
    <mergeCell ref="F17:F18"/>
    <mergeCell ref="G6:G7"/>
    <mergeCell ref="G17:G18"/>
    <mergeCell ref="A1:M1"/>
    <mergeCell ref="C19:C26"/>
    <mergeCell ref="D8:D11"/>
    <mergeCell ref="D19:D26"/>
    <mergeCell ref="E6:E7"/>
    <mergeCell ref="E8:E11"/>
    <mergeCell ref="E17:E18"/>
    <mergeCell ref="E19:E26"/>
    <mergeCell ref="A13:D16"/>
    <mergeCell ref="E13:I16"/>
    <mergeCell ref="C17:D18"/>
    <mergeCell ref="C6:D7"/>
    <mergeCell ref="A6:A7"/>
    <mergeCell ref="A17:A18"/>
    <mergeCell ref="B6:B7"/>
    <mergeCell ref="B17:B18"/>
  </mergeCells>
  <pageMargins left="0.393055555555556" right="0.275" top="0.354166666666667" bottom="0.944444444444444" header="0.236111111111111" footer="0.156944444444444"/>
  <pageSetup orientation="portrait" paperSize="9" scale="90" r:id="rId2"/>
  <headerFooter>
    <oddHeader>&amp;C&amp;"arial"&amp;32&amp;K02-050Шнуры стартерные</oddHeader>
    <oddFooter>&amp;C&amp;"arial"&amp;16www.bestill.ru
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7"/>
  <sheetViews>
    <sheetView zoomScale="50" zoomScaleNormal="50" workbookViewId="0" topLeftCell="A1">
      <selection pane="topLeft" activeCell="N8" sqref="N8"/>
    </sheetView>
  </sheetViews>
  <sheetFormatPr defaultColWidth="9.00428571428571" defaultRowHeight="15"/>
  <cols>
    <col min="1" max="1" width="10.5714285714286" customWidth="1"/>
    <col min="2" max="2" width="22.7142857142857" customWidth="1"/>
    <col min="3" max="3" width="20.4285714285714" customWidth="1"/>
    <col min="5" max="5" width="10.2857142857143" customWidth="1"/>
    <col min="6" max="6" width="10.5714285714286" customWidth="1"/>
    <col min="7" max="7" width="22.7142857142857" customWidth="1"/>
    <col min="8" max="8" width="19" customWidth="1"/>
    <col min="10" max="10" width="11" customWidth="1"/>
  </cols>
  <sheetData>
    <row r="1" spans="1:10" ht="114" customHeight="1">
      <c r="A1" s="443" t="s">
        <v>2993</v>
      </c>
      <c r="B1" s="443"/>
      <c r="C1" s="443"/>
      <c r="D1" s="443"/>
      <c r="E1" s="443"/>
      <c r="F1" s="443"/>
      <c r="G1" s="443"/>
      <c r="H1" s="443"/>
      <c r="I1" s="443"/>
      <c r="J1" s="443"/>
    </row>
    <row r="2" spans="1:10" ht="40.15" customHeight="1">
      <c r="A2" s="176" t="s">
        <v>614</v>
      </c>
      <c r="B2" s="139" t="s">
        <v>615</v>
      </c>
      <c r="C2" s="177" t="s">
        <v>617</v>
      </c>
      <c r="D2" s="176" t="s">
        <v>2</v>
      </c>
      <c r="E2" s="139" t="s">
        <v>624</v>
      </c>
      <c r="F2" s="176" t="s">
        <v>614</v>
      </c>
      <c r="G2" s="139" t="s">
        <v>615</v>
      </c>
      <c r="H2" s="177" t="s">
        <v>617</v>
      </c>
      <c r="I2" s="176" t="s">
        <v>2</v>
      </c>
      <c r="J2" s="139" t="s">
        <v>624</v>
      </c>
    </row>
    <row r="3" spans="1:10" ht="99" customHeight="1">
      <c r="A3" s="125" t="s">
        <v>983</v>
      </c>
      <c r="B3" s="33"/>
      <c r="C3" s="126" t="s">
        <v>984</v>
      </c>
      <c r="D3" s="178" t="s">
        <v>954</v>
      </c>
      <c r="E3" s="33">
        <v>100</v>
      </c>
      <c r="F3" s="125" t="s">
        <v>985</v>
      </c>
      <c r="G3" s="62"/>
      <c r="H3" s="126" t="s">
        <v>986</v>
      </c>
      <c r="I3" s="178" t="s">
        <v>954</v>
      </c>
      <c r="J3" s="59">
        <v>100</v>
      </c>
    </row>
    <row r="4" spans="1:10" ht="99" customHeight="1">
      <c r="A4" s="125" t="s">
        <v>987</v>
      </c>
      <c r="B4" s="62"/>
      <c r="C4" s="126" t="s">
        <v>988</v>
      </c>
      <c r="D4" s="178" t="s">
        <v>954</v>
      </c>
      <c r="E4" s="59">
        <v>100</v>
      </c>
      <c r="F4" s="125" t="s">
        <v>989</v>
      </c>
      <c r="G4" s="62"/>
      <c r="H4" s="126" t="s">
        <v>990</v>
      </c>
      <c r="I4" s="178" t="s">
        <v>954</v>
      </c>
      <c r="J4" s="59">
        <v>100</v>
      </c>
    </row>
    <row r="5" spans="1:10" ht="99" customHeight="1">
      <c r="A5" s="125" t="s">
        <v>991</v>
      </c>
      <c r="B5" s="62"/>
      <c r="C5" s="126" t="s">
        <v>992</v>
      </c>
      <c r="D5" s="178" t="s">
        <v>954</v>
      </c>
      <c r="E5" s="59">
        <v>100</v>
      </c>
      <c r="F5" s="125" t="s">
        <v>993</v>
      </c>
      <c r="G5" s="62"/>
      <c r="H5" s="126" t="s">
        <v>994</v>
      </c>
      <c r="I5" s="178" t="s">
        <v>954</v>
      </c>
      <c r="J5" s="59">
        <v>100</v>
      </c>
    </row>
    <row r="6" spans="1:10" ht="99" customHeight="1">
      <c r="A6" s="125" t="s">
        <v>995</v>
      </c>
      <c r="B6" s="62"/>
      <c r="C6" s="126" t="s">
        <v>996</v>
      </c>
      <c r="D6" s="178" t="s">
        <v>954</v>
      </c>
      <c r="E6" s="59">
        <v>100</v>
      </c>
      <c r="F6" s="125" t="s">
        <v>997</v>
      </c>
      <c r="G6" s="62"/>
      <c r="H6" s="126" t="s">
        <v>998</v>
      </c>
      <c r="I6" s="178" t="s">
        <v>954</v>
      </c>
      <c r="J6" s="59">
        <v>100</v>
      </c>
    </row>
    <row r="7" spans="1:10" ht="99" customHeight="1">
      <c r="A7" s="125" t="s">
        <v>999</v>
      </c>
      <c r="B7" s="62"/>
      <c r="C7" s="126" t="s">
        <v>996</v>
      </c>
      <c r="D7" s="178" t="s">
        <v>954</v>
      </c>
      <c r="E7" s="59">
        <v>100</v>
      </c>
      <c r="F7" s="125" t="s">
        <v>1000</v>
      </c>
      <c r="G7" s="62"/>
      <c r="H7" s="126" t="s">
        <v>998</v>
      </c>
      <c r="I7" s="178" t="s">
        <v>954</v>
      </c>
      <c r="J7" s="59">
        <v>100</v>
      </c>
    </row>
    <row r="8" spans="1:10" ht="99" customHeight="1">
      <c r="A8" s="125" t="s">
        <v>1001</v>
      </c>
      <c r="B8" s="62"/>
      <c r="C8" s="126" t="s">
        <v>992</v>
      </c>
      <c r="D8" s="178" t="s">
        <v>954</v>
      </c>
      <c r="E8" s="59">
        <v>50</v>
      </c>
      <c r="F8" s="125" t="s">
        <v>1002</v>
      </c>
      <c r="G8" s="62"/>
      <c r="H8" s="126" t="s">
        <v>998</v>
      </c>
      <c r="I8" s="178" t="s">
        <v>954</v>
      </c>
      <c r="J8" s="59">
        <v>100</v>
      </c>
    </row>
    <row r="9" spans="1:10" ht="99" customHeight="1">
      <c r="A9" s="125" t="s">
        <v>1003</v>
      </c>
      <c r="B9" s="62"/>
      <c r="C9" s="126" t="s">
        <v>1004</v>
      </c>
      <c r="D9" s="178" t="s">
        <v>954</v>
      </c>
      <c r="E9" s="59">
        <v>100</v>
      </c>
      <c r="F9" s="125" t="s">
        <v>1005</v>
      </c>
      <c r="G9" s="62"/>
      <c r="H9" s="126" t="s">
        <v>998</v>
      </c>
      <c r="I9" s="178" t="s">
        <v>954</v>
      </c>
      <c r="J9" s="59">
        <v>100</v>
      </c>
    </row>
    <row r="10" spans="1:10" ht="99" customHeight="1">
      <c r="A10" s="125" t="s">
        <v>1006</v>
      </c>
      <c r="B10" s="62"/>
      <c r="C10" s="126" t="s">
        <v>1007</v>
      </c>
      <c r="D10" s="178" t="s">
        <v>954</v>
      </c>
      <c r="E10" s="59">
        <v>100</v>
      </c>
      <c r="F10" s="125" t="s">
        <v>1008</v>
      </c>
      <c r="G10" s="62"/>
      <c r="H10" s="126" t="s">
        <v>1009</v>
      </c>
      <c r="I10" s="178" t="s">
        <v>954</v>
      </c>
      <c r="J10" s="59">
        <v>100</v>
      </c>
    </row>
    <row r="11" spans="1:10" ht="99" customHeight="1">
      <c r="A11" s="125" t="s">
        <v>1010</v>
      </c>
      <c r="B11" s="62"/>
      <c r="C11" s="126" t="s">
        <v>1007</v>
      </c>
      <c r="D11" s="178" t="s">
        <v>954</v>
      </c>
      <c r="E11" s="59">
        <v>100</v>
      </c>
      <c r="F11" s="125" t="s">
        <v>1011</v>
      </c>
      <c r="G11" s="62"/>
      <c r="H11" s="126" t="s">
        <v>998</v>
      </c>
      <c r="I11" s="178" t="s">
        <v>954</v>
      </c>
      <c r="J11" s="59">
        <v>100</v>
      </c>
    </row>
    <row r="12" spans="1:10" ht="103.15" customHeight="1">
      <c r="A12" s="125" t="s">
        <v>1012</v>
      </c>
      <c r="B12" s="62"/>
      <c r="C12" s="126" t="s">
        <v>986</v>
      </c>
      <c r="D12" s="178" t="s">
        <v>954</v>
      </c>
      <c r="E12" s="59">
        <v>100</v>
      </c>
      <c r="F12" s="125" t="s">
        <v>1013</v>
      </c>
      <c r="G12" s="62"/>
      <c r="H12" s="126" t="s">
        <v>1014</v>
      </c>
      <c r="I12" s="178" t="s">
        <v>954</v>
      </c>
      <c r="J12" s="59">
        <v>100</v>
      </c>
    </row>
    <row r="13" spans="1:10" ht="40.15" customHeight="1">
      <c r="A13" s="176" t="s">
        <v>614</v>
      </c>
      <c r="B13" s="139" t="s">
        <v>615</v>
      </c>
      <c r="C13" s="177" t="s">
        <v>617</v>
      </c>
      <c r="D13" s="176" t="s">
        <v>2</v>
      </c>
      <c r="E13" s="139" t="s">
        <v>624</v>
      </c>
      <c r="F13" s="176" t="s">
        <v>614</v>
      </c>
      <c r="G13" s="139" t="s">
        <v>615</v>
      </c>
      <c r="H13" s="177" t="s">
        <v>617</v>
      </c>
      <c r="I13" s="176" t="s">
        <v>2</v>
      </c>
      <c r="J13" s="139" t="s">
        <v>624</v>
      </c>
    </row>
    <row r="14" spans="1:10" ht="106.9" customHeight="1">
      <c r="A14" s="125" t="s">
        <v>1015</v>
      </c>
      <c r="B14" s="62"/>
      <c r="C14" s="126" t="s">
        <v>1016</v>
      </c>
      <c r="D14" s="178" t="s">
        <v>954</v>
      </c>
      <c r="E14" s="59">
        <v>100</v>
      </c>
      <c r="F14" s="125" t="s">
        <v>1017</v>
      </c>
      <c r="G14" s="62"/>
      <c r="H14" s="126" t="s">
        <v>1018</v>
      </c>
      <c r="I14" s="178" t="s">
        <v>954</v>
      </c>
      <c r="J14" s="59">
        <v>100</v>
      </c>
    </row>
    <row r="15" spans="1:10" ht="106.15" customHeight="1">
      <c r="A15" s="125" t="s">
        <v>1019</v>
      </c>
      <c r="B15" s="62"/>
      <c r="C15" s="126" t="s">
        <v>1020</v>
      </c>
      <c r="D15" s="178" t="s">
        <v>954</v>
      </c>
      <c r="E15" s="59">
        <v>100</v>
      </c>
      <c r="F15" s="125" t="s">
        <v>1021</v>
      </c>
      <c r="G15" s="62"/>
      <c r="H15" s="126" t="s">
        <v>1022</v>
      </c>
      <c r="I15" s="178" t="s">
        <v>954</v>
      </c>
      <c r="J15" s="59">
        <v>100</v>
      </c>
    </row>
    <row r="16" spans="1:10" ht="103.15" customHeight="1">
      <c r="A16" s="125" t="s">
        <v>1023</v>
      </c>
      <c r="B16" s="62"/>
      <c r="C16" s="126" t="s">
        <v>1024</v>
      </c>
      <c r="D16" s="178" t="s">
        <v>954</v>
      </c>
      <c r="E16" s="59">
        <v>100</v>
      </c>
      <c r="F16" s="125" t="s">
        <v>1025</v>
      </c>
      <c r="G16" s="62"/>
      <c r="H16" s="126" t="s">
        <v>1026</v>
      </c>
      <c r="I16" s="178" t="s">
        <v>954</v>
      </c>
      <c r="J16" s="59">
        <v>100</v>
      </c>
    </row>
    <row r="17" spans="1:10" ht="97.15" customHeight="1">
      <c r="A17" s="125" t="s">
        <v>1027</v>
      </c>
      <c r="B17" s="62"/>
      <c r="C17" s="126" t="s">
        <v>1028</v>
      </c>
      <c r="D17" s="178" t="s">
        <v>954</v>
      </c>
      <c r="E17" s="59">
        <v>100</v>
      </c>
      <c r="F17" s="125" t="s">
        <v>1029</v>
      </c>
      <c r="G17" s="62"/>
      <c r="H17" s="126" t="s">
        <v>1026</v>
      </c>
      <c r="I17" s="178" t="s">
        <v>954</v>
      </c>
      <c r="J17" s="59">
        <v>100</v>
      </c>
    </row>
    <row r="18" spans="1:10" ht="97.15" customHeight="1">
      <c r="A18" s="125" t="s">
        <v>1030</v>
      </c>
      <c r="B18" s="62"/>
      <c r="C18" s="126" t="s">
        <v>1031</v>
      </c>
      <c r="D18" s="178" t="s">
        <v>954</v>
      </c>
      <c r="E18" s="59">
        <v>100</v>
      </c>
      <c r="F18" s="125" t="s">
        <v>1032</v>
      </c>
      <c r="G18" s="62"/>
      <c r="H18" s="126" t="s">
        <v>1033</v>
      </c>
      <c r="I18" s="178" t="s">
        <v>954</v>
      </c>
      <c r="J18" s="59">
        <v>100</v>
      </c>
    </row>
    <row r="19" spans="1:10" ht="97.15" customHeight="1">
      <c r="A19" s="125" t="s">
        <v>1034</v>
      </c>
      <c r="B19" s="62"/>
      <c r="C19" s="126" t="s">
        <v>1035</v>
      </c>
      <c r="D19" s="178" t="s">
        <v>954</v>
      </c>
      <c r="E19" s="59">
        <v>100</v>
      </c>
      <c r="F19" s="125" t="s">
        <v>1036</v>
      </c>
      <c r="G19" s="62"/>
      <c r="H19" s="126" t="s">
        <v>1026</v>
      </c>
      <c r="I19" s="178" t="s">
        <v>954</v>
      </c>
      <c r="J19" s="59">
        <v>100</v>
      </c>
    </row>
    <row r="20" spans="1:10" ht="97.15" customHeight="1">
      <c r="A20" s="125" t="s">
        <v>1037</v>
      </c>
      <c r="B20" s="62"/>
      <c r="C20" s="126" t="s">
        <v>1038</v>
      </c>
      <c r="D20" s="178" t="s">
        <v>954</v>
      </c>
      <c r="E20" s="59">
        <v>100</v>
      </c>
      <c r="F20" s="125" t="s">
        <v>1039</v>
      </c>
      <c r="G20" s="62"/>
      <c r="H20" s="126" t="s">
        <v>1026</v>
      </c>
      <c r="I20" s="178" t="s">
        <v>954</v>
      </c>
      <c r="J20" s="59">
        <v>100</v>
      </c>
    </row>
    <row r="21" spans="1:10" ht="97.15" customHeight="1">
      <c r="A21" s="125" t="s">
        <v>1040</v>
      </c>
      <c r="B21" s="62"/>
      <c r="C21" s="126" t="s">
        <v>1041</v>
      </c>
      <c r="D21" s="178" t="s">
        <v>954</v>
      </c>
      <c r="E21" s="59">
        <v>100</v>
      </c>
      <c r="F21" s="125" t="s">
        <v>1042</v>
      </c>
      <c r="G21" s="62"/>
      <c r="H21" s="126" t="s">
        <v>1026</v>
      </c>
      <c r="I21" s="178" t="s">
        <v>954</v>
      </c>
      <c r="J21" s="59">
        <v>100</v>
      </c>
    </row>
    <row r="22" spans="1:10" ht="97.15" customHeight="1">
      <c r="A22" s="125" t="s">
        <v>1043</v>
      </c>
      <c r="B22" s="62"/>
      <c r="C22" s="126" t="s">
        <v>1044</v>
      </c>
      <c r="D22" s="178" t="s">
        <v>954</v>
      </c>
      <c r="E22" s="59">
        <v>100</v>
      </c>
      <c r="F22" s="125" t="s">
        <v>1045</v>
      </c>
      <c r="G22" s="62"/>
      <c r="H22" s="126" t="s">
        <v>1026</v>
      </c>
      <c r="I22" s="178" t="s">
        <v>954</v>
      </c>
      <c r="J22" s="59">
        <v>100</v>
      </c>
    </row>
    <row r="23" spans="1:10" ht="97.15" customHeight="1">
      <c r="A23" s="125" t="s">
        <v>1046</v>
      </c>
      <c r="B23" s="62"/>
      <c r="C23" s="126" t="s">
        <v>1047</v>
      </c>
      <c r="D23" s="178" t="s">
        <v>954</v>
      </c>
      <c r="E23" s="59">
        <v>100</v>
      </c>
      <c r="F23" s="125" t="s">
        <v>1048</v>
      </c>
      <c r="G23" s="62"/>
      <c r="H23" s="126" t="s">
        <v>1026</v>
      </c>
      <c r="I23" s="178" t="s">
        <v>954</v>
      </c>
      <c r="J23" s="59">
        <v>100</v>
      </c>
    </row>
    <row r="24" spans="1:10" ht="40.15" customHeight="1">
      <c r="A24" s="176" t="s">
        <v>614</v>
      </c>
      <c r="B24" s="139" t="s">
        <v>615</v>
      </c>
      <c r="C24" s="177" t="s">
        <v>617</v>
      </c>
      <c r="D24" s="176" t="s">
        <v>2</v>
      </c>
      <c r="E24" s="139" t="s">
        <v>624</v>
      </c>
      <c r="F24" s="176" t="s">
        <v>614</v>
      </c>
      <c r="G24" s="139" t="s">
        <v>615</v>
      </c>
      <c r="H24" s="177" t="s">
        <v>617</v>
      </c>
      <c r="I24" s="176" t="s">
        <v>2</v>
      </c>
      <c r="J24" s="139" t="s">
        <v>624</v>
      </c>
    </row>
    <row r="25" spans="1:10" ht="97.15" customHeight="1">
      <c r="A25" s="125" t="s">
        <v>1049</v>
      </c>
      <c r="B25" s="62"/>
      <c r="C25" s="126" t="s">
        <v>1033</v>
      </c>
      <c r="D25" s="178" t="s">
        <v>954</v>
      </c>
      <c r="E25" s="59">
        <v>100</v>
      </c>
      <c r="F25" s="125" t="s">
        <v>1050</v>
      </c>
      <c r="G25" s="62"/>
      <c r="H25" s="126" t="s">
        <v>1051</v>
      </c>
      <c r="I25" s="178" t="s">
        <v>954</v>
      </c>
      <c r="J25" s="59">
        <v>100</v>
      </c>
    </row>
    <row r="26" spans="1:10" ht="99" customHeight="1">
      <c r="A26" s="125" t="s">
        <v>1052</v>
      </c>
      <c r="B26" s="62"/>
      <c r="C26" s="126" t="s">
        <v>1053</v>
      </c>
      <c r="D26" s="178" t="s">
        <v>954</v>
      </c>
      <c r="E26" s="59">
        <v>50</v>
      </c>
      <c r="F26" s="125" t="s">
        <v>1054</v>
      </c>
      <c r="G26" s="62"/>
      <c r="H26" s="126" t="s">
        <v>986</v>
      </c>
      <c r="I26" s="178" t="s">
        <v>954</v>
      </c>
      <c r="J26" s="59">
        <v>50</v>
      </c>
    </row>
    <row r="27" spans="1:10" ht="112.15" customHeight="1">
      <c r="A27" s="125" t="s">
        <v>1055</v>
      </c>
      <c r="B27" s="62"/>
      <c r="C27" s="126" t="s">
        <v>1056</v>
      </c>
      <c r="D27" s="178" t="s">
        <v>954</v>
      </c>
      <c r="E27" s="59">
        <v>50</v>
      </c>
      <c r="F27" s="125" t="s">
        <v>1055</v>
      </c>
      <c r="G27" s="59"/>
      <c r="H27" s="126" t="s">
        <v>1057</v>
      </c>
      <c r="I27" s="178" t="s">
        <v>954</v>
      </c>
      <c r="J27" s="59">
        <v>50</v>
      </c>
    </row>
  </sheetData>
  <mergeCells count="1">
    <mergeCell ref="A1:J1"/>
  </mergeCells>
  <pageMargins left="0.354166666666667" right="0.275" top="0.826388888888889" bottom="0.826388888888889" header="0.196527777777778" footer="0.196527777777778"/>
  <pageSetup orientation="portrait" paperSize="9" scale="68" r:id="rId2"/>
  <headerFooter>
    <oddHeader>&amp;C&amp;"arial"&amp;40&amp;K02-050СТАРТЕР ГАЗОНОКОСИЛКИ</oddHeader>
    <oddFooter>&amp;C&amp;"arial"&amp;24www.bestill.ru
&amp;P</oddFooter>
  </headerFooter>
  <rowBreaks count="2" manualBreakCount="2">
    <brk id="12" max="16383" man="1"/>
    <brk id="23" max="16383" man="1"/>
  </row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7"/>
  <sheetViews>
    <sheetView zoomScale="85" zoomScaleNormal="85" workbookViewId="0" topLeftCell="A1">
      <selection pane="topLeft" activeCell="N17" sqref="N17"/>
    </sheetView>
  </sheetViews>
  <sheetFormatPr defaultColWidth="9.00428571428571" defaultRowHeight="15"/>
  <cols>
    <col min="1" max="1" width="13.7142857142857" customWidth="1"/>
    <col min="2" max="2" width="17.7142857142857" customWidth="1"/>
    <col min="3" max="3" width="19.2857142857143" customWidth="1"/>
    <col min="4" max="4" width="12.7142857142857" customWidth="1"/>
    <col min="5" max="5" width="10.5714285714286" customWidth="1"/>
    <col min="6" max="6" width="12.4285714285714" customWidth="1"/>
    <col min="7" max="7" width="18.1428571428571" customWidth="1"/>
    <col min="8" max="8" width="17.2857142857143" customWidth="1"/>
    <col min="9" max="9" width="14.7142857142857" customWidth="1"/>
    <col min="10" max="10" width="10.1428571428571" customWidth="1"/>
  </cols>
  <sheetData>
    <row r="1" spans="1:10" ht="57" customHeight="1" thickBot="1">
      <c r="A1" s="444" t="s">
        <v>2994</v>
      </c>
      <c r="B1" s="445"/>
      <c r="C1" s="445"/>
      <c r="D1" s="445"/>
      <c r="E1" s="445"/>
      <c r="F1" s="445"/>
      <c r="G1" s="445"/>
      <c r="H1" s="445"/>
      <c r="I1" s="445"/>
      <c r="J1" s="446"/>
    </row>
    <row r="2" spans="1:10" ht="40.15" customHeight="1">
      <c r="A2" s="330" t="s">
        <v>614</v>
      </c>
      <c r="B2" s="331" t="s">
        <v>615</v>
      </c>
      <c r="C2" s="323" t="s">
        <v>617</v>
      </c>
      <c r="D2" s="330" t="s">
        <v>2</v>
      </c>
      <c r="E2" s="331" t="s">
        <v>624</v>
      </c>
      <c r="F2" s="330" t="s">
        <v>614</v>
      </c>
      <c r="G2" s="331" t="s">
        <v>615</v>
      </c>
      <c r="H2" s="323" t="s">
        <v>617</v>
      </c>
      <c r="I2" s="330" t="s">
        <v>2</v>
      </c>
      <c r="J2" s="331" t="s">
        <v>624</v>
      </c>
    </row>
    <row r="3" spans="1:10" ht="94.9" customHeight="1">
      <c r="A3" s="125" t="s">
        <v>1058</v>
      </c>
      <c r="B3" s="59"/>
      <c r="C3" s="161" t="s">
        <v>1059</v>
      </c>
      <c r="D3" s="178" t="s">
        <v>954</v>
      </c>
      <c r="E3" s="59">
        <v>50</v>
      </c>
      <c r="F3" s="125" t="s">
        <v>1060</v>
      </c>
      <c r="G3" s="59"/>
      <c r="H3" s="161" t="s">
        <v>1061</v>
      </c>
      <c r="I3" s="178" t="s">
        <v>954</v>
      </c>
      <c r="J3" s="59">
        <v>50</v>
      </c>
    </row>
    <row r="4" spans="1:10" ht="94.9" customHeight="1">
      <c r="A4" s="125" t="s">
        <v>1062</v>
      </c>
      <c r="B4" s="59"/>
      <c r="C4" s="161" t="s">
        <v>1063</v>
      </c>
      <c r="D4" s="178" t="s">
        <v>954</v>
      </c>
      <c r="E4" s="59">
        <v>50</v>
      </c>
      <c r="F4" s="125" t="s">
        <v>1064</v>
      </c>
      <c r="G4" s="59"/>
      <c r="H4" s="161" t="s">
        <v>1065</v>
      </c>
      <c r="I4" s="178" t="s">
        <v>954</v>
      </c>
      <c r="J4" s="59">
        <v>50</v>
      </c>
    </row>
    <row r="5" spans="1:10" ht="94.9" customHeight="1">
      <c r="A5" s="125" t="s">
        <v>1066</v>
      </c>
      <c r="B5" s="59"/>
      <c r="C5" s="161" t="s">
        <v>1067</v>
      </c>
      <c r="D5" s="178" t="s">
        <v>954</v>
      </c>
      <c r="E5" s="59">
        <v>50</v>
      </c>
      <c r="F5" s="125" t="s">
        <v>1068</v>
      </c>
      <c r="G5" s="59"/>
      <c r="H5" s="161" t="s">
        <v>1069</v>
      </c>
      <c r="I5" s="178" t="s">
        <v>954</v>
      </c>
      <c r="J5" s="59">
        <v>50</v>
      </c>
    </row>
    <row r="6" spans="1:10" ht="94.9" customHeight="1">
      <c r="A6" s="125" t="s">
        <v>1070</v>
      </c>
      <c r="B6" s="59"/>
      <c r="C6" s="161" t="s">
        <v>1071</v>
      </c>
      <c r="D6" s="178" t="s">
        <v>954</v>
      </c>
      <c r="E6" s="59">
        <v>50</v>
      </c>
      <c r="F6" s="125" t="s">
        <v>1072</v>
      </c>
      <c r="G6" s="59"/>
      <c r="H6" s="161" t="s">
        <v>1073</v>
      </c>
      <c r="I6" s="178" t="s">
        <v>954</v>
      </c>
      <c r="J6" s="59">
        <v>50</v>
      </c>
    </row>
    <row r="7" spans="1:10" ht="94.9" customHeight="1">
      <c r="A7" s="125" t="s">
        <v>1074</v>
      </c>
      <c r="B7" s="59"/>
      <c r="C7" s="161" t="s">
        <v>1075</v>
      </c>
      <c r="D7" s="178" t="s">
        <v>954</v>
      </c>
      <c r="E7" s="59">
        <v>50</v>
      </c>
      <c r="F7" s="125" t="s">
        <v>1076</v>
      </c>
      <c r="G7" s="59"/>
      <c r="H7" s="161" t="s">
        <v>1077</v>
      </c>
      <c r="I7" s="178" t="s">
        <v>954</v>
      </c>
      <c r="J7" s="59">
        <v>50</v>
      </c>
    </row>
    <row r="8" spans="1:10" ht="94.9" customHeight="1">
      <c r="A8" s="125" t="s">
        <v>1078</v>
      </c>
      <c r="B8" s="59"/>
      <c r="C8" s="161" t="s">
        <v>1079</v>
      </c>
      <c r="D8" s="178" t="s">
        <v>954</v>
      </c>
      <c r="E8" s="59">
        <v>50</v>
      </c>
      <c r="F8" s="125" t="s">
        <v>1080</v>
      </c>
      <c r="G8" s="59"/>
      <c r="H8" s="161" t="s">
        <v>1081</v>
      </c>
      <c r="I8" s="178" t="s">
        <v>954</v>
      </c>
      <c r="J8" s="59">
        <v>50</v>
      </c>
    </row>
    <row r="9" spans="1:10" ht="94.9" customHeight="1">
      <c r="A9" s="125" t="s">
        <v>1082</v>
      </c>
      <c r="B9" s="101"/>
      <c r="C9" s="161" t="s">
        <v>1083</v>
      </c>
      <c r="D9" s="178" t="s">
        <v>954</v>
      </c>
      <c r="E9" s="59">
        <v>50</v>
      </c>
      <c r="F9" s="125" t="s">
        <v>1084</v>
      </c>
      <c r="G9" s="59"/>
      <c r="H9" s="126" t="s">
        <v>1085</v>
      </c>
      <c r="I9" s="178" t="s">
        <v>954</v>
      </c>
      <c r="J9" s="59">
        <v>50</v>
      </c>
    </row>
    <row r="10" spans="1:10" ht="94.9" customHeight="1">
      <c r="A10" s="125" t="s">
        <v>1086</v>
      </c>
      <c r="B10" s="59"/>
      <c r="C10" s="161" t="s">
        <v>1087</v>
      </c>
      <c r="D10" s="178" t="s">
        <v>954</v>
      </c>
      <c r="E10" s="59">
        <v>50</v>
      </c>
      <c r="F10" s="125" t="s">
        <v>1088</v>
      </c>
      <c r="G10" s="59"/>
      <c r="H10" s="126" t="s">
        <v>1089</v>
      </c>
      <c r="I10" s="178" t="s">
        <v>954</v>
      </c>
      <c r="J10" s="59">
        <v>50</v>
      </c>
    </row>
    <row r="11" spans="1:10" ht="94.9" customHeight="1">
      <c r="A11" s="125" t="s">
        <v>1090</v>
      </c>
      <c r="B11" s="59"/>
      <c r="C11" s="161" t="s">
        <v>1091</v>
      </c>
      <c r="D11" s="178" t="s">
        <v>954</v>
      </c>
      <c r="E11" s="59">
        <v>50</v>
      </c>
      <c r="F11" s="125" t="s">
        <v>1092</v>
      </c>
      <c r="G11" s="59"/>
      <c r="H11" s="126" t="s">
        <v>1093</v>
      </c>
      <c r="I11" s="178" t="s">
        <v>954</v>
      </c>
      <c r="J11" s="59">
        <v>50</v>
      </c>
    </row>
    <row r="12" spans="1:10" ht="94.9" customHeight="1">
      <c r="A12" s="125" t="s">
        <v>1094</v>
      </c>
      <c r="B12" s="59"/>
      <c r="C12" s="161" t="s">
        <v>1095</v>
      </c>
      <c r="D12" s="178" t="s">
        <v>954</v>
      </c>
      <c r="E12" s="59">
        <v>50</v>
      </c>
      <c r="F12" s="125" t="s">
        <v>1096</v>
      </c>
      <c r="G12" s="59"/>
      <c r="H12" s="126" t="s">
        <v>1097</v>
      </c>
      <c r="I12" s="178" t="s">
        <v>954</v>
      </c>
      <c r="J12" s="59">
        <v>50</v>
      </c>
    </row>
    <row r="13" spans="1:10" ht="40.15" customHeight="1">
      <c r="A13" s="176" t="s">
        <v>614</v>
      </c>
      <c r="B13" s="139" t="s">
        <v>615</v>
      </c>
      <c r="C13" s="177" t="s">
        <v>617</v>
      </c>
      <c r="D13" s="176" t="s">
        <v>2</v>
      </c>
      <c r="E13" s="139" t="s">
        <v>624</v>
      </c>
      <c r="F13" s="176" t="s">
        <v>614</v>
      </c>
      <c r="G13" s="139" t="s">
        <v>615</v>
      </c>
      <c r="H13" s="177" t="s">
        <v>617</v>
      </c>
      <c r="I13" s="176" t="s">
        <v>2</v>
      </c>
      <c r="J13" s="139" t="s">
        <v>624</v>
      </c>
    </row>
    <row r="14" spans="1:10" ht="96" customHeight="1">
      <c r="A14" s="125" t="s">
        <v>1098</v>
      </c>
      <c r="B14" s="59"/>
      <c r="C14" s="161" t="s">
        <v>1099</v>
      </c>
      <c r="D14" s="178" t="s">
        <v>954</v>
      </c>
      <c r="E14" s="59">
        <v>50</v>
      </c>
      <c r="F14" s="125" t="s">
        <v>1100</v>
      </c>
      <c r="G14" s="59"/>
      <c r="H14" s="126" t="s">
        <v>1101</v>
      </c>
      <c r="I14" s="178" t="s">
        <v>954</v>
      </c>
      <c r="J14" s="59">
        <v>50</v>
      </c>
    </row>
    <row r="15" spans="1:10" ht="96" customHeight="1">
      <c r="A15" s="125" t="s">
        <v>1102</v>
      </c>
      <c r="B15" s="59"/>
      <c r="C15" s="161" t="s">
        <v>1103</v>
      </c>
      <c r="D15" s="178" t="s">
        <v>954</v>
      </c>
      <c r="E15" s="59">
        <v>50</v>
      </c>
      <c r="F15" s="125" t="s">
        <v>1104</v>
      </c>
      <c r="G15" s="59"/>
      <c r="H15" s="126" t="s">
        <v>1105</v>
      </c>
      <c r="I15" s="178" t="s">
        <v>954</v>
      </c>
      <c r="J15" s="59">
        <v>50</v>
      </c>
    </row>
    <row r="16" spans="1:10" ht="96" customHeight="1">
      <c r="A16" s="125" t="s">
        <v>1106</v>
      </c>
      <c r="B16" s="59"/>
      <c r="C16" s="126" t="s">
        <v>1107</v>
      </c>
      <c r="D16" s="178" t="s">
        <v>954</v>
      </c>
      <c r="E16" s="59">
        <v>50</v>
      </c>
      <c r="F16" s="125" t="s">
        <v>1108</v>
      </c>
      <c r="G16" s="59"/>
      <c r="H16" s="126" t="s">
        <v>1109</v>
      </c>
      <c r="I16" s="178" t="s">
        <v>954</v>
      </c>
      <c r="J16" s="59">
        <v>50</v>
      </c>
    </row>
    <row r="17" spans="1:10" ht="90" customHeight="1">
      <c r="A17" s="290" t="s">
        <v>1110</v>
      </c>
      <c r="B17" s="291"/>
      <c r="C17" s="292" t="s">
        <v>1111</v>
      </c>
      <c r="D17" s="293" t="s">
        <v>954</v>
      </c>
      <c r="E17" s="291">
        <v>50</v>
      </c>
      <c r="F17" s="290" t="s">
        <v>1112</v>
      </c>
      <c r="G17" s="294"/>
      <c r="H17" s="292" t="s">
        <v>1113</v>
      </c>
      <c r="I17" s="295" t="s">
        <v>954</v>
      </c>
      <c r="J17" s="294">
        <v>50</v>
      </c>
    </row>
  </sheetData>
  <mergeCells count="1">
    <mergeCell ref="A1:J1"/>
  </mergeCells>
  <pageMargins left="0.354166666666667" right="0.236111111111111" top="0.826388888888889" bottom="1.18055555555556" header="0.196527777777778" footer="0.196527777777778"/>
  <pageSetup orientation="portrait" paperSize="9" scale="68" r:id="rId2"/>
  <headerFooter>
    <oddHeader>&amp;C&amp;"arial"&amp;40&amp;K02-050СТАРТЕР БЕНЗОПИЛА</oddHeader>
    <oddFooter>&amp;C&amp;"arial"&amp;24www.bestill.ru
&amp;P</oddFooter>
  </headerFooter>
  <rowBreaks count="1" manualBreakCount="1">
    <brk id="12" max="16383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9"/>
  <sheetViews>
    <sheetView zoomScale="85" zoomScaleNormal="85" workbookViewId="0" topLeftCell="A1">
      <selection pane="topLeft" activeCell="S46" sqref="S46"/>
    </sheetView>
  </sheetViews>
  <sheetFormatPr defaultColWidth="9.00428571428571" defaultRowHeight="15"/>
  <cols>
    <col min="1" max="1" width="12.2857142857143" customWidth="1"/>
    <col min="2" max="2" width="16.2857142857143" customWidth="1"/>
    <col min="3" max="3" width="9.85714285714286" customWidth="1"/>
    <col min="4" max="4" width="12.5714285714286" customWidth="1"/>
    <col min="5" max="5" width="12.1428571428571" customWidth="1"/>
    <col min="6" max="6" width="11" customWidth="1"/>
    <col min="7" max="7" width="11.5714285714286" customWidth="1"/>
    <col min="8" max="8" width="23.7142857142857" customWidth="1"/>
  </cols>
  <sheetData>
    <row r="1" spans="1:8" ht="15">
      <c r="A1" s="447" t="s">
        <v>1114</v>
      </c>
      <c r="B1" s="447"/>
      <c r="C1" s="447"/>
      <c r="D1" s="447"/>
      <c r="E1" s="447"/>
      <c r="F1" s="447"/>
      <c r="G1" s="447"/>
      <c r="H1" s="447"/>
    </row>
    <row r="2" spans="1:8" ht="15">
      <c r="A2" s="447"/>
      <c r="B2" s="447"/>
      <c r="C2" s="447"/>
      <c r="D2" s="447"/>
      <c r="E2" s="447"/>
      <c r="F2" s="447"/>
      <c r="G2" s="447"/>
      <c r="H2" s="447"/>
    </row>
    <row r="3" spans="1:8" ht="15">
      <c r="A3" s="447"/>
      <c r="B3" s="447"/>
      <c r="C3" s="447"/>
      <c r="D3" s="447"/>
      <c r="E3" s="447"/>
      <c r="F3" s="447"/>
      <c r="G3" s="447"/>
      <c r="H3" s="447"/>
    </row>
    <row r="4" spans="1:8" ht="19.15" customHeight="1">
      <c r="A4" s="160"/>
      <c r="B4" s="160"/>
      <c r="C4" s="160"/>
      <c r="D4" s="160"/>
      <c r="E4" s="160"/>
      <c r="F4" s="160"/>
      <c r="G4" s="160"/>
      <c r="H4" s="160"/>
    </row>
    <row r="5" spans="1:8" ht="16.15" customHeight="1">
      <c r="A5" s="439" t="e">
        <v>#VALUE!</v>
      </c>
      <c r="B5" s="439"/>
      <c r="C5" s="439"/>
      <c r="D5" s="439"/>
      <c r="E5" s="439"/>
      <c r="F5" s="454" t="s">
        <v>1115</v>
      </c>
      <c r="G5" s="455"/>
      <c r="H5" s="456"/>
    </row>
    <row r="6" spans="1:8" ht="13.5" customHeight="1">
      <c r="A6" s="439"/>
      <c r="B6" s="439"/>
      <c r="C6" s="439"/>
      <c r="D6" s="439"/>
      <c r="E6" s="439"/>
      <c r="F6" s="448"/>
      <c r="G6" s="448"/>
      <c r="H6" s="163" t="s">
        <v>1116</v>
      </c>
    </row>
    <row r="7" spans="1:8" ht="15">
      <c r="A7" s="439"/>
      <c r="B7" s="439"/>
      <c r="C7" s="439"/>
      <c r="D7" s="439"/>
      <c r="E7" s="439"/>
      <c r="F7" s="448"/>
      <c r="G7" s="448"/>
      <c r="H7" s="163" t="s">
        <v>1117</v>
      </c>
    </row>
    <row r="8" spans="1:8" ht="15">
      <c r="A8" s="439"/>
      <c r="B8" s="439"/>
      <c r="C8" s="439"/>
      <c r="D8" s="439"/>
      <c r="E8" s="439"/>
      <c r="F8" s="448"/>
      <c r="G8" s="448"/>
      <c r="H8" s="163" t="s">
        <v>1118</v>
      </c>
    </row>
    <row r="9" spans="1:8" ht="15">
      <c r="A9" s="439"/>
      <c r="B9" s="439"/>
      <c r="C9" s="439"/>
      <c r="D9" s="439"/>
      <c r="E9" s="439"/>
      <c r="F9" s="454" t="s">
        <v>1119</v>
      </c>
      <c r="G9" s="454"/>
      <c r="H9" s="457"/>
    </row>
    <row r="10" spans="1:8" ht="13.5" customHeight="1">
      <c r="A10" s="439"/>
      <c r="B10" s="439"/>
      <c r="C10" s="439"/>
      <c r="D10" s="439"/>
      <c r="E10" s="439"/>
      <c r="F10" s="449"/>
      <c r="G10" s="449"/>
      <c r="H10" s="273" t="s">
        <v>1120</v>
      </c>
    </row>
    <row r="11" spans="1:8" ht="15">
      <c r="A11" s="439"/>
      <c r="B11" s="439"/>
      <c r="C11" s="439"/>
      <c r="D11" s="439"/>
      <c r="E11" s="439"/>
      <c r="F11" s="449"/>
      <c r="G11" s="449"/>
      <c r="H11" s="273" t="s">
        <v>1121</v>
      </c>
    </row>
    <row r="12" spans="1:8" ht="15">
      <c r="A12" s="439"/>
      <c r="B12" s="439"/>
      <c r="C12" s="439"/>
      <c r="D12" s="439"/>
      <c r="E12" s="439"/>
      <c r="F12" s="450"/>
      <c r="G12" s="450"/>
      <c r="H12" s="273" t="s">
        <v>1122</v>
      </c>
    </row>
    <row r="13" spans="1:8" ht="63.4" customHeight="1">
      <c r="A13" s="164" t="s">
        <v>1123</v>
      </c>
      <c r="B13" s="165" t="s">
        <v>614</v>
      </c>
      <c r="C13" s="166" t="s">
        <v>1124</v>
      </c>
      <c r="D13" s="167" t="s">
        <v>1125</v>
      </c>
      <c r="E13" s="167" t="s">
        <v>1126</v>
      </c>
      <c r="F13" s="167" t="s">
        <v>1127</v>
      </c>
      <c r="G13" s="167" t="s">
        <v>1128</v>
      </c>
      <c r="H13" s="167" t="s">
        <v>1129</v>
      </c>
    </row>
    <row r="14" spans="1:8" ht="15">
      <c r="A14" s="458" t="s">
        <v>1130</v>
      </c>
      <c r="B14" s="59" t="s">
        <v>1131</v>
      </c>
      <c r="C14" s="59">
        <v>53</v>
      </c>
      <c r="D14" s="59" t="s">
        <v>1132</v>
      </c>
      <c r="E14" s="59" t="s">
        <v>1133</v>
      </c>
      <c r="F14" s="59">
        <v>100</v>
      </c>
      <c r="G14" s="168">
        <v>0.033660000000000002</v>
      </c>
      <c r="H14" s="59" t="s">
        <v>1134</v>
      </c>
    </row>
    <row r="15" spans="1:8" ht="15">
      <c r="A15" s="459"/>
      <c r="B15" s="59" t="s">
        <v>1135</v>
      </c>
      <c r="C15" s="59">
        <v>64</v>
      </c>
      <c r="D15" s="59" t="s">
        <v>1132</v>
      </c>
      <c r="E15" s="59" t="s">
        <v>1136</v>
      </c>
      <c r="F15" s="59">
        <v>100</v>
      </c>
      <c r="G15" s="168">
        <v>0.033660000000000002</v>
      </c>
      <c r="H15" s="59" t="s">
        <v>1134</v>
      </c>
    </row>
    <row r="16" spans="1:8" ht="15">
      <c r="A16" s="459"/>
      <c r="B16" s="59" t="s">
        <v>1137</v>
      </c>
      <c r="C16" s="59">
        <v>64</v>
      </c>
      <c r="D16" s="59" t="s">
        <v>1138</v>
      </c>
      <c r="E16" s="59" t="s">
        <v>1136</v>
      </c>
      <c r="F16" s="59">
        <v>100</v>
      </c>
      <c r="G16" s="168">
        <v>0.033660000000000002</v>
      </c>
      <c r="H16" s="59" t="s">
        <v>1134</v>
      </c>
    </row>
    <row r="17" spans="1:8" ht="15">
      <c r="A17" s="459"/>
      <c r="B17" s="59" t="s">
        <v>1139</v>
      </c>
      <c r="C17" s="59">
        <v>66</v>
      </c>
      <c r="D17" s="59" t="s">
        <v>1132</v>
      </c>
      <c r="E17" s="59" t="s">
        <v>1136</v>
      </c>
      <c r="F17" s="59">
        <v>100</v>
      </c>
      <c r="G17" s="168">
        <v>0.033660000000000002</v>
      </c>
      <c r="H17" s="59" t="s">
        <v>1134</v>
      </c>
    </row>
    <row r="18" spans="1:8" ht="15">
      <c r="A18" s="459"/>
      <c r="B18" s="59" t="s">
        <v>1140</v>
      </c>
      <c r="C18" s="59">
        <v>72</v>
      </c>
      <c r="D18" s="59" t="s">
        <v>1132</v>
      </c>
      <c r="E18" s="59" t="s">
        <v>1141</v>
      </c>
      <c r="F18" s="59">
        <v>100</v>
      </c>
      <c r="G18" s="168">
        <v>0.033660000000000002</v>
      </c>
      <c r="H18" s="59" t="s">
        <v>1134</v>
      </c>
    </row>
    <row r="19" spans="1:8" ht="15">
      <c r="A19" s="459"/>
      <c r="B19" s="59" t="s">
        <v>1142</v>
      </c>
      <c r="C19" s="59">
        <v>72</v>
      </c>
      <c r="D19" s="59" t="s">
        <v>1138</v>
      </c>
      <c r="E19" s="59" t="s">
        <v>1141</v>
      </c>
      <c r="F19" s="59">
        <v>100</v>
      </c>
      <c r="G19" s="168">
        <v>0.033660000000000002</v>
      </c>
      <c r="H19" s="59" t="s">
        <v>1134</v>
      </c>
    </row>
    <row r="20" spans="1:8" ht="15">
      <c r="A20" s="459"/>
      <c r="B20" s="59" t="s">
        <v>1143</v>
      </c>
      <c r="C20" s="59">
        <v>76</v>
      </c>
      <c r="D20" s="59" t="s">
        <v>1132</v>
      </c>
      <c r="E20" s="59" t="s">
        <v>1144</v>
      </c>
      <c r="F20" s="59">
        <v>100</v>
      </c>
      <c r="G20" s="168">
        <v>0.033660000000000002</v>
      </c>
      <c r="H20" s="59" t="s">
        <v>1134</v>
      </c>
    </row>
    <row r="21" spans="1:8" ht="15">
      <c r="A21" s="460"/>
      <c r="B21" s="59" t="s">
        <v>1145</v>
      </c>
      <c r="C21" s="59">
        <v>76</v>
      </c>
      <c r="D21" s="59" t="s">
        <v>1138</v>
      </c>
      <c r="E21" s="59" t="s">
        <v>1144</v>
      </c>
      <c r="F21" s="59">
        <v>100</v>
      </c>
      <c r="G21" s="168">
        <v>0.033660000000000002</v>
      </c>
      <c r="H21" s="59" t="s">
        <v>1134</v>
      </c>
    </row>
    <row r="22" spans="1:8" ht="15">
      <c r="A22" s="461" t="s">
        <v>1146</v>
      </c>
      <c r="B22" s="59" t="s">
        <v>1147</v>
      </c>
      <c r="C22" s="105">
        <v>45</v>
      </c>
      <c r="D22" s="105" t="s">
        <v>1148</v>
      </c>
      <c r="E22" s="59" t="s">
        <v>1149</v>
      </c>
      <c r="F22" s="59">
        <v>100</v>
      </c>
      <c r="G22" s="168">
        <v>0.033660000000000002</v>
      </c>
      <c r="H22" s="59" t="s">
        <v>1134</v>
      </c>
    </row>
    <row r="23" spans="1:8" ht="15">
      <c r="A23" s="455"/>
      <c r="B23" s="59" t="s">
        <v>1150</v>
      </c>
      <c r="C23" s="59">
        <v>46</v>
      </c>
      <c r="D23" s="59" t="s">
        <v>1148</v>
      </c>
      <c r="E23" s="59" t="s">
        <v>1149</v>
      </c>
      <c r="F23" s="59">
        <v>100</v>
      </c>
      <c r="G23" s="168">
        <v>0.033660000000000002</v>
      </c>
      <c r="H23" s="59" t="s">
        <v>1134</v>
      </c>
    </row>
    <row r="24" spans="1:8" ht="15">
      <c r="A24" s="455"/>
      <c r="B24" s="59" t="s">
        <v>1151</v>
      </c>
      <c r="C24" s="59">
        <v>50</v>
      </c>
      <c r="D24" s="59" t="s">
        <v>1148</v>
      </c>
      <c r="E24" s="59" t="s">
        <v>1133</v>
      </c>
      <c r="F24" s="59">
        <v>100</v>
      </c>
      <c r="G24" s="168">
        <v>0.033660000000000002</v>
      </c>
      <c r="H24" s="59" t="s">
        <v>1134</v>
      </c>
    </row>
    <row r="25" spans="1:8" ht="15">
      <c r="A25" s="455"/>
      <c r="B25" s="59" t="s">
        <v>1152</v>
      </c>
      <c r="C25" s="59">
        <v>50</v>
      </c>
      <c r="D25" s="59" t="s">
        <v>1132</v>
      </c>
      <c r="E25" s="59" t="s">
        <v>1133</v>
      </c>
      <c r="F25" s="59">
        <v>100</v>
      </c>
      <c r="G25" s="168">
        <v>0.033660000000000002</v>
      </c>
      <c r="H25" s="59" t="s">
        <v>1134</v>
      </c>
    </row>
    <row r="26" spans="1:8" ht="15">
      <c r="A26" s="455"/>
      <c r="B26" s="59" t="s">
        <v>1153</v>
      </c>
      <c r="C26" s="59">
        <v>52</v>
      </c>
      <c r="D26" s="59" t="s">
        <v>1148</v>
      </c>
      <c r="E26" s="59" t="s">
        <v>1133</v>
      </c>
      <c r="F26" s="59">
        <v>100</v>
      </c>
      <c r="G26" s="168">
        <v>0.033660000000000002</v>
      </c>
      <c r="H26" s="59" t="s">
        <v>1134</v>
      </c>
    </row>
    <row r="27" spans="1:8" ht="15">
      <c r="A27" s="455"/>
      <c r="B27" s="59" t="s">
        <v>1154</v>
      </c>
      <c r="C27" s="59">
        <v>52</v>
      </c>
      <c r="D27" s="59" t="s">
        <v>1132</v>
      </c>
      <c r="E27" s="59" t="s">
        <v>1133</v>
      </c>
      <c r="F27" s="59">
        <v>100</v>
      </c>
      <c r="G27" s="168">
        <v>0.033660000000000002</v>
      </c>
      <c r="H27" s="59" t="s">
        <v>1134</v>
      </c>
    </row>
    <row r="28" spans="1:8" ht="15">
      <c r="A28" s="455"/>
      <c r="B28" s="59" t="s">
        <v>1155</v>
      </c>
      <c r="C28" s="59">
        <v>54</v>
      </c>
      <c r="D28" s="59" t="s">
        <v>1132</v>
      </c>
      <c r="E28" s="59" t="s">
        <v>1133</v>
      </c>
      <c r="F28" s="59">
        <v>100</v>
      </c>
      <c r="G28" s="168">
        <v>0.033660000000000002</v>
      </c>
      <c r="H28" s="59" t="s">
        <v>1134</v>
      </c>
    </row>
    <row r="29" spans="1:8" ht="15">
      <c r="A29" s="455"/>
      <c r="B29" s="59" t="s">
        <v>1156</v>
      </c>
      <c r="C29" s="59">
        <v>55</v>
      </c>
      <c r="D29" s="59" t="s">
        <v>1132</v>
      </c>
      <c r="E29" s="59" t="s">
        <v>1133</v>
      </c>
      <c r="F29" s="59">
        <v>100</v>
      </c>
      <c r="G29" s="168">
        <v>0.033660000000000002</v>
      </c>
      <c r="H29" s="59" t="s">
        <v>1134</v>
      </c>
    </row>
    <row r="30" spans="1:8" ht="15">
      <c r="A30" s="455"/>
      <c r="B30" s="59" t="s">
        <v>1157</v>
      </c>
      <c r="C30" s="59">
        <v>56</v>
      </c>
      <c r="D30" s="59" t="s">
        <v>1148</v>
      </c>
      <c r="E30" s="59" t="s">
        <v>1133</v>
      </c>
      <c r="F30" s="59">
        <v>100</v>
      </c>
      <c r="G30" s="168">
        <v>0.033660000000000002</v>
      </c>
      <c r="H30" s="59" t="s">
        <v>1134</v>
      </c>
    </row>
    <row r="31" spans="1:8" ht="15">
      <c r="A31" s="455"/>
      <c r="B31" s="59" t="s">
        <v>1158</v>
      </c>
      <c r="C31" s="59">
        <v>56</v>
      </c>
      <c r="D31" s="59" t="s">
        <v>1132</v>
      </c>
      <c r="E31" s="59" t="s">
        <v>1133</v>
      </c>
      <c r="F31" s="59">
        <v>100</v>
      </c>
      <c r="G31" s="168">
        <v>0.033660000000000002</v>
      </c>
      <c r="H31" s="59" t="s">
        <v>1134</v>
      </c>
    </row>
    <row r="32" spans="1:8" ht="15">
      <c r="A32" s="455"/>
      <c r="B32" s="59" t="s">
        <v>1159</v>
      </c>
      <c r="C32" s="59">
        <v>57</v>
      </c>
      <c r="D32" s="59" t="s">
        <v>1132</v>
      </c>
      <c r="E32" s="59" t="s">
        <v>1133</v>
      </c>
      <c r="F32" s="59">
        <v>100</v>
      </c>
      <c r="G32" s="168">
        <v>0.033660000000000002</v>
      </c>
      <c r="H32" s="59" t="s">
        <v>1134</v>
      </c>
    </row>
    <row r="33" spans="1:8" ht="15">
      <c r="A33" s="455"/>
      <c r="B33" s="59" t="s">
        <v>1160</v>
      </c>
      <c r="C33" s="59">
        <v>60</v>
      </c>
      <c r="D33" s="59" t="s">
        <v>1132</v>
      </c>
      <c r="E33" s="59" t="s">
        <v>1161</v>
      </c>
      <c r="F33" s="59">
        <v>100</v>
      </c>
      <c r="G33" s="168">
        <v>0.033660000000000002</v>
      </c>
      <c r="H33" s="59" t="s">
        <v>1134</v>
      </c>
    </row>
    <row r="34" spans="1:8" ht="15">
      <c r="A34" s="455"/>
      <c r="B34" s="59" t="s">
        <v>1162</v>
      </c>
      <c r="C34" s="59">
        <v>62</v>
      </c>
      <c r="D34" s="59" t="s">
        <v>1132</v>
      </c>
      <c r="E34" s="59" t="s">
        <v>1161</v>
      </c>
      <c r="F34" s="59">
        <v>100</v>
      </c>
      <c r="G34" s="168">
        <v>0.033660000000000002</v>
      </c>
      <c r="H34" s="59" t="s">
        <v>1134</v>
      </c>
    </row>
    <row r="35" spans="1:8" ht="15">
      <c r="A35" s="455"/>
      <c r="B35" s="59" t="s">
        <v>1163</v>
      </c>
      <c r="C35" s="59">
        <v>64</v>
      </c>
      <c r="D35" s="59" t="s">
        <v>1132</v>
      </c>
      <c r="E35" s="59" t="s">
        <v>1136</v>
      </c>
      <c r="F35" s="59">
        <v>100</v>
      </c>
      <c r="G35" s="168">
        <v>0.033660000000000002</v>
      </c>
      <c r="H35" s="59" t="s">
        <v>1134</v>
      </c>
    </row>
    <row r="36" spans="1:8" ht="15">
      <c r="A36" s="455"/>
      <c r="B36" s="59" t="s">
        <v>1164</v>
      </c>
      <c r="C36" s="59">
        <v>66</v>
      </c>
      <c r="D36" s="59" t="s">
        <v>1138</v>
      </c>
      <c r="E36" s="59" t="s">
        <v>1136</v>
      </c>
      <c r="F36" s="59">
        <v>100</v>
      </c>
      <c r="G36" s="168">
        <v>0.033660000000000002</v>
      </c>
      <c r="H36" s="59" t="s">
        <v>1134</v>
      </c>
    </row>
    <row r="37" spans="1:8" ht="15">
      <c r="A37" s="455"/>
      <c r="B37" s="59" t="s">
        <v>1165</v>
      </c>
      <c r="C37" s="59">
        <v>68</v>
      </c>
      <c r="D37" s="59" t="s">
        <v>1138</v>
      </c>
      <c r="E37" s="59" t="s">
        <v>1136</v>
      </c>
      <c r="F37" s="59">
        <v>100</v>
      </c>
      <c r="G37" s="168">
        <v>0.033660000000000002</v>
      </c>
      <c r="H37" s="59" t="s">
        <v>1134</v>
      </c>
    </row>
    <row r="38" spans="1:8" ht="15">
      <c r="A38" s="455"/>
      <c r="B38" s="59" t="s">
        <v>1166</v>
      </c>
      <c r="C38" s="59">
        <v>72</v>
      </c>
      <c r="D38" s="59" t="s">
        <v>1138</v>
      </c>
      <c r="E38" s="59" t="s">
        <v>1141</v>
      </c>
      <c r="F38" s="59">
        <v>100</v>
      </c>
      <c r="G38" s="168">
        <v>0.033660000000000002</v>
      </c>
      <c r="H38" s="59" t="s">
        <v>1134</v>
      </c>
    </row>
    <row r="39" spans="1:8" ht="15">
      <c r="A39" s="453" t="s">
        <v>2914</v>
      </c>
      <c r="B39" s="453"/>
      <c r="C39" s="453"/>
      <c r="D39" s="453"/>
      <c r="E39" s="453"/>
      <c r="F39" s="453"/>
      <c r="G39" s="453"/>
      <c r="H39" s="453"/>
    </row>
    <row r="40" spans="1:8" ht="15">
      <c r="A40" s="453"/>
      <c r="B40" s="453"/>
      <c r="C40" s="453"/>
      <c r="D40" s="453"/>
      <c r="E40" s="453"/>
      <c r="F40" s="453"/>
      <c r="G40" s="453"/>
      <c r="H40" s="453"/>
    </row>
    <row r="41" spans="1:8" ht="10.9" customHeight="1">
      <c r="A41" s="453"/>
      <c r="B41" s="453"/>
      <c r="C41" s="453"/>
      <c r="D41" s="453"/>
      <c r="E41" s="453"/>
      <c r="F41" s="453"/>
      <c r="G41" s="453"/>
      <c r="H41" s="453"/>
    </row>
    <row r="42" spans="1:8" ht="28.15" customHeight="1">
      <c r="A42" s="451"/>
      <c r="B42" s="451"/>
      <c r="C42" s="451"/>
      <c r="D42" s="451"/>
      <c r="E42" s="451"/>
      <c r="F42" s="451"/>
      <c r="G42" s="451"/>
      <c r="H42" s="452"/>
    </row>
    <row r="43" spans="1:8" ht="28.15" customHeight="1">
      <c r="A43" s="451"/>
      <c r="B43" s="451"/>
      <c r="C43" s="451"/>
      <c r="D43" s="451"/>
      <c r="E43" s="451"/>
      <c r="F43" s="451"/>
      <c r="G43" s="451"/>
      <c r="H43" s="452"/>
    </row>
    <row r="44" spans="1:8" ht="12" customHeight="1">
      <c r="A44" s="451"/>
      <c r="B44" s="451"/>
      <c r="C44" s="451"/>
      <c r="D44" s="451"/>
      <c r="E44" s="451"/>
      <c r="F44" s="451"/>
      <c r="G44" s="451"/>
      <c r="H44" s="452"/>
    </row>
    <row r="45" spans="1:8" ht="69" customHeight="1">
      <c r="A45" s="169" t="s">
        <v>1123</v>
      </c>
      <c r="B45" s="170" t="s">
        <v>614</v>
      </c>
      <c r="C45" s="171" t="s">
        <v>1124</v>
      </c>
      <c r="D45" s="172" t="s">
        <v>1125</v>
      </c>
      <c r="E45" s="173" t="s">
        <v>1126</v>
      </c>
      <c r="F45" s="173" t="s">
        <v>1127</v>
      </c>
      <c r="G45" s="174" t="s">
        <v>1128</v>
      </c>
      <c r="H45" s="175" t="s">
        <v>1129</v>
      </c>
    </row>
    <row r="46" spans="1:8" ht="15">
      <c r="A46" s="458" t="s">
        <v>1167</v>
      </c>
      <c r="B46" s="59" t="s">
        <v>1168</v>
      </c>
      <c r="C46" s="59">
        <v>50</v>
      </c>
      <c r="D46" s="59" t="s">
        <v>1132</v>
      </c>
      <c r="E46" s="59" t="s">
        <v>1133</v>
      </c>
      <c r="F46" s="59">
        <v>20</v>
      </c>
      <c r="G46" s="59">
        <v>0.005</v>
      </c>
      <c r="H46" s="162" t="s">
        <v>1169</v>
      </c>
    </row>
    <row r="47" spans="1:8" ht="15">
      <c r="A47" s="459"/>
      <c r="B47" s="59" t="s">
        <v>1170</v>
      </c>
      <c r="C47" s="59">
        <v>52</v>
      </c>
      <c r="D47" s="59" t="s">
        <v>1132</v>
      </c>
      <c r="E47" s="59" t="s">
        <v>1133</v>
      </c>
      <c r="F47" s="59">
        <v>20</v>
      </c>
      <c r="G47" s="59">
        <v>0.005</v>
      </c>
      <c r="H47" s="162" t="s">
        <v>1169</v>
      </c>
    </row>
    <row r="48" spans="1:8" ht="15">
      <c r="A48" s="459"/>
      <c r="B48" s="59" t="s">
        <v>1171</v>
      </c>
      <c r="C48" s="59">
        <v>56</v>
      </c>
      <c r="D48" s="59" t="s">
        <v>1132</v>
      </c>
      <c r="E48" s="59" t="s">
        <v>1161</v>
      </c>
      <c r="F48" s="59">
        <v>20</v>
      </c>
      <c r="G48" s="59">
        <v>0.0060000000000000001</v>
      </c>
      <c r="H48" s="162" t="s">
        <v>1172</v>
      </c>
    </row>
    <row r="49" spans="1:8" ht="15" thickBot="1">
      <c r="A49" s="460"/>
      <c r="B49" s="59" t="s">
        <v>1173</v>
      </c>
      <c r="C49" s="59">
        <v>57</v>
      </c>
      <c r="D49" s="59" t="s">
        <v>1132</v>
      </c>
      <c r="E49" s="59" t="s">
        <v>1161</v>
      </c>
      <c r="F49" s="59">
        <v>20</v>
      </c>
      <c r="G49" s="59">
        <v>0.0060000000000000001</v>
      </c>
      <c r="H49" s="162" t="s">
        <v>1172</v>
      </c>
    </row>
  </sheetData>
  <mergeCells count="11">
    <mergeCell ref="A46:A49"/>
    <mergeCell ref="A1:H3"/>
    <mergeCell ref="A5:E12"/>
    <mergeCell ref="F6:G8"/>
    <mergeCell ref="F10:G12"/>
    <mergeCell ref="A42:H44"/>
    <mergeCell ref="A39:H41"/>
    <mergeCell ref="F5:H5"/>
    <mergeCell ref="F9:H9"/>
    <mergeCell ref="A14:A21"/>
    <mergeCell ref="A22:A38"/>
  </mergeCells>
  <pageMargins left="0.354166666666667" right="0.236111111111111" top="0.156944444444444" bottom="0.826388888888889" header="0.511805555555556" footer="0.118055555555556"/>
  <pageSetup orientation="portrait" paperSize="9" scale="90" r:id="rId2"/>
  <headerFooter>
    <oddFooter>&amp;C&amp;"arial"&amp;16www.bestill.ru
&amp;P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03"/>
  <sheetViews>
    <sheetView zoomScale="70" zoomScaleNormal="70" workbookViewId="0" topLeftCell="A1">
      <selection pane="topLeft" activeCell="T201" sqref="T201"/>
    </sheetView>
  </sheetViews>
  <sheetFormatPr defaultColWidth="9.00428571428571" defaultRowHeight="15"/>
  <cols>
    <col min="1" max="1" width="18.2857142857143" customWidth="1"/>
    <col min="2" max="2" width="28.7142857142857" customWidth="1"/>
    <col min="3" max="3" width="27.5714285714286" customWidth="1"/>
    <col min="4" max="4" width="19.2857142857143" customWidth="1"/>
    <col min="5" max="5" width="11.1428571428571" customWidth="1"/>
  </cols>
  <sheetData>
    <row r="1" spans="1:5" ht="48.75" customHeight="1">
      <c r="A1" s="462" t="s">
        <v>2995</v>
      </c>
      <c r="B1" s="462"/>
      <c r="C1" s="462"/>
      <c r="D1" s="462"/>
      <c r="E1" s="462"/>
    </row>
    <row r="2" spans="1:5" ht="31.9" customHeight="1">
      <c r="A2" s="139" t="s">
        <v>614</v>
      </c>
      <c r="B2" s="139" t="s">
        <v>615</v>
      </c>
      <c r="C2" s="139" t="s">
        <v>617</v>
      </c>
      <c r="D2" s="332" t="s">
        <v>2</v>
      </c>
      <c r="E2" s="139" t="s">
        <v>624</v>
      </c>
    </row>
    <row r="3" spans="1:5" ht="27" customHeight="1">
      <c r="A3" s="140" t="s">
        <v>1174</v>
      </c>
      <c r="B3" s="463"/>
      <c r="C3" s="141" t="s">
        <v>1175</v>
      </c>
      <c r="D3" s="274" t="s">
        <v>2915</v>
      </c>
      <c r="E3" s="142">
        <v>100</v>
      </c>
    </row>
    <row r="4" spans="1:5" ht="20.1" customHeight="1">
      <c r="A4" s="140" t="s">
        <v>1176</v>
      </c>
      <c r="B4" s="463"/>
      <c r="C4" s="141" t="s">
        <v>1177</v>
      </c>
      <c r="D4" s="274" t="s">
        <v>2915</v>
      </c>
      <c r="E4" s="142">
        <v>100</v>
      </c>
    </row>
    <row r="5" spans="1:5" ht="20.1" customHeight="1">
      <c r="A5" s="140" t="s">
        <v>1178</v>
      </c>
      <c r="B5" s="463"/>
      <c r="C5" s="141" t="s">
        <v>1179</v>
      </c>
      <c r="D5" s="274" t="s">
        <v>2915</v>
      </c>
      <c r="E5" s="142">
        <v>100</v>
      </c>
    </row>
    <row r="6" spans="1:5" ht="20.1" customHeight="1">
      <c r="A6" s="140" t="s">
        <v>1180</v>
      </c>
      <c r="B6" s="463"/>
      <c r="C6" s="141" t="s">
        <v>1181</v>
      </c>
      <c r="D6" s="274" t="s">
        <v>2915</v>
      </c>
      <c r="E6" s="142">
        <v>100</v>
      </c>
    </row>
    <row r="7" spans="1:5" ht="20.1" customHeight="1">
      <c r="A7" s="140" t="s">
        <v>1182</v>
      </c>
      <c r="B7" s="463"/>
      <c r="C7" s="141" t="s">
        <v>1183</v>
      </c>
      <c r="D7" s="274" t="s">
        <v>2915</v>
      </c>
      <c r="E7" s="142">
        <v>100</v>
      </c>
    </row>
    <row r="8" spans="1:5" ht="20.1" customHeight="1">
      <c r="A8" s="140" t="s">
        <v>1184</v>
      </c>
      <c r="B8" s="463"/>
      <c r="C8" s="141" t="s">
        <v>1185</v>
      </c>
      <c r="D8" s="274" t="s">
        <v>2915</v>
      </c>
      <c r="E8" s="142">
        <v>100</v>
      </c>
    </row>
    <row r="9" spans="1:5" ht="20.1" customHeight="1">
      <c r="A9" s="140" t="s">
        <v>1186</v>
      </c>
      <c r="B9" s="463"/>
      <c r="C9" s="141" t="s">
        <v>1187</v>
      </c>
      <c r="D9" s="274" t="s">
        <v>2915</v>
      </c>
      <c r="E9" s="142">
        <v>100</v>
      </c>
    </row>
    <row r="10" spans="1:5" ht="20.1" customHeight="1">
      <c r="A10" s="140" t="s">
        <v>1188</v>
      </c>
      <c r="B10" s="463"/>
      <c r="C10" s="143" t="s">
        <v>1189</v>
      </c>
      <c r="D10" s="274" t="s">
        <v>2915</v>
      </c>
      <c r="E10" s="142">
        <v>100</v>
      </c>
    </row>
    <row r="11" spans="1:5" ht="20.1" customHeight="1">
      <c r="A11" s="140" t="s">
        <v>1190</v>
      </c>
      <c r="B11" s="464"/>
      <c r="C11" s="144" t="s">
        <v>1191</v>
      </c>
      <c r="D11" s="274" t="s">
        <v>2915</v>
      </c>
      <c r="E11" s="145">
        <v>100</v>
      </c>
    </row>
    <row r="12" spans="1:5" ht="20.1" customHeight="1">
      <c r="A12" s="33" t="s">
        <v>1192</v>
      </c>
      <c r="B12" s="463"/>
      <c r="C12" s="141" t="s">
        <v>1175</v>
      </c>
      <c r="D12" s="274" t="s">
        <v>2915</v>
      </c>
      <c r="E12" s="142">
        <v>100</v>
      </c>
    </row>
    <row r="13" spans="1:5" ht="20.1" customHeight="1">
      <c r="A13" s="33" t="s">
        <v>1193</v>
      </c>
      <c r="B13" s="463"/>
      <c r="C13" s="141" t="s">
        <v>1177</v>
      </c>
      <c r="D13" s="274" t="s">
        <v>2915</v>
      </c>
      <c r="E13" s="142">
        <v>100</v>
      </c>
    </row>
    <row r="14" spans="1:5" ht="20.1" customHeight="1">
      <c r="A14" s="33" t="s">
        <v>1194</v>
      </c>
      <c r="B14" s="463"/>
      <c r="C14" s="141" t="s">
        <v>1179</v>
      </c>
      <c r="D14" s="274" t="s">
        <v>2915</v>
      </c>
      <c r="E14" s="142">
        <v>100</v>
      </c>
    </row>
    <row r="15" spans="1:5" ht="20.1" customHeight="1">
      <c r="A15" s="33" t="s">
        <v>1195</v>
      </c>
      <c r="B15" s="463"/>
      <c r="C15" s="141" t="s">
        <v>1181</v>
      </c>
      <c r="D15" s="274" t="s">
        <v>2915</v>
      </c>
      <c r="E15" s="142">
        <v>100</v>
      </c>
    </row>
    <row r="16" spans="1:5" ht="20.1" customHeight="1">
      <c r="A16" s="33" t="s">
        <v>1196</v>
      </c>
      <c r="B16" s="463"/>
      <c r="C16" s="141" t="s">
        <v>1183</v>
      </c>
      <c r="D16" s="274" t="s">
        <v>2915</v>
      </c>
      <c r="E16" s="142">
        <v>100</v>
      </c>
    </row>
    <row r="17" spans="1:5" ht="20.1" customHeight="1">
      <c r="A17" s="33" t="s">
        <v>1197</v>
      </c>
      <c r="B17" s="463"/>
      <c r="C17" s="141" t="s">
        <v>1185</v>
      </c>
      <c r="D17" s="274" t="s">
        <v>2915</v>
      </c>
      <c r="E17" s="142">
        <v>100</v>
      </c>
    </row>
    <row r="18" spans="1:5" ht="20.1" customHeight="1">
      <c r="A18" s="33" t="s">
        <v>1198</v>
      </c>
      <c r="B18" s="463"/>
      <c r="C18" s="141" t="s">
        <v>1187</v>
      </c>
      <c r="D18" s="274" t="s">
        <v>2915</v>
      </c>
      <c r="E18" s="142">
        <v>100</v>
      </c>
    </row>
    <row r="19" spans="1:5" ht="20.1" customHeight="1">
      <c r="A19" s="33" t="s">
        <v>1199</v>
      </c>
      <c r="B19" s="463"/>
      <c r="C19" s="144" t="s">
        <v>1189</v>
      </c>
      <c r="D19" s="274" t="s">
        <v>2915</v>
      </c>
      <c r="E19" s="145">
        <v>100</v>
      </c>
    </row>
    <row r="20" spans="1:5" ht="20.1" customHeight="1">
      <c r="A20" s="33" t="s">
        <v>1200</v>
      </c>
      <c r="B20" s="464"/>
      <c r="C20" s="135" t="s">
        <v>1191</v>
      </c>
      <c r="D20" s="274" t="s">
        <v>2915</v>
      </c>
      <c r="E20" s="146">
        <v>100</v>
      </c>
    </row>
    <row r="21" spans="1:5" ht="19.15" customHeight="1">
      <c r="A21" s="33" t="s">
        <v>1201</v>
      </c>
      <c r="B21" s="463"/>
      <c r="C21" s="33" t="s">
        <v>1202</v>
      </c>
      <c r="D21" s="274" t="s">
        <v>2915</v>
      </c>
      <c r="E21" s="147">
        <v>100</v>
      </c>
    </row>
    <row r="22" spans="1:5" ht="19.15" customHeight="1">
      <c r="A22" s="33" t="s">
        <v>1203</v>
      </c>
      <c r="B22" s="463"/>
      <c r="C22" s="33" t="s">
        <v>1204</v>
      </c>
      <c r="D22" s="274" t="s">
        <v>2915</v>
      </c>
      <c r="E22" s="147">
        <v>100</v>
      </c>
    </row>
    <row r="23" spans="1:5" ht="19.15" customHeight="1">
      <c r="A23" s="33" t="s">
        <v>1205</v>
      </c>
      <c r="B23" s="463"/>
      <c r="C23" s="33" t="s">
        <v>1206</v>
      </c>
      <c r="D23" s="274" t="s">
        <v>2915</v>
      </c>
      <c r="E23" s="147">
        <v>100</v>
      </c>
    </row>
    <row r="24" spans="1:5" ht="19.15" customHeight="1">
      <c r="A24" s="33" t="s">
        <v>1207</v>
      </c>
      <c r="B24" s="463"/>
      <c r="C24" s="33" t="s">
        <v>1208</v>
      </c>
      <c r="D24" s="274" t="s">
        <v>2915</v>
      </c>
      <c r="E24" s="147">
        <v>50</v>
      </c>
    </row>
    <row r="25" spans="1:5" ht="19.15" customHeight="1">
      <c r="A25" s="33" t="s">
        <v>1209</v>
      </c>
      <c r="B25" s="467"/>
      <c r="C25" s="148" t="s">
        <v>1210</v>
      </c>
      <c r="D25" s="274" t="s">
        <v>2915</v>
      </c>
      <c r="E25" s="149">
        <v>50</v>
      </c>
    </row>
    <row r="26" spans="1:5" ht="22.9" customHeight="1">
      <c r="A26" s="150" t="s">
        <v>1211</v>
      </c>
      <c r="B26" s="469"/>
      <c r="C26" s="150" t="s">
        <v>1202</v>
      </c>
      <c r="D26" s="274" t="s">
        <v>2915</v>
      </c>
      <c r="E26" s="147">
        <v>100</v>
      </c>
    </row>
    <row r="27" spans="1:5" ht="22.9" customHeight="1">
      <c r="A27" s="150" t="s">
        <v>1212</v>
      </c>
      <c r="B27" s="463"/>
      <c r="C27" s="33" t="s">
        <v>1204</v>
      </c>
      <c r="D27" s="274" t="s">
        <v>2915</v>
      </c>
      <c r="E27" s="147">
        <v>100</v>
      </c>
    </row>
    <row r="28" spans="1:5" ht="22.9" customHeight="1">
      <c r="A28" s="150" t="s">
        <v>1213</v>
      </c>
      <c r="B28" s="467"/>
      <c r="C28" s="148" t="s">
        <v>1206</v>
      </c>
      <c r="D28" s="274" t="s">
        <v>2915</v>
      </c>
      <c r="E28" s="147">
        <v>100</v>
      </c>
    </row>
    <row r="29" spans="1:5" ht="32.1" customHeight="1">
      <c r="A29" s="150" t="s">
        <v>1214</v>
      </c>
      <c r="B29" s="469"/>
      <c r="C29" s="150" t="s">
        <v>1215</v>
      </c>
      <c r="D29" s="274" t="s">
        <v>2915</v>
      </c>
      <c r="E29" s="147">
        <v>100</v>
      </c>
    </row>
    <row r="30" spans="1:5" ht="32.1" customHeight="1">
      <c r="A30" s="150" t="s">
        <v>1216</v>
      </c>
      <c r="B30" s="463"/>
      <c r="C30" s="33" t="s">
        <v>1217</v>
      </c>
      <c r="D30" s="274" t="s">
        <v>2915</v>
      </c>
      <c r="E30" s="147">
        <v>100</v>
      </c>
    </row>
    <row r="31" spans="1:5" ht="32.1" customHeight="1">
      <c r="A31" s="33" t="s">
        <v>1218</v>
      </c>
      <c r="B31" s="463"/>
      <c r="C31" s="33" t="s">
        <v>1219</v>
      </c>
      <c r="D31" s="274" t="s">
        <v>2915</v>
      </c>
      <c r="E31" s="147">
        <v>100</v>
      </c>
    </row>
    <row r="32" spans="1:5" ht="32.1" customHeight="1">
      <c r="A32" s="33" t="s">
        <v>1220</v>
      </c>
      <c r="B32" s="463"/>
      <c r="C32" s="33" t="s">
        <v>1221</v>
      </c>
      <c r="D32" s="274" t="s">
        <v>2915</v>
      </c>
      <c r="E32" s="147">
        <v>100</v>
      </c>
    </row>
    <row r="33" spans="1:5" ht="31.9" customHeight="1">
      <c r="A33" s="139" t="s">
        <v>614</v>
      </c>
      <c r="B33" s="139" t="s">
        <v>615</v>
      </c>
      <c r="C33" s="139" t="s">
        <v>617</v>
      </c>
      <c r="D33" s="332" t="s">
        <v>2</v>
      </c>
      <c r="E33" s="139" t="s">
        <v>624</v>
      </c>
    </row>
    <row r="34" spans="1:5" ht="32.1" customHeight="1">
      <c r="A34" s="33" t="s">
        <v>1222</v>
      </c>
      <c r="B34" s="463"/>
      <c r="C34" s="33" t="s">
        <v>1223</v>
      </c>
      <c r="D34" s="274" t="s">
        <v>2915</v>
      </c>
      <c r="E34" s="147">
        <v>50</v>
      </c>
    </row>
    <row r="35" spans="1:5" ht="32.1" customHeight="1">
      <c r="A35" s="33" t="s">
        <v>1224</v>
      </c>
      <c r="B35" s="463"/>
      <c r="C35" s="33" t="s">
        <v>1225</v>
      </c>
      <c r="D35" s="274" t="s">
        <v>2915</v>
      </c>
      <c r="E35" s="147">
        <v>50</v>
      </c>
    </row>
    <row r="36" spans="1:5" ht="32.1" customHeight="1">
      <c r="A36" s="140" t="s">
        <v>1226</v>
      </c>
      <c r="B36" s="463"/>
      <c r="C36" s="33" t="s">
        <v>1227</v>
      </c>
      <c r="D36" s="274" t="s">
        <v>2915</v>
      </c>
      <c r="E36" s="147">
        <v>50</v>
      </c>
    </row>
    <row r="37" spans="1:5" ht="32.1" customHeight="1">
      <c r="A37" s="140" t="s">
        <v>1228</v>
      </c>
      <c r="B37" s="463"/>
      <c r="C37" s="33" t="s">
        <v>1229</v>
      </c>
      <c r="D37" s="274" t="s">
        <v>2915</v>
      </c>
      <c r="E37" s="147">
        <v>50</v>
      </c>
    </row>
    <row r="38" spans="1:5" ht="32.1" customHeight="1">
      <c r="A38" s="140" t="s">
        <v>1230</v>
      </c>
      <c r="B38" s="463"/>
      <c r="C38" s="33" t="s">
        <v>1231</v>
      </c>
      <c r="D38" s="274" t="s">
        <v>2915</v>
      </c>
      <c r="E38" s="147">
        <v>50</v>
      </c>
    </row>
    <row r="39" spans="1:5" ht="32.1" customHeight="1">
      <c r="A39" s="151" t="s">
        <v>1232</v>
      </c>
      <c r="B39" s="464"/>
      <c r="C39" s="135" t="s">
        <v>1233</v>
      </c>
      <c r="D39" s="274" t="s">
        <v>2915</v>
      </c>
      <c r="E39" s="146">
        <v>50</v>
      </c>
    </row>
    <row r="40" spans="1:5" ht="20.1" customHeight="1">
      <c r="A40" s="33" t="s">
        <v>1234</v>
      </c>
      <c r="B40" s="463"/>
      <c r="C40" s="33" t="s">
        <v>1175</v>
      </c>
      <c r="D40" s="274" t="s">
        <v>2915</v>
      </c>
      <c r="E40" s="147">
        <v>100</v>
      </c>
    </row>
    <row r="41" spans="1:5" ht="20.1" customHeight="1">
      <c r="A41" s="33" t="s">
        <v>1235</v>
      </c>
      <c r="B41" s="463"/>
      <c r="C41" s="33" t="s">
        <v>1177</v>
      </c>
      <c r="D41" s="274" t="s">
        <v>2915</v>
      </c>
      <c r="E41" s="147">
        <v>100</v>
      </c>
    </row>
    <row r="42" spans="1:5" ht="20.1" customHeight="1">
      <c r="A42" s="33" t="s">
        <v>1236</v>
      </c>
      <c r="B42" s="463"/>
      <c r="C42" s="33" t="s">
        <v>1179</v>
      </c>
      <c r="D42" s="274" t="s">
        <v>2915</v>
      </c>
      <c r="E42" s="147">
        <v>100</v>
      </c>
    </row>
    <row r="43" spans="1:5" ht="20.1" customHeight="1">
      <c r="A43" s="33" t="s">
        <v>1237</v>
      </c>
      <c r="B43" s="463"/>
      <c r="C43" s="33" t="s">
        <v>1238</v>
      </c>
      <c r="D43" s="274" t="s">
        <v>2915</v>
      </c>
      <c r="E43" s="147">
        <v>100</v>
      </c>
    </row>
    <row r="44" spans="1:5" ht="20.1" customHeight="1">
      <c r="A44" s="33" t="s">
        <v>1239</v>
      </c>
      <c r="B44" s="463"/>
      <c r="C44" s="33" t="s">
        <v>1181</v>
      </c>
      <c r="D44" s="274" t="s">
        <v>2915</v>
      </c>
      <c r="E44" s="147">
        <v>100</v>
      </c>
    </row>
    <row r="45" spans="1:5" ht="20.1" customHeight="1">
      <c r="A45" s="33" t="s">
        <v>1240</v>
      </c>
      <c r="B45" s="463"/>
      <c r="C45" s="33" t="s">
        <v>1183</v>
      </c>
      <c r="D45" s="274" t="s">
        <v>2915</v>
      </c>
      <c r="E45" s="147">
        <v>100</v>
      </c>
    </row>
    <row r="46" spans="1:5" ht="20.1" customHeight="1">
      <c r="A46" s="33" t="s">
        <v>1241</v>
      </c>
      <c r="B46" s="463"/>
      <c r="C46" s="33" t="s">
        <v>1185</v>
      </c>
      <c r="D46" s="274" t="s">
        <v>2915</v>
      </c>
      <c r="E46" s="147">
        <v>50</v>
      </c>
    </row>
    <row r="47" spans="1:5" ht="20.1" customHeight="1">
      <c r="A47" s="33" t="s">
        <v>1242</v>
      </c>
      <c r="B47" s="463"/>
      <c r="C47" s="33" t="s">
        <v>1243</v>
      </c>
      <c r="D47" s="274" t="s">
        <v>2915</v>
      </c>
      <c r="E47" s="147">
        <v>100</v>
      </c>
    </row>
    <row r="48" spans="1:5" ht="20.1" customHeight="1">
      <c r="A48" s="33" t="s">
        <v>1244</v>
      </c>
      <c r="B48" s="463"/>
      <c r="C48" s="33" t="s">
        <v>1187</v>
      </c>
      <c r="D48" s="274" t="s">
        <v>2915</v>
      </c>
      <c r="E48" s="147">
        <v>100</v>
      </c>
    </row>
    <row r="49" spans="1:5" ht="20.1" customHeight="1">
      <c r="A49" s="33" t="s">
        <v>1245</v>
      </c>
      <c r="B49" s="463"/>
      <c r="C49" s="33" t="s">
        <v>1189</v>
      </c>
      <c r="D49" s="274" t="s">
        <v>2915</v>
      </c>
      <c r="E49" s="147">
        <v>100</v>
      </c>
    </row>
    <row r="50" spans="1:5" ht="20.1" customHeight="1">
      <c r="A50" s="33" t="s">
        <v>1246</v>
      </c>
      <c r="B50" s="463"/>
      <c r="C50" s="33" t="s">
        <v>1191</v>
      </c>
      <c r="D50" s="274" t="s">
        <v>2915</v>
      </c>
      <c r="E50" s="147">
        <v>100</v>
      </c>
    </row>
    <row r="51" spans="1:5" ht="20.1" customHeight="1">
      <c r="A51" s="148" t="s">
        <v>1247</v>
      </c>
      <c r="B51" s="467"/>
      <c r="C51" s="148" t="s">
        <v>1248</v>
      </c>
      <c r="D51" s="274" t="s">
        <v>2915</v>
      </c>
      <c r="E51" s="149">
        <v>50</v>
      </c>
    </row>
    <row r="52" spans="1:5" ht="20.1" customHeight="1">
      <c r="A52" s="150" t="s">
        <v>1249</v>
      </c>
      <c r="B52" s="469"/>
      <c r="C52" s="150" t="s">
        <v>1175</v>
      </c>
      <c r="D52" s="274" t="s">
        <v>2915</v>
      </c>
      <c r="E52" s="150">
        <v>100</v>
      </c>
    </row>
    <row r="53" spans="1:5" ht="20.1" customHeight="1">
      <c r="A53" s="33" t="s">
        <v>1250</v>
      </c>
      <c r="B53" s="463"/>
      <c r="C53" s="33" t="s">
        <v>1177</v>
      </c>
      <c r="D53" s="274" t="s">
        <v>2915</v>
      </c>
      <c r="E53" s="33">
        <v>100</v>
      </c>
    </row>
    <row r="54" spans="1:5" ht="20.1" customHeight="1">
      <c r="A54" s="33" t="s">
        <v>1251</v>
      </c>
      <c r="B54" s="463"/>
      <c r="C54" s="33" t="s">
        <v>1179</v>
      </c>
      <c r="D54" s="274" t="s">
        <v>2915</v>
      </c>
      <c r="E54" s="33">
        <v>100</v>
      </c>
    </row>
    <row r="55" spans="1:5" ht="20.1" customHeight="1">
      <c r="A55" s="33" t="s">
        <v>1252</v>
      </c>
      <c r="B55" s="463"/>
      <c r="C55" s="33" t="s">
        <v>1238</v>
      </c>
      <c r="D55" s="274" t="s">
        <v>2915</v>
      </c>
      <c r="E55" s="33">
        <v>100</v>
      </c>
    </row>
    <row r="56" spans="1:5" ht="20.1" customHeight="1">
      <c r="A56" s="33" t="s">
        <v>1253</v>
      </c>
      <c r="B56" s="463"/>
      <c r="C56" s="33" t="s">
        <v>1181</v>
      </c>
      <c r="D56" s="274" t="s">
        <v>2915</v>
      </c>
      <c r="E56" s="33">
        <v>100</v>
      </c>
    </row>
    <row r="57" spans="1:5" ht="20.1" customHeight="1">
      <c r="A57" s="33" t="s">
        <v>1254</v>
      </c>
      <c r="B57" s="463"/>
      <c r="C57" s="33" t="s">
        <v>1183</v>
      </c>
      <c r="D57" s="274" t="s">
        <v>2915</v>
      </c>
      <c r="E57" s="33">
        <v>100</v>
      </c>
    </row>
    <row r="58" spans="1:5" ht="20.1" customHeight="1">
      <c r="A58" s="33" t="s">
        <v>1255</v>
      </c>
      <c r="B58" s="463"/>
      <c r="C58" s="33" t="s">
        <v>1185</v>
      </c>
      <c r="D58" s="274" t="s">
        <v>2915</v>
      </c>
      <c r="E58" s="33">
        <v>100</v>
      </c>
    </row>
    <row r="59" spans="1:5" ht="20.1" customHeight="1">
      <c r="A59" s="33" t="s">
        <v>1256</v>
      </c>
      <c r="B59" s="463"/>
      <c r="C59" s="33" t="s">
        <v>1243</v>
      </c>
      <c r="D59" s="274" t="s">
        <v>2915</v>
      </c>
      <c r="E59" s="33">
        <v>50</v>
      </c>
    </row>
    <row r="60" spans="1:5" ht="20.1" customHeight="1">
      <c r="A60" s="33" t="s">
        <v>1257</v>
      </c>
      <c r="B60" s="463"/>
      <c r="C60" s="33" t="s">
        <v>1187</v>
      </c>
      <c r="D60" s="274" t="s">
        <v>2915</v>
      </c>
      <c r="E60" s="33">
        <v>100</v>
      </c>
    </row>
    <row r="61" spans="1:5" ht="20.1" customHeight="1">
      <c r="A61" s="33" t="s">
        <v>1258</v>
      </c>
      <c r="B61" s="463"/>
      <c r="C61" s="33" t="s">
        <v>1189</v>
      </c>
      <c r="D61" s="274" t="s">
        <v>2915</v>
      </c>
      <c r="E61" s="33">
        <v>100</v>
      </c>
    </row>
    <row r="62" spans="1:5" ht="20.1" customHeight="1">
      <c r="A62" s="33" t="s">
        <v>1259</v>
      </c>
      <c r="B62" s="463"/>
      <c r="C62" s="33" t="s">
        <v>1191</v>
      </c>
      <c r="D62" s="274" t="s">
        <v>2915</v>
      </c>
      <c r="E62" s="33">
        <v>100</v>
      </c>
    </row>
    <row r="63" spans="1:5" ht="20.1" customHeight="1">
      <c r="A63" s="33" t="s">
        <v>1260</v>
      </c>
      <c r="B63" s="463"/>
      <c r="C63" s="33" t="s">
        <v>1248</v>
      </c>
      <c r="D63" s="274" t="s">
        <v>2915</v>
      </c>
      <c r="E63" s="33">
        <v>50</v>
      </c>
    </row>
    <row r="64" spans="1:5" ht="31.9" customHeight="1">
      <c r="A64" s="139" t="s">
        <v>614</v>
      </c>
      <c r="B64" s="139" t="s">
        <v>615</v>
      </c>
      <c r="C64" s="139" t="s">
        <v>617</v>
      </c>
      <c r="D64" s="332" t="s">
        <v>2</v>
      </c>
      <c r="E64" s="139" t="s">
        <v>624</v>
      </c>
    </row>
    <row r="65" spans="1:5" ht="20.1" customHeight="1">
      <c r="A65" s="33" t="s">
        <v>1261</v>
      </c>
      <c r="B65" s="463"/>
      <c r="C65" s="33" t="s">
        <v>1175</v>
      </c>
      <c r="D65" s="274" t="s">
        <v>2915</v>
      </c>
      <c r="E65" s="33">
        <v>100</v>
      </c>
    </row>
    <row r="66" spans="1:5" ht="20.1" customHeight="1">
      <c r="A66" s="33" t="s">
        <v>1262</v>
      </c>
      <c r="B66" s="463"/>
      <c r="C66" s="33" t="s">
        <v>1177</v>
      </c>
      <c r="D66" s="274" t="s">
        <v>2915</v>
      </c>
      <c r="E66" s="33">
        <v>100</v>
      </c>
    </row>
    <row r="67" spans="1:5" ht="20.1" customHeight="1">
      <c r="A67" s="33" t="s">
        <v>1263</v>
      </c>
      <c r="B67" s="463"/>
      <c r="C67" s="33" t="s">
        <v>1179</v>
      </c>
      <c r="D67" s="274" t="s">
        <v>2915</v>
      </c>
      <c r="E67" s="33">
        <v>100</v>
      </c>
    </row>
    <row r="68" spans="1:5" ht="20.1" customHeight="1">
      <c r="A68" s="33" t="s">
        <v>1264</v>
      </c>
      <c r="B68" s="463"/>
      <c r="C68" s="33" t="s">
        <v>1238</v>
      </c>
      <c r="D68" s="274" t="s">
        <v>2915</v>
      </c>
      <c r="E68" s="33">
        <v>100</v>
      </c>
    </row>
    <row r="69" spans="1:5" ht="20.1" customHeight="1">
      <c r="A69" s="33" t="s">
        <v>1265</v>
      </c>
      <c r="B69" s="463"/>
      <c r="C69" s="33" t="s">
        <v>1181</v>
      </c>
      <c r="D69" s="274" t="s">
        <v>2915</v>
      </c>
      <c r="E69" s="33">
        <v>100</v>
      </c>
    </row>
    <row r="70" spans="1:5" ht="20.1" customHeight="1">
      <c r="A70" s="33" t="s">
        <v>1266</v>
      </c>
      <c r="B70" s="463"/>
      <c r="C70" s="33" t="s">
        <v>1183</v>
      </c>
      <c r="D70" s="274" t="s">
        <v>2915</v>
      </c>
      <c r="E70" s="33">
        <v>100</v>
      </c>
    </row>
    <row r="71" spans="1:5" ht="20.1" customHeight="1">
      <c r="A71" s="33" t="s">
        <v>1267</v>
      </c>
      <c r="B71" s="463"/>
      <c r="C71" s="33" t="s">
        <v>1185</v>
      </c>
      <c r="D71" s="274" t="s">
        <v>2915</v>
      </c>
      <c r="E71" s="33">
        <v>100</v>
      </c>
    </row>
    <row r="72" spans="1:5" ht="20.1" customHeight="1">
      <c r="A72" s="33" t="s">
        <v>1268</v>
      </c>
      <c r="B72" s="463"/>
      <c r="C72" s="33" t="s">
        <v>1243</v>
      </c>
      <c r="D72" s="274" t="s">
        <v>2915</v>
      </c>
      <c r="E72" s="33">
        <v>50</v>
      </c>
    </row>
    <row r="73" spans="1:5" ht="20.1" customHeight="1">
      <c r="A73" s="33" t="s">
        <v>1269</v>
      </c>
      <c r="B73" s="463"/>
      <c r="C73" s="33" t="s">
        <v>1187</v>
      </c>
      <c r="D73" s="274" t="s">
        <v>2915</v>
      </c>
      <c r="E73" s="33">
        <v>100</v>
      </c>
    </row>
    <row r="74" spans="1:5" ht="20.1" customHeight="1">
      <c r="A74" s="33" t="s">
        <v>1270</v>
      </c>
      <c r="B74" s="463"/>
      <c r="C74" s="33" t="s">
        <v>1189</v>
      </c>
      <c r="D74" s="274" t="s">
        <v>2915</v>
      </c>
      <c r="E74" s="33">
        <v>100</v>
      </c>
    </row>
    <row r="75" spans="1:5" ht="20.1" customHeight="1">
      <c r="A75" s="33" t="s">
        <v>1271</v>
      </c>
      <c r="B75" s="463"/>
      <c r="C75" s="33" t="s">
        <v>1191</v>
      </c>
      <c r="D75" s="274" t="s">
        <v>2915</v>
      </c>
      <c r="E75" s="33">
        <v>100</v>
      </c>
    </row>
    <row r="76" spans="1:5" ht="20.1" customHeight="1">
      <c r="A76" s="33" t="s">
        <v>1272</v>
      </c>
      <c r="B76" s="463"/>
      <c r="C76" s="33" t="s">
        <v>1248</v>
      </c>
      <c r="D76" s="274" t="s">
        <v>2915</v>
      </c>
      <c r="E76" s="33">
        <v>50</v>
      </c>
    </row>
    <row r="77" spans="1:5" ht="34.15" customHeight="1">
      <c r="A77" s="152" t="s">
        <v>1273</v>
      </c>
      <c r="B77" s="465"/>
      <c r="C77" s="152" t="s">
        <v>1274</v>
      </c>
      <c r="D77" s="274" t="s">
        <v>2915</v>
      </c>
      <c r="E77" s="153">
        <v>100</v>
      </c>
    </row>
    <row r="78" spans="1:5" ht="34.15" customHeight="1">
      <c r="A78" s="33" t="s">
        <v>1275</v>
      </c>
      <c r="B78" s="463"/>
      <c r="C78" s="33" t="s">
        <v>1276</v>
      </c>
      <c r="D78" s="274" t="s">
        <v>2915</v>
      </c>
      <c r="E78" s="147">
        <v>100</v>
      </c>
    </row>
    <row r="79" spans="1:5" ht="34.15" customHeight="1">
      <c r="A79" s="33" t="s">
        <v>1277</v>
      </c>
      <c r="B79" s="463"/>
      <c r="C79" s="33" t="s">
        <v>1223</v>
      </c>
      <c r="D79" s="274" t="s">
        <v>2915</v>
      </c>
      <c r="E79" s="147">
        <v>100</v>
      </c>
    </row>
    <row r="80" spans="1:5" ht="34.15" customHeight="1">
      <c r="A80" s="135" t="s">
        <v>1278</v>
      </c>
      <c r="B80" s="464"/>
      <c r="C80" s="33" t="s">
        <v>1279</v>
      </c>
      <c r="D80" s="274" t="s">
        <v>2915</v>
      </c>
      <c r="E80" s="147">
        <v>100</v>
      </c>
    </row>
    <row r="81" spans="1:5" ht="34.15" customHeight="1">
      <c r="A81" s="33" t="s">
        <v>1280</v>
      </c>
      <c r="B81" s="463"/>
      <c r="C81" s="33" t="s">
        <v>1281</v>
      </c>
      <c r="D81" s="274" t="s">
        <v>2915</v>
      </c>
      <c r="E81" s="147">
        <v>100</v>
      </c>
    </row>
    <row r="82" spans="1:5" ht="34.15" customHeight="1">
      <c r="A82" s="33" t="s">
        <v>1282</v>
      </c>
      <c r="B82" s="463"/>
      <c r="C82" s="33" t="s">
        <v>1283</v>
      </c>
      <c r="D82" s="274" t="s">
        <v>2915</v>
      </c>
      <c r="E82" s="147">
        <v>100</v>
      </c>
    </row>
    <row r="83" spans="1:5" ht="34.15" customHeight="1">
      <c r="A83" s="33" t="s">
        <v>1284</v>
      </c>
      <c r="B83" s="463"/>
      <c r="C83" s="33" t="s">
        <v>1227</v>
      </c>
      <c r="D83" s="274" t="s">
        <v>2915</v>
      </c>
      <c r="E83" s="147">
        <v>100</v>
      </c>
    </row>
    <row r="84" spans="1:5" ht="34.15" customHeight="1">
      <c r="A84" s="135" t="s">
        <v>1285</v>
      </c>
      <c r="B84" s="464"/>
      <c r="C84" s="135" t="s">
        <v>1286</v>
      </c>
      <c r="D84" s="274" t="s">
        <v>2915</v>
      </c>
      <c r="E84" s="146">
        <v>100</v>
      </c>
    </row>
    <row r="85" spans="1:5" ht="34.15" customHeight="1">
      <c r="A85" s="33" t="s">
        <v>1287</v>
      </c>
      <c r="B85" s="463"/>
      <c r="C85" s="33" t="s">
        <v>1288</v>
      </c>
      <c r="D85" s="274" t="s">
        <v>2915</v>
      </c>
      <c r="E85" s="33">
        <v>100</v>
      </c>
    </row>
    <row r="86" spans="1:5" ht="34.15" customHeight="1">
      <c r="A86" s="33" t="s">
        <v>1289</v>
      </c>
      <c r="B86" s="463"/>
      <c r="C86" s="33" t="s">
        <v>1290</v>
      </c>
      <c r="D86" s="274" t="s">
        <v>2915</v>
      </c>
      <c r="E86" s="33">
        <v>100</v>
      </c>
    </row>
    <row r="87" spans="1:5" ht="34.15" customHeight="1">
      <c r="A87" s="33" t="s">
        <v>1291</v>
      </c>
      <c r="B87" s="463"/>
      <c r="C87" s="33" t="s">
        <v>1231</v>
      </c>
      <c r="D87" s="274" t="s">
        <v>2915</v>
      </c>
      <c r="E87" s="33">
        <v>100</v>
      </c>
    </row>
    <row r="88" spans="1:5" ht="34.15" customHeight="1">
      <c r="A88" s="33" t="s">
        <v>1292</v>
      </c>
      <c r="B88" s="463"/>
      <c r="C88" s="33" t="s">
        <v>1293</v>
      </c>
      <c r="D88" s="274" t="s">
        <v>2915</v>
      </c>
      <c r="E88" s="33">
        <v>100</v>
      </c>
    </row>
    <row r="89" spans="1:5" ht="31.9" customHeight="1">
      <c r="A89" s="139" t="s">
        <v>614</v>
      </c>
      <c r="B89" s="139" t="s">
        <v>615</v>
      </c>
      <c r="C89" s="139" t="s">
        <v>617</v>
      </c>
      <c r="D89" s="332" t="s">
        <v>2</v>
      </c>
      <c r="E89" s="139" t="s">
        <v>624</v>
      </c>
    </row>
    <row r="90" spans="1:5" ht="25.9" customHeight="1">
      <c r="A90" s="33" t="s">
        <v>1294</v>
      </c>
      <c r="B90" s="463"/>
      <c r="C90" s="33" t="s">
        <v>1274</v>
      </c>
      <c r="D90" s="274" t="s">
        <v>2915</v>
      </c>
      <c r="E90" s="33">
        <v>100</v>
      </c>
    </row>
    <row r="91" spans="1:5" ht="25.9" customHeight="1">
      <c r="A91" s="33" t="s">
        <v>1295</v>
      </c>
      <c r="B91" s="463"/>
      <c r="C91" s="33" t="s">
        <v>1276</v>
      </c>
      <c r="D91" s="274" t="s">
        <v>2915</v>
      </c>
      <c r="E91" s="33">
        <v>100</v>
      </c>
    </row>
    <row r="92" spans="1:5" ht="25.9" customHeight="1">
      <c r="A92" s="33" t="s">
        <v>1296</v>
      </c>
      <c r="B92" s="463"/>
      <c r="C92" s="33" t="s">
        <v>1297</v>
      </c>
      <c r="D92" s="274" t="s">
        <v>2915</v>
      </c>
      <c r="E92" s="33">
        <v>50</v>
      </c>
    </row>
    <row r="93" spans="1:5" ht="25.9" customHeight="1">
      <c r="A93" s="33" t="s">
        <v>1298</v>
      </c>
      <c r="B93" s="463"/>
      <c r="C93" s="33" t="s">
        <v>1223</v>
      </c>
      <c r="D93" s="274" t="s">
        <v>2915</v>
      </c>
      <c r="E93" s="33">
        <v>100</v>
      </c>
    </row>
    <row r="94" spans="1:5" ht="25.9" customHeight="1">
      <c r="A94" s="33" t="s">
        <v>1299</v>
      </c>
      <c r="B94" s="463"/>
      <c r="C94" s="33" t="s">
        <v>1279</v>
      </c>
      <c r="D94" s="274" t="s">
        <v>2915</v>
      </c>
      <c r="E94" s="33">
        <v>100</v>
      </c>
    </row>
    <row r="95" spans="1:5" ht="25.9" customHeight="1">
      <c r="A95" s="33" t="s">
        <v>1300</v>
      </c>
      <c r="B95" s="463"/>
      <c r="C95" s="33" t="s">
        <v>1301</v>
      </c>
      <c r="D95" s="274" t="s">
        <v>2915</v>
      </c>
      <c r="E95" s="33">
        <v>50</v>
      </c>
    </row>
    <row r="96" spans="1:5" ht="30" customHeight="1">
      <c r="A96" s="154" t="s">
        <v>1302</v>
      </c>
      <c r="B96" s="465"/>
      <c r="C96" s="152" t="s">
        <v>1281</v>
      </c>
      <c r="D96" s="274" t="s">
        <v>2915</v>
      </c>
      <c r="E96" s="153">
        <v>100</v>
      </c>
    </row>
    <row r="97" spans="1:5" ht="30" customHeight="1">
      <c r="A97" s="148" t="s">
        <v>1303</v>
      </c>
      <c r="B97" s="463"/>
      <c r="C97" s="33" t="s">
        <v>1283</v>
      </c>
      <c r="D97" s="274" t="s">
        <v>2915</v>
      </c>
      <c r="E97" s="147">
        <v>100</v>
      </c>
    </row>
    <row r="98" spans="1:5" ht="30" customHeight="1">
      <c r="A98" s="148" t="s">
        <v>1304</v>
      </c>
      <c r="B98" s="463"/>
      <c r="C98" s="33" t="s">
        <v>1305</v>
      </c>
      <c r="D98" s="274" t="s">
        <v>2915</v>
      </c>
      <c r="E98" s="147">
        <v>50</v>
      </c>
    </row>
    <row r="99" spans="1:5" ht="30" customHeight="1">
      <c r="A99" s="148" t="s">
        <v>1306</v>
      </c>
      <c r="B99" s="463"/>
      <c r="C99" s="33" t="s">
        <v>1227</v>
      </c>
      <c r="D99" s="274" t="s">
        <v>2915</v>
      </c>
      <c r="E99" s="147">
        <v>100</v>
      </c>
    </row>
    <row r="100" spans="1:5" ht="30" customHeight="1">
      <c r="A100" s="148" t="s">
        <v>1307</v>
      </c>
      <c r="B100" s="463"/>
      <c r="C100" s="33" t="s">
        <v>1286</v>
      </c>
      <c r="D100" s="274" t="s">
        <v>2915</v>
      </c>
      <c r="E100" s="147">
        <v>100</v>
      </c>
    </row>
    <row r="101" spans="1:5" ht="30" customHeight="1">
      <c r="A101" s="148" t="s">
        <v>1308</v>
      </c>
      <c r="B101" s="467"/>
      <c r="C101" s="33" t="s">
        <v>1309</v>
      </c>
      <c r="D101" s="274" t="s">
        <v>2915</v>
      </c>
      <c r="E101" s="147">
        <v>50</v>
      </c>
    </row>
    <row r="102" spans="1:5" ht="30" customHeight="1">
      <c r="A102" s="148" t="s">
        <v>1310</v>
      </c>
      <c r="B102" s="469"/>
      <c r="C102" s="33" t="s">
        <v>1288</v>
      </c>
      <c r="D102" s="274" t="s">
        <v>2915</v>
      </c>
      <c r="E102" s="147">
        <v>100</v>
      </c>
    </row>
    <row r="103" spans="1:5" ht="30" customHeight="1">
      <c r="A103" s="148" t="s">
        <v>1311</v>
      </c>
      <c r="B103" s="463"/>
      <c r="C103" s="33" t="s">
        <v>1290</v>
      </c>
      <c r="D103" s="274" t="s">
        <v>2915</v>
      </c>
      <c r="E103" s="147">
        <v>100</v>
      </c>
    </row>
    <row r="104" spans="1:5" ht="30" customHeight="1">
      <c r="A104" s="148" t="s">
        <v>1312</v>
      </c>
      <c r="B104" s="463"/>
      <c r="C104" s="33" t="s">
        <v>1313</v>
      </c>
      <c r="D104" s="274" t="s">
        <v>2915</v>
      </c>
      <c r="E104" s="147">
        <v>50</v>
      </c>
    </row>
    <row r="105" spans="1:5" ht="30" customHeight="1">
      <c r="A105" s="148" t="s">
        <v>1314</v>
      </c>
      <c r="B105" s="463"/>
      <c r="C105" s="33" t="s">
        <v>1231</v>
      </c>
      <c r="D105" s="274" t="s">
        <v>2915</v>
      </c>
      <c r="E105" s="147">
        <v>100</v>
      </c>
    </row>
    <row r="106" spans="1:5" ht="30" customHeight="1">
      <c r="A106" s="148" t="s">
        <v>1315</v>
      </c>
      <c r="B106" s="463"/>
      <c r="C106" s="33" t="s">
        <v>1293</v>
      </c>
      <c r="D106" s="274" t="s">
        <v>2915</v>
      </c>
      <c r="E106" s="147">
        <v>100</v>
      </c>
    </row>
    <row r="107" spans="1:5" ht="30" customHeight="1">
      <c r="A107" s="135" t="s">
        <v>1316</v>
      </c>
      <c r="B107" s="464"/>
      <c r="C107" s="135" t="s">
        <v>1317</v>
      </c>
      <c r="D107" s="274" t="s">
        <v>2915</v>
      </c>
      <c r="E107" s="146">
        <v>50</v>
      </c>
    </row>
    <row r="108" spans="1:5" ht="36" customHeight="1">
      <c r="A108" s="33" t="s">
        <v>1318</v>
      </c>
      <c r="B108" s="463"/>
      <c r="C108" s="33" t="s">
        <v>1274</v>
      </c>
      <c r="D108" s="274" t="s">
        <v>2915</v>
      </c>
      <c r="E108" s="33">
        <v>100</v>
      </c>
    </row>
    <row r="109" spans="1:5" ht="36" customHeight="1">
      <c r="A109" s="33" t="s">
        <v>1319</v>
      </c>
      <c r="B109" s="463"/>
      <c r="C109" s="33" t="s">
        <v>1276</v>
      </c>
      <c r="D109" s="274" t="s">
        <v>2915</v>
      </c>
      <c r="E109" s="33">
        <v>50</v>
      </c>
    </row>
    <row r="110" spans="1:5" ht="36" customHeight="1">
      <c r="A110" s="33" t="s">
        <v>1320</v>
      </c>
      <c r="B110" s="463"/>
      <c r="C110" s="33" t="s">
        <v>1223</v>
      </c>
      <c r="D110" s="274" t="s">
        <v>2915</v>
      </c>
      <c r="E110" s="33">
        <v>100</v>
      </c>
    </row>
    <row r="111" spans="1:5" ht="36" customHeight="1">
      <c r="A111" s="33" t="s">
        <v>1321</v>
      </c>
      <c r="B111" s="463"/>
      <c r="C111" s="33" t="s">
        <v>1279</v>
      </c>
      <c r="D111" s="274" t="s">
        <v>2915</v>
      </c>
      <c r="E111" s="33">
        <v>50</v>
      </c>
    </row>
    <row r="112" spans="1:5" ht="31.9" customHeight="1">
      <c r="A112" s="139" t="s">
        <v>614</v>
      </c>
      <c r="B112" s="139" t="s">
        <v>615</v>
      </c>
      <c r="C112" s="139" t="s">
        <v>617</v>
      </c>
      <c r="D112" s="332" t="s">
        <v>2</v>
      </c>
      <c r="E112" s="139" t="s">
        <v>624</v>
      </c>
    </row>
    <row r="113" spans="1:5" ht="42" customHeight="1">
      <c r="A113" s="33" t="s">
        <v>1322</v>
      </c>
      <c r="B113" s="463"/>
      <c r="C113" s="33" t="s">
        <v>1274</v>
      </c>
      <c r="D113" s="274" t="s">
        <v>2915</v>
      </c>
      <c r="E113" s="33">
        <v>100</v>
      </c>
    </row>
    <row r="114" spans="1:5" ht="42" customHeight="1">
      <c r="A114" s="33" t="s">
        <v>1323</v>
      </c>
      <c r="B114" s="463"/>
      <c r="C114" s="33" t="s">
        <v>1276</v>
      </c>
      <c r="D114" s="274" t="s">
        <v>2915</v>
      </c>
      <c r="E114" s="33">
        <v>50</v>
      </c>
    </row>
    <row r="115" spans="1:5" ht="42" customHeight="1">
      <c r="A115" s="33" t="s">
        <v>1324</v>
      </c>
      <c r="B115" s="463"/>
      <c r="C115" s="33" t="s">
        <v>1223</v>
      </c>
      <c r="D115" s="274" t="s">
        <v>2915</v>
      </c>
      <c r="E115" s="33">
        <v>100</v>
      </c>
    </row>
    <row r="116" spans="1:5" ht="42" customHeight="1">
      <c r="A116" s="33" t="s">
        <v>1325</v>
      </c>
      <c r="B116" s="463"/>
      <c r="C116" s="33" t="s">
        <v>1279</v>
      </c>
      <c r="D116" s="274" t="s">
        <v>2915</v>
      </c>
      <c r="E116" s="33">
        <v>50</v>
      </c>
    </row>
    <row r="117" spans="1:5" ht="42" customHeight="1">
      <c r="A117" s="148" t="s">
        <v>1326</v>
      </c>
      <c r="B117" s="464"/>
      <c r="C117" s="33" t="s">
        <v>1274</v>
      </c>
      <c r="D117" s="274" t="s">
        <v>2915</v>
      </c>
      <c r="E117" s="147">
        <v>100</v>
      </c>
    </row>
    <row r="118" spans="1:5" ht="42" customHeight="1">
      <c r="A118" s="148" t="s">
        <v>1327</v>
      </c>
      <c r="B118" s="466"/>
      <c r="C118" s="148" t="s">
        <v>1276</v>
      </c>
      <c r="D118" s="274" t="s">
        <v>2915</v>
      </c>
      <c r="E118" s="149">
        <v>100</v>
      </c>
    </row>
    <row r="119" spans="1:5" ht="42" customHeight="1">
      <c r="A119" s="148" t="s">
        <v>1328</v>
      </c>
      <c r="B119" s="466"/>
      <c r="C119" s="33" t="s">
        <v>1223</v>
      </c>
      <c r="D119" s="274" t="s">
        <v>2915</v>
      </c>
      <c r="E119" s="147">
        <v>100</v>
      </c>
    </row>
    <row r="120" spans="1:5" ht="42" customHeight="1">
      <c r="A120" s="148" t="s">
        <v>1329</v>
      </c>
      <c r="B120" s="465"/>
      <c r="C120" s="148" t="s">
        <v>1279</v>
      </c>
      <c r="D120" s="274" t="s">
        <v>2915</v>
      </c>
      <c r="E120" s="149">
        <v>100</v>
      </c>
    </row>
    <row r="121" spans="1:5" ht="42" customHeight="1">
      <c r="A121" s="148" t="s">
        <v>1330</v>
      </c>
      <c r="B121" s="468"/>
      <c r="C121" s="150" t="s">
        <v>1274</v>
      </c>
      <c r="D121" s="274" t="s">
        <v>2915</v>
      </c>
      <c r="E121" s="147">
        <v>100</v>
      </c>
    </row>
    <row r="122" spans="1:5" ht="42" customHeight="1">
      <c r="A122" s="148" t="s">
        <v>1331</v>
      </c>
      <c r="B122" s="466"/>
      <c r="C122" s="148" t="s">
        <v>1276</v>
      </c>
      <c r="D122" s="274" t="s">
        <v>2915</v>
      </c>
      <c r="E122" s="149">
        <v>100</v>
      </c>
    </row>
    <row r="123" spans="1:5" ht="42" customHeight="1">
      <c r="A123" s="148" t="s">
        <v>1332</v>
      </c>
      <c r="B123" s="466"/>
      <c r="C123" s="150" t="s">
        <v>1223</v>
      </c>
      <c r="D123" s="274" t="s">
        <v>2915</v>
      </c>
      <c r="E123" s="147">
        <v>100</v>
      </c>
    </row>
    <row r="124" spans="1:5" ht="42" customHeight="1">
      <c r="A124" s="148" t="s">
        <v>1333</v>
      </c>
      <c r="B124" s="466"/>
      <c r="C124" s="148" t="s">
        <v>1279</v>
      </c>
      <c r="D124" s="274" t="s">
        <v>2915</v>
      </c>
      <c r="E124" s="149">
        <v>100</v>
      </c>
    </row>
    <row r="125" spans="1:5" ht="42" customHeight="1">
      <c r="A125" s="148" t="s">
        <v>1334</v>
      </c>
      <c r="B125" s="464"/>
      <c r="C125" s="150" t="s">
        <v>1274</v>
      </c>
      <c r="D125" s="274" t="s">
        <v>2915</v>
      </c>
      <c r="E125" s="147">
        <v>100</v>
      </c>
    </row>
    <row r="126" spans="1:5" ht="42" customHeight="1">
      <c r="A126" s="148" t="s">
        <v>1335</v>
      </c>
      <c r="B126" s="466"/>
      <c r="C126" s="148" t="s">
        <v>1276</v>
      </c>
      <c r="D126" s="274" t="s">
        <v>2915</v>
      </c>
      <c r="E126" s="149">
        <v>100</v>
      </c>
    </row>
    <row r="127" spans="1:5" ht="42" customHeight="1">
      <c r="A127" s="148" t="s">
        <v>1336</v>
      </c>
      <c r="B127" s="466"/>
      <c r="C127" s="150" t="s">
        <v>1223</v>
      </c>
      <c r="D127" s="274" t="s">
        <v>2915</v>
      </c>
      <c r="E127" s="147">
        <v>100</v>
      </c>
    </row>
    <row r="128" spans="1:5" ht="42" customHeight="1">
      <c r="A128" s="33" t="s">
        <v>1337</v>
      </c>
      <c r="B128" s="465"/>
      <c r="C128" s="33" t="s">
        <v>1279</v>
      </c>
      <c r="D128" s="274" t="s">
        <v>2915</v>
      </c>
      <c r="E128" s="147">
        <v>100</v>
      </c>
    </row>
    <row r="129" spans="1:5" ht="31.9" customHeight="1">
      <c r="A129" s="139" t="s">
        <v>614</v>
      </c>
      <c r="B129" s="139" t="s">
        <v>615</v>
      </c>
      <c r="C129" s="139" t="s">
        <v>617</v>
      </c>
      <c r="D129" s="332" t="s">
        <v>2</v>
      </c>
      <c r="E129" s="139" t="s">
        <v>624</v>
      </c>
    </row>
    <row r="130" spans="1:5" ht="42" customHeight="1">
      <c r="A130" s="152" t="s">
        <v>1338</v>
      </c>
      <c r="B130" s="465"/>
      <c r="C130" s="152" t="s">
        <v>1339</v>
      </c>
      <c r="D130" s="274" t="s">
        <v>2915</v>
      </c>
      <c r="E130" s="152">
        <v>50</v>
      </c>
    </row>
    <row r="131" spans="1:5" ht="42" customHeight="1">
      <c r="A131" s="33" t="s">
        <v>1340</v>
      </c>
      <c r="B131" s="463"/>
      <c r="C131" s="33" t="s">
        <v>1297</v>
      </c>
      <c r="D131" s="274" t="s">
        <v>2915</v>
      </c>
      <c r="E131" s="33">
        <v>50</v>
      </c>
    </row>
    <row r="132" spans="1:5" ht="42" customHeight="1">
      <c r="A132" s="33" t="s">
        <v>1341</v>
      </c>
      <c r="B132" s="463"/>
      <c r="C132" s="33" t="s">
        <v>1225</v>
      </c>
      <c r="D132" s="274" t="s">
        <v>2915</v>
      </c>
      <c r="E132" s="33">
        <v>50</v>
      </c>
    </row>
    <row r="133" spans="1:5" ht="42" customHeight="1">
      <c r="A133" s="33" t="s">
        <v>1342</v>
      </c>
      <c r="B133" s="463"/>
      <c r="C133" s="33" t="s">
        <v>1301</v>
      </c>
      <c r="D133" s="274" t="s">
        <v>2915</v>
      </c>
      <c r="E133" s="33">
        <v>50</v>
      </c>
    </row>
    <row r="134" spans="1:5" ht="42" customHeight="1">
      <c r="A134" s="33" t="s">
        <v>1343</v>
      </c>
      <c r="B134" s="463"/>
      <c r="C134" s="33" t="s">
        <v>1339</v>
      </c>
      <c r="D134" s="274" t="s">
        <v>2915</v>
      </c>
      <c r="E134" s="33">
        <v>100</v>
      </c>
    </row>
    <row r="135" spans="1:5" ht="42" customHeight="1">
      <c r="A135" s="33" t="s">
        <v>1344</v>
      </c>
      <c r="B135" s="463"/>
      <c r="C135" s="33" t="s">
        <v>1297</v>
      </c>
      <c r="D135" s="274" t="s">
        <v>2915</v>
      </c>
      <c r="E135" s="33">
        <v>50</v>
      </c>
    </row>
    <row r="136" spans="1:5" ht="42" customHeight="1">
      <c r="A136" s="33" t="s">
        <v>1345</v>
      </c>
      <c r="B136" s="463"/>
      <c r="C136" s="33" t="s">
        <v>1225</v>
      </c>
      <c r="D136" s="274" t="s">
        <v>2915</v>
      </c>
      <c r="E136" s="33">
        <v>50</v>
      </c>
    </row>
    <row r="137" spans="1:5" ht="42" customHeight="1">
      <c r="A137" s="33" t="s">
        <v>1346</v>
      </c>
      <c r="B137" s="463"/>
      <c r="C137" s="33" t="s">
        <v>1301</v>
      </c>
      <c r="D137" s="274" t="s">
        <v>2915</v>
      </c>
      <c r="E137" s="33">
        <v>50</v>
      </c>
    </row>
    <row r="138" spans="1:5" ht="42" customHeight="1">
      <c r="A138" s="148" t="s">
        <v>1347</v>
      </c>
      <c r="B138" s="463"/>
      <c r="C138" s="33" t="s">
        <v>1274</v>
      </c>
      <c r="D138" s="274" t="s">
        <v>2915</v>
      </c>
      <c r="E138" s="147">
        <v>100</v>
      </c>
    </row>
    <row r="139" spans="1:5" ht="42" customHeight="1">
      <c r="A139" s="148" t="s">
        <v>1348</v>
      </c>
      <c r="B139" s="463"/>
      <c r="C139" s="148" t="s">
        <v>1276</v>
      </c>
      <c r="D139" s="274" t="s">
        <v>2915</v>
      </c>
      <c r="E139" s="149">
        <v>50</v>
      </c>
    </row>
    <row r="140" spans="1:5" ht="42" customHeight="1">
      <c r="A140" s="148" t="s">
        <v>1349</v>
      </c>
      <c r="B140" s="463"/>
      <c r="C140" s="33" t="s">
        <v>1223</v>
      </c>
      <c r="D140" s="274" t="s">
        <v>2915</v>
      </c>
      <c r="E140" s="147">
        <v>100</v>
      </c>
    </row>
    <row r="141" spans="1:5" ht="42" customHeight="1">
      <c r="A141" s="148" t="s">
        <v>1350</v>
      </c>
      <c r="B141" s="467"/>
      <c r="C141" s="148" t="s">
        <v>1279</v>
      </c>
      <c r="D141" s="274" t="s">
        <v>2915</v>
      </c>
      <c r="E141" s="149">
        <v>50</v>
      </c>
    </row>
    <row r="142" spans="1:5" ht="42" customHeight="1">
      <c r="A142" s="148" t="s">
        <v>1351</v>
      </c>
      <c r="B142" s="464"/>
      <c r="C142" s="33" t="s">
        <v>1274</v>
      </c>
      <c r="D142" s="274" t="s">
        <v>2915</v>
      </c>
      <c r="E142" s="147">
        <v>100</v>
      </c>
    </row>
    <row r="143" spans="1:5" ht="42" customHeight="1">
      <c r="A143" s="148" t="s">
        <v>1352</v>
      </c>
      <c r="B143" s="466"/>
      <c r="C143" s="148" t="s">
        <v>1276</v>
      </c>
      <c r="D143" s="274" t="s">
        <v>2915</v>
      </c>
      <c r="E143" s="149">
        <v>50</v>
      </c>
    </row>
    <row r="144" spans="1:5" ht="42" customHeight="1">
      <c r="A144" s="148" t="s">
        <v>1353</v>
      </c>
      <c r="B144" s="466"/>
      <c r="C144" s="33" t="s">
        <v>1223</v>
      </c>
      <c r="D144" s="274" t="s">
        <v>2915</v>
      </c>
      <c r="E144" s="147">
        <v>100</v>
      </c>
    </row>
    <row r="145" spans="1:5" ht="42" customHeight="1">
      <c r="A145" s="148" t="s">
        <v>1354</v>
      </c>
      <c r="B145" s="465"/>
      <c r="C145" s="148" t="s">
        <v>1279</v>
      </c>
      <c r="D145" s="274" t="s">
        <v>2915</v>
      </c>
      <c r="E145" s="149">
        <v>50</v>
      </c>
    </row>
    <row r="146" spans="1:5" ht="31.9" customHeight="1">
      <c r="A146" s="139" t="s">
        <v>614</v>
      </c>
      <c r="B146" s="139" t="s">
        <v>615</v>
      </c>
      <c r="C146" s="139" t="s">
        <v>617</v>
      </c>
      <c r="D146" s="332" t="s">
        <v>2</v>
      </c>
      <c r="E146" s="139" t="s">
        <v>624</v>
      </c>
    </row>
    <row r="147" spans="1:5" ht="36" customHeight="1">
      <c r="A147" s="148" t="s">
        <v>1355</v>
      </c>
      <c r="B147" s="466"/>
      <c r="C147" s="33" t="s">
        <v>1356</v>
      </c>
      <c r="D147" s="274" t="s">
        <v>2915</v>
      </c>
      <c r="E147" s="147">
        <v>100</v>
      </c>
    </row>
    <row r="148" spans="1:5" ht="36" customHeight="1">
      <c r="A148" s="148" t="s">
        <v>1357</v>
      </c>
      <c r="B148" s="466"/>
      <c r="C148" s="148" t="s">
        <v>1358</v>
      </c>
      <c r="D148" s="274" t="s">
        <v>2915</v>
      </c>
      <c r="E148" s="149">
        <v>50</v>
      </c>
    </row>
    <row r="149" spans="1:5" ht="36" customHeight="1">
      <c r="A149" s="148" t="s">
        <v>1359</v>
      </c>
      <c r="B149" s="466"/>
      <c r="C149" s="33" t="s">
        <v>1223</v>
      </c>
      <c r="D149" s="274" t="s">
        <v>2915</v>
      </c>
      <c r="E149" s="147">
        <v>100</v>
      </c>
    </row>
    <row r="150" spans="1:5" ht="36" customHeight="1">
      <c r="A150" s="148" t="s">
        <v>1360</v>
      </c>
      <c r="B150" s="465"/>
      <c r="C150" s="148" t="s">
        <v>1279</v>
      </c>
      <c r="D150" s="274" t="s">
        <v>2915</v>
      </c>
      <c r="E150" s="149">
        <v>50</v>
      </c>
    </row>
    <row r="151" spans="1:5" ht="75" customHeight="1">
      <c r="A151" s="148" t="s">
        <v>1361</v>
      </c>
      <c r="B151" s="150"/>
      <c r="C151" s="150" t="s">
        <v>1208</v>
      </c>
      <c r="D151" s="274" t="s">
        <v>2916</v>
      </c>
      <c r="E151" s="156">
        <v>50</v>
      </c>
    </row>
    <row r="152" spans="1:5" ht="75" customHeight="1">
      <c r="A152" s="148" t="s">
        <v>1362</v>
      </c>
      <c r="B152" s="33"/>
      <c r="C152" s="150" t="s">
        <v>1208</v>
      </c>
      <c r="D152" s="274" t="s">
        <v>2916</v>
      </c>
      <c r="E152" s="156">
        <v>50</v>
      </c>
    </row>
    <row r="153" spans="1:5" ht="73.15" customHeight="1">
      <c r="A153" s="148" t="s">
        <v>1363</v>
      </c>
      <c r="B153" s="33"/>
      <c r="C153" s="150" t="s">
        <v>1364</v>
      </c>
      <c r="D153" s="274" t="s">
        <v>2916</v>
      </c>
      <c r="E153" s="156">
        <v>50</v>
      </c>
    </row>
    <row r="154" spans="1:5" ht="73.15" customHeight="1">
      <c r="A154" s="148" t="s">
        <v>1365</v>
      </c>
      <c r="B154" s="33"/>
      <c r="C154" s="157" t="s">
        <v>1364</v>
      </c>
      <c r="D154" s="274" t="s">
        <v>2916</v>
      </c>
      <c r="E154" s="156">
        <v>50</v>
      </c>
    </row>
    <row r="155" spans="1:5" ht="36" customHeight="1">
      <c r="A155" s="148" t="s">
        <v>1366</v>
      </c>
      <c r="B155" s="463"/>
      <c r="C155" s="141" t="s">
        <v>1179</v>
      </c>
      <c r="D155" s="274" t="s">
        <v>2916</v>
      </c>
      <c r="E155" s="156">
        <v>100</v>
      </c>
    </row>
    <row r="156" spans="1:5" ht="36" customHeight="1">
      <c r="A156" s="148" t="s">
        <v>1367</v>
      </c>
      <c r="B156" s="463"/>
      <c r="C156" s="141" t="s">
        <v>1238</v>
      </c>
      <c r="D156" s="274" t="s">
        <v>2916</v>
      </c>
      <c r="E156" s="156">
        <v>50</v>
      </c>
    </row>
    <row r="157" spans="1:5" ht="36" customHeight="1">
      <c r="A157" s="148" t="s">
        <v>1368</v>
      </c>
      <c r="B157" s="464"/>
      <c r="C157" s="144" t="s">
        <v>1369</v>
      </c>
      <c r="D157" s="274" t="s">
        <v>2916</v>
      </c>
      <c r="E157" s="156">
        <v>50</v>
      </c>
    </row>
    <row r="158" spans="1:5" ht="34.9" customHeight="1">
      <c r="A158" s="148" t="s">
        <v>1370</v>
      </c>
      <c r="B158" s="464"/>
      <c r="C158" s="141" t="s">
        <v>1179</v>
      </c>
      <c r="D158" s="274" t="s">
        <v>2916</v>
      </c>
      <c r="E158" s="156">
        <v>100</v>
      </c>
    </row>
    <row r="159" spans="1:5" ht="34.9" customHeight="1">
      <c r="A159" s="148" t="s">
        <v>1371</v>
      </c>
      <c r="B159" s="466"/>
      <c r="C159" s="141" t="s">
        <v>1238</v>
      </c>
      <c r="D159" s="274" t="s">
        <v>2916</v>
      </c>
      <c r="E159" s="156">
        <v>50</v>
      </c>
    </row>
    <row r="160" spans="1:5" ht="34.9" customHeight="1">
      <c r="A160" s="33" t="s">
        <v>1372</v>
      </c>
      <c r="B160" s="465"/>
      <c r="C160" s="141" t="s">
        <v>1369</v>
      </c>
      <c r="D160" s="274" t="s">
        <v>2916</v>
      </c>
      <c r="E160" s="156">
        <v>50</v>
      </c>
    </row>
    <row r="161" spans="1:5" ht="31.9" customHeight="1">
      <c r="A161" s="139" t="s">
        <v>614</v>
      </c>
      <c r="B161" s="139" t="s">
        <v>615</v>
      </c>
      <c r="C161" s="139" t="s">
        <v>617</v>
      </c>
      <c r="D161" s="332" t="s">
        <v>2</v>
      </c>
      <c r="E161" s="139" t="s">
        <v>624</v>
      </c>
    </row>
    <row r="162" spans="1:5" ht="36" customHeight="1">
      <c r="A162" s="33" t="s">
        <v>1373</v>
      </c>
      <c r="B162" s="463"/>
      <c r="C162" s="33" t="s">
        <v>1374</v>
      </c>
      <c r="D162" s="333" t="s">
        <v>1375</v>
      </c>
      <c r="E162" s="156">
        <v>100</v>
      </c>
    </row>
    <row r="163" spans="1:5" ht="36" customHeight="1">
      <c r="A163" s="33" t="s">
        <v>1376</v>
      </c>
      <c r="B163" s="463"/>
      <c r="C163" s="33" t="s">
        <v>1377</v>
      </c>
      <c r="D163" s="333" t="s">
        <v>1375</v>
      </c>
      <c r="E163" s="156">
        <v>50</v>
      </c>
    </row>
    <row r="164" spans="1:5" ht="36" customHeight="1">
      <c r="A164" s="148" t="s">
        <v>1378</v>
      </c>
      <c r="B164" s="464"/>
      <c r="C164" s="33" t="s">
        <v>1374</v>
      </c>
      <c r="D164" s="333" t="s">
        <v>1375</v>
      </c>
      <c r="E164" s="156">
        <v>100</v>
      </c>
    </row>
    <row r="165" spans="1:5" ht="36" customHeight="1">
      <c r="A165" s="148" t="s">
        <v>1379</v>
      </c>
      <c r="B165" s="465"/>
      <c r="C165" s="33" t="s">
        <v>1377</v>
      </c>
      <c r="D165" s="333" t="s">
        <v>1375</v>
      </c>
      <c r="E165" s="156">
        <v>50</v>
      </c>
    </row>
    <row r="166" spans="1:5" ht="39" customHeight="1">
      <c r="A166" s="148" t="s">
        <v>1380</v>
      </c>
      <c r="B166" s="464"/>
      <c r="C166" s="33" t="s">
        <v>1381</v>
      </c>
      <c r="D166" s="274" t="s">
        <v>2915</v>
      </c>
      <c r="E166" s="147">
        <v>100</v>
      </c>
    </row>
    <row r="167" spans="1:5" ht="39" customHeight="1">
      <c r="A167" s="148" t="s">
        <v>1382</v>
      </c>
      <c r="B167" s="466"/>
      <c r="C167" s="33" t="s">
        <v>1383</v>
      </c>
      <c r="D167" s="274" t="s">
        <v>2915</v>
      </c>
      <c r="E167" s="147">
        <v>100</v>
      </c>
    </row>
    <row r="168" spans="1:5" ht="39" customHeight="1">
      <c r="A168" s="135" t="s">
        <v>1384</v>
      </c>
      <c r="B168" s="466"/>
      <c r="C168" s="135" t="s">
        <v>1385</v>
      </c>
      <c r="D168" s="274" t="s">
        <v>2915</v>
      </c>
      <c r="E168" s="146">
        <v>100</v>
      </c>
    </row>
    <row r="169" spans="1:5" ht="39" customHeight="1">
      <c r="A169" s="33" t="s">
        <v>1386</v>
      </c>
      <c r="B169" s="463"/>
      <c r="C169" s="33" t="s">
        <v>1381</v>
      </c>
      <c r="D169" s="274" t="s">
        <v>2915</v>
      </c>
      <c r="E169" s="33">
        <v>100</v>
      </c>
    </row>
    <row r="170" spans="1:5" ht="39" customHeight="1">
      <c r="A170" s="33" t="s">
        <v>1387</v>
      </c>
      <c r="B170" s="463"/>
      <c r="C170" s="33" t="s">
        <v>1383</v>
      </c>
      <c r="D170" s="274" t="s">
        <v>2915</v>
      </c>
      <c r="E170" s="33">
        <v>100</v>
      </c>
    </row>
    <row r="171" spans="1:5" ht="39" customHeight="1">
      <c r="A171" s="33" t="s">
        <v>1388</v>
      </c>
      <c r="B171" s="463"/>
      <c r="C171" s="33" t="s">
        <v>1385</v>
      </c>
      <c r="D171" s="274" t="s">
        <v>2915</v>
      </c>
      <c r="E171" s="33">
        <v>100</v>
      </c>
    </row>
    <row r="172" spans="1:5" ht="39" customHeight="1">
      <c r="A172" s="33" t="s">
        <v>1389</v>
      </c>
      <c r="B172" s="463"/>
      <c r="C172" s="33" t="s">
        <v>1381</v>
      </c>
      <c r="D172" s="274" t="s">
        <v>2915</v>
      </c>
      <c r="E172" s="33">
        <v>100</v>
      </c>
    </row>
    <row r="173" spans="1:5" ht="39" customHeight="1">
      <c r="A173" s="33" t="s">
        <v>1390</v>
      </c>
      <c r="B173" s="463"/>
      <c r="C173" s="33" t="s">
        <v>1383</v>
      </c>
      <c r="D173" s="274" t="s">
        <v>2915</v>
      </c>
      <c r="E173" s="33">
        <v>100</v>
      </c>
    </row>
    <row r="174" spans="1:5" ht="39" customHeight="1">
      <c r="A174" s="33" t="s">
        <v>1391</v>
      </c>
      <c r="B174" s="463"/>
      <c r="C174" s="33" t="s">
        <v>1385</v>
      </c>
      <c r="D174" s="274" t="s">
        <v>2915</v>
      </c>
      <c r="E174" s="33">
        <v>100</v>
      </c>
    </row>
    <row r="175" spans="1:5" ht="40.15" customHeight="1">
      <c r="A175" s="148" t="s">
        <v>1392</v>
      </c>
      <c r="B175" s="463"/>
      <c r="C175" s="33" t="s">
        <v>1393</v>
      </c>
      <c r="D175" s="274" t="s">
        <v>2915</v>
      </c>
      <c r="E175" s="147">
        <v>100</v>
      </c>
    </row>
    <row r="176" spans="1:5" ht="40.15" customHeight="1">
      <c r="A176" s="135" t="s">
        <v>1394</v>
      </c>
      <c r="B176" s="464"/>
      <c r="C176" s="135" t="s">
        <v>1395</v>
      </c>
      <c r="D176" s="274" t="s">
        <v>2915</v>
      </c>
      <c r="E176" s="146">
        <v>100</v>
      </c>
    </row>
    <row r="177" spans="1:5" ht="39" customHeight="1">
      <c r="A177" s="33" t="s">
        <v>1396</v>
      </c>
      <c r="B177" s="463"/>
      <c r="C177" s="33" t="s">
        <v>1397</v>
      </c>
      <c r="D177" s="274" t="s">
        <v>2915</v>
      </c>
      <c r="E177" s="33">
        <v>100</v>
      </c>
    </row>
    <row r="178" spans="1:5" ht="39" customHeight="1">
      <c r="A178" s="33" t="s">
        <v>1398</v>
      </c>
      <c r="B178" s="463"/>
      <c r="C178" s="33" t="s">
        <v>1399</v>
      </c>
      <c r="D178" s="274" t="s">
        <v>2915</v>
      </c>
      <c r="E178" s="33">
        <v>100</v>
      </c>
    </row>
    <row r="179" spans="1:5" ht="31.9" customHeight="1">
      <c r="A179" s="139" t="s">
        <v>614</v>
      </c>
      <c r="B179" s="139" t="s">
        <v>615</v>
      </c>
      <c r="C179" s="139" t="s">
        <v>617</v>
      </c>
      <c r="D179" s="332" t="s">
        <v>2</v>
      </c>
      <c r="E179" s="139" t="s">
        <v>624</v>
      </c>
    </row>
    <row r="180" spans="1:5" ht="36" customHeight="1">
      <c r="A180" s="33" t="s">
        <v>1400</v>
      </c>
      <c r="B180" s="463"/>
      <c r="C180" s="33" t="s">
        <v>1401</v>
      </c>
      <c r="D180" s="274" t="s">
        <v>2915</v>
      </c>
      <c r="E180" s="33">
        <v>100</v>
      </c>
    </row>
    <row r="181" spans="1:5" ht="36" customHeight="1">
      <c r="A181" s="33" t="s">
        <v>1402</v>
      </c>
      <c r="B181" s="463"/>
      <c r="C181" s="33" t="s">
        <v>1403</v>
      </c>
      <c r="D181" s="274" t="s">
        <v>2915</v>
      </c>
      <c r="E181" s="33">
        <v>100</v>
      </c>
    </row>
    <row r="182" spans="1:5" ht="36" customHeight="1">
      <c r="A182" s="33" t="s">
        <v>1404</v>
      </c>
      <c r="B182" s="463"/>
      <c r="C182" s="33" t="s">
        <v>1401</v>
      </c>
      <c r="D182" s="274" t="s">
        <v>2915</v>
      </c>
      <c r="E182" s="33">
        <v>100</v>
      </c>
    </row>
    <row r="183" spans="1:5" ht="43.9" customHeight="1">
      <c r="A183" s="33" t="s">
        <v>1405</v>
      </c>
      <c r="B183" s="463"/>
      <c r="C183" s="33" t="s">
        <v>1406</v>
      </c>
      <c r="D183" s="274" t="s">
        <v>2915</v>
      </c>
      <c r="E183" s="33">
        <v>100</v>
      </c>
    </row>
    <row r="184" spans="1:5" ht="44.1" customHeight="1">
      <c r="A184" s="33" t="s">
        <v>1407</v>
      </c>
      <c r="B184" s="463"/>
      <c r="C184" s="158" t="s">
        <v>1408</v>
      </c>
      <c r="D184" s="274" t="s">
        <v>2915</v>
      </c>
      <c r="E184" s="33">
        <v>100</v>
      </c>
    </row>
    <row r="185" spans="1:5" ht="44.1" customHeight="1">
      <c r="A185" s="33" t="s">
        <v>1409</v>
      </c>
      <c r="B185" s="463"/>
      <c r="C185" s="159" t="s">
        <v>1410</v>
      </c>
      <c r="D185" s="274" t="s">
        <v>2915</v>
      </c>
      <c r="E185" s="33">
        <v>100</v>
      </c>
    </row>
    <row r="186" spans="1:5" ht="44.1" customHeight="1">
      <c r="A186" s="33" t="s">
        <v>1411</v>
      </c>
      <c r="B186" s="463"/>
      <c r="C186" s="158" t="s">
        <v>1412</v>
      </c>
      <c r="D186" s="274" t="s">
        <v>2915</v>
      </c>
      <c r="E186" s="33">
        <v>100</v>
      </c>
    </row>
    <row r="187" spans="1:5" ht="44.1" customHeight="1">
      <c r="A187" s="33" t="s">
        <v>1413</v>
      </c>
      <c r="B187" s="463"/>
      <c r="C187" s="159" t="s">
        <v>1414</v>
      </c>
      <c r="D187" s="274" t="s">
        <v>2915</v>
      </c>
      <c r="E187" s="33">
        <v>100</v>
      </c>
    </row>
    <row r="188" spans="1:5" ht="44.1" customHeight="1">
      <c r="A188" s="33" t="s">
        <v>1415</v>
      </c>
      <c r="B188" s="463"/>
      <c r="C188" s="158" t="s">
        <v>1408</v>
      </c>
      <c r="D188" s="274" t="s">
        <v>2915</v>
      </c>
      <c r="E188" s="33">
        <v>100</v>
      </c>
    </row>
    <row r="189" spans="1:5" ht="44.1" customHeight="1">
      <c r="A189" s="33" t="s">
        <v>1416</v>
      </c>
      <c r="B189" s="463"/>
      <c r="C189" s="159" t="s">
        <v>1410</v>
      </c>
      <c r="D189" s="274" t="s">
        <v>2915</v>
      </c>
      <c r="E189" s="33">
        <v>100</v>
      </c>
    </row>
    <row r="190" spans="1:5" ht="44.1" customHeight="1">
      <c r="A190" s="33" t="s">
        <v>1417</v>
      </c>
      <c r="B190" s="463"/>
      <c r="C190" s="158" t="s">
        <v>1418</v>
      </c>
      <c r="D190" s="274" t="s">
        <v>2915</v>
      </c>
      <c r="E190" s="33">
        <v>100</v>
      </c>
    </row>
    <row r="191" spans="1:5" ht="44.1" customHeight="1">
      <c r="A191" s="33" t="s">
        <v>1419</v>
      </c>
      <c r="B191" s="463"/>
      <c r="C191" s="158" t="s">
        <v>1420</v>
      </c>
      <c r="D191" s="274" t="s">
        <v>2915</v>
      </c>
      <c r="E191" s="33">
        <v>100</v>
      </c>
    </row>
    <row r="192" spans="1:5" ht="44.1" customHeight="1">
      <c r="A192" s="33" t="s">
        <v>1421</v>
      </c>
      <c r="B192" s="463"/>
      <c r="C192" s="158" t="s">
        <v>1422</v>
      </c>
      <c r="D192" s="274" t="s">
        <v>2915</v>
      </c>
      <c r="E192" s="33">
        <v>100</v>
      </c>
    </row>
    <row r="193" spans="1:5" ht="44.1" customHeight="1">
      <c r="A193" s="33" t="s">
        <v>1423</v>
      </c>
      <c r="B193" s="463"/>
      <c r="C193" s="158" t="s">
        <v>1424</v>
      </c>
      <c r="D193" s="274" t="s">
        <v>2915</v>
      </c>
      <c r="E193" s="33">
        <v>100</v>
      </c>
    </row>
    <row r="194" spans="1:5" ht="44.1" customHeight="1">
      <c r="A194" s="102"/>
      <c r="B194" s="102"/>
      <c r="C194" s="102"/>
      <c r="D194" s="334"/>
      <c r="E194" s="102"/>
    </row>
    <row r="195" spans="1:5" ht="31.9" customHeight="1">
      <c r="A195" s="139" t="s">
        <v>614</v>
      </c>
      <c r="B195" s="139" t="s">
        <v>615</v>
      </c>
      <c r="C195" s="139" t="s">
        <v>617</v>
      </c>
      <c r="D195" s="332" t="s">
        <v>2</v>
      </c>
      <c r="E195" s="139" t="s">
        <v>624</v>
      </c>
    </row>
    <row r="196" spans="1:5" ht="44.1" customHeight="1">
      <c r="A196" s="33" t="s">
        <v>1425</v>
      </c>
      <c r="B196" s="463"/>
      <c r="C196" s="158" t="s">
        <v>1408</v>
      </c>
      <c r="D196" s="274" t="s">
        <v>2915</v>
      </c>
      <c r="E196" s="33">
        <v>100</v>
      </c>
    </row>
    <row r="197" spans="1:5" ht="44.1" customHeight="1">
      <c r="A197" s="33" t="s">
        <v>1426</v>
      </c>
      <c r="B197" s="463"/>
      <c r="C197" s="159" t="s">
        <v>1410</v>
      </c>
      <c r="D197" s="274" t="s">
        <v>2915</v>
      </c>
      <c r="E197" s="33">
        <v>100</v>
      </c>
    </row>
    <row r="198" spans="1:5" ht="44.1" customHeight="1">
      <c r="A198" s="33" t="s">
        <v>1427</v>
      </c>
      <c r="B198" s="463"/>
      <c r="C198" s="158" t="s">
        <v>1412</v>
      </c>
      <c r="D198" s="274" t="s">
        <v>2915</v>
      </c>
      <c r="E198" s="33">
        <v>100</v>
      </c>
    </row>
    <row r="199" spans="1:5" ht="44.1" customHeight="1">
      <c r="A199" s="33" t="s">
        <v>1427</v>
      </c>
      <c r="B199" s="463"/>
      <c r="C199" s="159" t="s">
        <v>1414</v>
      </c>
      <c r="D199" s="274" t="s">
        <v>2915</v>
      </c>
      <c r="E199" s="33">
        <v>100</v>
      </c>
    </row>
    <row r="200" spans="1:5" ht="44.1" customHeight="1">
      <c r="A200" s="33" t="s">
        <v>1428</v>
      </c>
      <c r="B200" s="463"/>
      <c r="C200" s="158" t="s">
        <v>1408</v>
      </c>
      <c r="D200" s="274" t="s">
        <v>2915</v>
      </c>
      <c r="E200" s="33">
        <v>100</v>
      </c>
    </row>
    <row r="201" spans="1:5" ht="44.1" customHeight="1">
      <c r="A201" s="33" t="s">
        <v>1429</v>
      </c>
      <c r="B201" s="463"/>
      <c r="C201" s="159" t="s">
        <v>1410</v>
      </c>
      <c r="D201" s="274" t="s">
        <v>2915</v>
      </c>
      <c r="E201" s="33">
        <v>100</v>
      </c>
    </row>
    <row r="202" spans="1:5" ht="44.1" customHeight="1">
      <c r="A202" s="33" t="s">
        <v>1430</v>
      </c>
      <c r="B202" s="463"/>
      <c r="C202" s="158" t="s">
        <v>1408</v>
      </c>
      <c r="D202" s="274" t="s">
        <v>2915</v>
      </c>
      <c r="E202" s="33">
        <v>100</v>
      </c>
    </row>
    <row r="203" spans="1:5" ht="44.1" customHeight="1">
      <c r="A203" s="33" t="s">
        <v>1431</v>
      </c>
      <c r="B203" s="463"/>
      <c r="C203" s="159" t="s">
        <v>1410</v>
      </c>
      <c r="D203" s="274" t="s">
        <v>2915</v>
      </c>
      <c r="E203" s="33">
        <v>100</v>
      </c>
    </row>
  </sheetData>
  <mergeCells count="49">
    <mergeCell ref="B3:B11"/>
    <mergeCell ref="B12:B20"/>
    <mergeCell ref="B21:B25"/>
    <mergeCell ref="B26:B28"/>
    <mergeCell ref="B29:B30"/>
    <mergeCell ref="B31:B32"/>
    <mergeCell ref="B34:B35"/>
    <mergeCell ref="B36:B37"/>
    <mergeCell ref="B38:B39"/>
    <mergeCell ref="B40:B51"/>
    <mergeCell ref="B52:B63"/>
    <mergeCell ref="B65:B76"/>
    <mergeCell ref="B77:B80"/>
    <mergeCell ref="B81:B84"/>
    <mergeCell ref="B85:B88"/>
    <mergeCell ref="B90:B95"/>
    <mergeCell ref="B96:B101"/>
    <mergeCell ref="B102:B107"/>
    <mergeCell ref="B108:B111"/>
    <mergeCell ref="B113:B116"/>
    <mergeCell ref="B117:B120"/>
    <mergeCell ref="B121:B124"/>
    <mergeCell ref="B125:B128"/>
    <mergeCell ref="B130:B133"/>
    <mergeCell ref="B134:B137"/>
    <mergeCell ref="B166:B168"/>
    <mergeCell ref="B169:B171"/>
    <mergeCell ref="B172:B174"/>
    <mergeCell ref="B138:B141"/>
    <mergeCell ref="B142:B145"/>
    <mergeCell ref="B147:B150"/>
    <mergeCell ref="B155:B157"/>
    <mergeCell ref="B158:B160"/>
    <mergeCell ref="A1:E1"/>
    <mergeCell ref="B198:B199"/>
    <mergeCell ref="B200:B201"/>
    <mergeCell ref="B202:B203"/>
    <mergeCell ref="B186:B187"/>
    <mergeCell ref="B188:B189"/>
    <mergeCell ref="B190:B191"/>
    <mergeCell ref="B192:B193"/>
    <mergeCell ref="B196:B197"/>
    <mergeCell ref="B175:B176"/>
    <mergeCell ref="B177:B178"/>
    <mergeCell ref="B180:B181"/>
    <mergeCell ref="B182:B183"/>
    <mergeCell ref="B184:B185"/>
    <mergeCell ref="B162:B163"/>
    <mergeCell ref="B164:B165"/>
  </mergeCells>
  <pageMargins left="0.354166666666667" right="0.251388888888889" top="0.826388888888889" bottom="0.944444444444444" header="0.196527777777778" footer="0.196527777777778"/>
  <pageSetup orientation="portrait" paperSize="9" scale="96" r:id="rId2"/>
  <headerFooter>
    <oddHeader>&amp;C&amp;"arial"&amp;28&amp;K02-050НОЖ ДЛЯ ГАЗОНОКОСИЛКИ</oddHeader>
    <oddFooter>&amp;C&amp;"arial"&amp;16www.bestill.ru
&amp;P</oddFooter>
  </headerFooter>
  <rowBreaks count="9" manualBreakCount="9">
    <brk id="32" max="16383" man="1"/>
    <brk id="63" max="16383" man="1"/>
    <brk id="88" max="16383" man="1"/>
    <brk id="111" max="16383" man="1"/>
    <brk id="128" max="16383" man="1"/>
    <brk id="145" max="16383" man="1"/>
    <brk id="160" max="16383" man="1"/>
    <brk id="178" max="16383" man="1"/>
    <brk id="194" max="16383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2"/>
  <sheetViews>
    <sheetView workbookViewId="0" topLeftCell="A1">
      <selection pane="topLeft" activeCell="N22" sqref="N22"/>
    </sheetView>
  </sheetViews>
  <sheetFormatPr defaultColWidth="9.00428571428571" defaultRowHeight="15"/>
  <cols>
    <col min="1" max="1" width="9.85714285714286" customWidth="1"/>
    <col min="2" max="2" width="17.7142857142857" customWidth="1"/>
    <col min="3" max="3" width="16.8571428571429" customWidth="1"/>
    <col min="4" max="4" width="9" customWidth="1"/>
    <col min="5" max="5" width="6.71428571428571" customWidth="1"/>
    <col min="6" max="6" width="9.71428571428571" customWidth="1"/>
    <col min="7" max="7" width="17.7142857142857" customWidth="1"/>
    <col min="8" max="8" width="16" customWidth="1"/>
    <col min="9" max="9" width="8.71428571428571" customWidth="1"/>
    <col min="10" max="10" width="7.57142857142857" customWidth="1"/>
  </cols>
  <sheetData>
    <row r="1" spans="1:10" ht="53.1" customHeight="1">
      <c r="A1" s="470" t="s">
        <v>2917</v>
      </c>
      <c r="B1" s="470"/>
      <c r="C1" s="470"/>
      <c r="D1" s="470"/>
      <c r="E1" s="470"/>
      <c r="F1" s="470"/>
      <c r="G1" s="470"/>
      <c r="H1" s="470"/>
      <c r="I1" s="470"/>
      <c r="J1" s="470"/>
    </row>
    <row r="2" spans="1:10" ht="30.95" customHeight="1">
      <c r="A2" s="127" t="s">
        <v>614</v>
      </c>
      <c r="B2" s="127" t="s">
        <v>615</v>
      </c>
      <c r="C2" s="136" t="s">
        <v>617</v>
      </c>
      <c r="D2" s="128" t="s">
        <v>2</v>
      </c>
      <c r="E2" s="127" t="s">
        <v>624</v>
      </c>
      <c r="F2" s="127" t="s">
        <v>614</v>
      </c>
      <c r="G2" s="127" t="s">
        <v>615</v>
      </c>
      <c r="H2" s="136" t="s">
        <v>617</v>
      </c>
      <c r="I2" s="128" t="s">
        <v>2</v>
      </c>
      <c r="J2" s="127" t="s">
        <v>624</v>
      </c>
    </row>
    <row r="3" spans="1:10" ht="96" customHeight="1">
      <c r="A3" s="125" t="s">
        <v>1432</v>
      </c>
      <c r="B3" s="33"/>
      <c r="C3" s="104" t="s">
        <v>1433</v>
      </c>
      <c r="D3" s="275" t="s">
        <v>632</v>
      </c>
      <c r="E3" s="33">
        <v>200</v>
      </c>
      <c r="F3" s="125" t="s">
        <v>1434</v>
      </c>
      <c r="G3" s="59"/>
      <c r="H3" s="99" t="s">
        <v>1435</v>
      </c>
      <c r="I3" s="275" t="s">
        <v>632</v>
      </c>
      <c r="J3" s="59">
        <v>50</v>
      </c>
    </row>
    <row r="4" spans="1:10" ht="96" customHeight="1">
      <c r="A4" s="125" t="s">
        <v>1436</v>
      </c>
      <c r="B4" s="59"/>
      <c r="C4" s="104" t="s">
        <v>1433</v>
      </c>
      <c r="D4" s="275" t="s">
        <v>632</v>
      </c>
      <c r="E4" s="33">
        <v>200</v>
      </c>
      <c r="F4" s="125" t="s">
        <v>1437</v>
      </c>
      <c r="G4" s="59"/>
      <c r="H4" s="99" t="s">
        <v>1435</v>
      </c>
      <c r="I4" s="275" t="s">
        <v>632</v>
      </c>
      <c r="J4" s="59">
        <v>50</v>
      </c>
    </row>
    <row r="5" spans="1:10" ht="96" customHeight="1">
      <c r="A5" s="125" t="s">
        <v>1438</v>
      </c>
      <c r="B5" s="59"/>
      <c r="C5" s="104" t="s">
        <v>1433</v>
      </c>
      <c r="D5" s="275" t="s">
        <v>632</v>
      </c>
      <c r="E5" s="33">
        <v>200</v>
      </c>
      <c r="F5" s="125" t="s">
        <v>1439</v>
      </c>
      <c r="G5" s="59"/>
      <c r="H5" s="99" t="s">
        <v>1435</v>
      </c>
      <c r="I5" s="275" t="s">
        <v>632</v>
      </c>
      <c r="J5" s="59">
        <v>50</v>
      </c>
    </row>
    <row r="6" spans="1:10" ht="96" customHeight="1">
      <c r="A6" s="125" t="s">
        <v>1440</v>
      </c>
      <c r="B6" s="59"/>
      <c r="C6" s="104" t="s">
        <v>1433</v>
      </c>
      <c r="D6" s="275" t="s">
        <v>632</v>
      </c>
      <c r="E6" s="33">
        <v>200</v>
      </c>
      <c r="F6" s="125" t="s">
        <v>1441</v>
      </c>
      <c r="G6" s="59"/>
      <c r="H6" s="99" t="s">
        <v>1442</v>
      </c>
      <c r="I6" s="275" t="s">
        <v>632</v>
      </c>
      <c r="J6" s="59">
        <v>40</v>
      </c>
    </row>
    <row r="7" spans="1:10" ht="96" customHeight="1">
      <c r="A7" s="125" t="s">
        <v>1443</v>
      </c>
      <c r="B7" s="59"/>
      <c r="C7" s="104" t="s">
        <v>1433</v>
      </c>
      <c r="D7" s="275" t="s">
        <v>632</v>
      </c>
      <c r="E7" s="33">
        <v>200</v>
      </c>
      <c r="F7" s="125" t="s">
        <v>1444</v>
      </c>
      <c r="G7" s="59"/>
      <c r="H7" s="99" t="s">
        <v>1435</v>
      </c>
      <c r="I7" s="275" t="s">
        <v>632</v>
      </c>
      <c r="J7" s="59">
        <v>50</v>
      </c>
    </row>
    <row r="8" spans="1:10" ht="96" customHeight="1">
      <c r="A8" s="125" t="s">
        <v>1445</v>
      </c>
      <c r="B8" s="59"/>
      <c r="C8" s="104" t="s">
        <v>1433</v>
      </c>
      <c r="D8" s="275" t="s">
        <v>632</v>
      </c>
      <c r="E8" s="33">
        <v>200</v>
      </c>
      <c r="F8" s="125" t="s">
        <v>1446</v>
      </c>
      <c r="G8" s="59"/>
      <c r="H8" s="99" t="s">
        <v>1442</v>
      </c>
      <c r="I8" s="275" t="s">
        <v>632</v>
      </c>
      <c r="J8" s="59">
        <v>50</v>
      </c>
    </row>
    <row r="9" spans="1:10" ht="96" customHeight="1">
      <c r="A9" s="125" t="s">
        <v>1447</v>
      </c>
      <c r="B9" s="59"/>
      <c r="C9" s="104" t="s">
        <v>1433</v>
      </c>
      <c r="D9" s="275" t="s">
        <v>632</v>
      </c>
      <c r="E9" s="59">
        <v>100</v>
      </c>
      <c r="F9" s="125" t="s">
        <v>1448</v>
      </c>
      <c r="G9" s="59"/>
      <c r="H9" s="99" t="s">
        <v>1442</v>
      </c>
      <c r="I9" s="275" t="s">
        <v>632</v>
      </c>
      <c r="J9" s="59">
        <v>50</v>
      </c>
    </row>
    <row r="10" spans="1:10" ht="96" customHeight="1">
      <c r="A10" s="125" t="s">
        <v>1449</v>
      </c>
      <c r="B10" s="59"/>
      <c r="C10" s="104" t="s">
        <v>1433</v>
      </c>
      <c r="D10" s="275" t="s">
        <v>632</v>
      </c>
      <c r="E10" s="59">
        <v>200</v>
      </c>
      <c r="F10" s="125" t="s">
        <v>1450</v>
      </c>
      <c r="G10" s="59"/>
      <c r="H10" s="99" t="s">
        <v>1442</v>
      </c>
      <c r="I10" s="275" t="s">
        <v>632</v>
      </c>
      <c r="J10" s="59">
        <v>50</v>
      </c>
    </row>
    <row r="11" spans="1:10" ht="96" customHeight="1">
      <c r="A11" s="125" t="s">
        <v>1451</v>
      </c>
      <c r="B11" s="59"/>
      <c r="C11" s="104" t="s">
        <v>1433</v>
      </c>
      <c r="D11" s="275" t="s">
        <v>632</v>
      </c>
      <c r="E11" s="59">
        <v>100</v>
      </c>
      <c r="F11" s="125" t="s">
        <v>1452</v>
      </c>
      <c r="G11" s="59"/>
      <c r="H11" s="99" t="s">
        <v>1442</v>
      </c>
      <c r="I11" s="275" t="s">
        <v>632</v>
      </c>
      <c r="J11" s="59">
        <v>50</v>
      </c>
    </row>
    <row r="12" spans="1:10" ht="53.1" customHeight="1">
      <c r="A12" s="471" t="s">
        <v>2917</v>
      </c>
      <c r="B12" s="471"/>
      <c r="C12" s="471"/>
      <c r="D12" s="471"/>
      <c r="E12" s="471"/>
      <c r="F12" s="471"/>
      <c r="G12" s="471"/>
      <c r="H12" s="471"/>
      <c r="I12" s="471"/>
      <c r="J12" s="471"/>
    </row>
    <row r="13" spans="1:10" ht="30.95" customHeight="1">
      <c r="A13" s="127" t="s">
        <v>614</v>
      </c>
      <c r="B13" s="127" t="s">
        <v>615</v>
      </c>
      <c r="C13" s="136" t="s">
        <v>617</v>
      </c>
      <c r="D13" s="128" t="s">
        <v>2</v>
      </c>
      <c r="E13" s="127" t="s">
        <v>624</v>
      </c>
      <c r="F13" s="127" t="s">
        <v>614</v>
      </c>
      <c r="G13" s="127" t="s">
        <v>615</v>
      </c>
      <c r="H13" s="136" t="s">
        <v>617</v>
      </c>
      <c r="I13" s="128" t="s">
        <v>2</v>
      </c>
      <c r="J13" s="127" t="s">
        <v>624</v>
      </c>
    </row>
    <row r="14" spans="1:10" ht="90.95" customHeight="1">
      <c r="A14" s="125" t="s">
        <v>1453</v>
      </c>
      <c r="B14" s="59"/>
      <c r="C14" s="99" t="s">
        <v>1442</v>
      </c>
      <c r="D14" s="275" t="s">
        <v>632</v>
      </c>
      <c r="E14" s="59">
        <v>40</v>
      </c>
      <c r="F14" s="125" t="s">
        <v>1454</v>
      </c>
      <c r="G14" s="62"/>
      <c r="H14" s="137" t="s">
        <v>1435</v>
      </c>
      <c r="I14" s="275" t="s">
        <v>632</v>
      </c>
      <c r="J14" s="59">
        <v>50</v>
      </c>
    </row>
    <row r="15" spans="1:10" ht="96" customHeight="1">
      <c r="A15" s="125" t="s">
        <v>1455</v>
      </c>
      <c r="B15" s="33"/>
      <c r="C15" s="138" t="s">
        <v>1433</v>
      </c>
      <c r="D15" s="275" t="s">
        <v>632</v>
      </c>
      <c r="E15" s="33">
        <v>200</v>
      </c>
      <c r="F15" s="125" t="s">
        <v>1456</v>
      </c>
      <c r="G15" s="59"/>
      <c r="H15" s="137" t="s">
        <v>1435</v>
      </c>
      <c r="I15" s="275" t="s">
        <v>632</v>
      </c>
      <c r="J15" s="59">
        <v>50</v>
      </c>
    </row>
    <row r="16" spans="1:10" ht="96" customHeight="1">
      <c r="A16" s="125" t="s">
        <v>1457</v>
      </c>
      <c r="B16" s="59"/>
      <c r="C16" s="138" t="s">
        <v>1433</v>
      </c>
      <c r="D16" s="275" t="s">
        <v>632</v>
      </c>
      <c r="E16" s="33">
        <v>200</v>
      </c>
      <c r="F16" s="125" t="s">
        <v>1458</v>
      </c>
      <c r="G16" s="59"/>
      <c r="H16" s="137" t="s">
        <v>1435</v>
      </c>
      <c r="I16" s="275" t="s">
        <v>632</v>
      </c>
      <c r="J16" s="59">
        <v>50</v>
      </c>
    </row>
    <row r="17" spans="1:10" ht="96" customHeight="1">
      <c r="A17" s="125" t="s">
        <v>1459</v>
      </c>
      <c r="B17" s="59"/>
      <c r="C17" s="138" t="s">
        <v>1433</v>
      </c>
      <c r="D17" s="275" t="s">
        <v>632</v>
      </c>
      <c r="E17" s="33">
        <v>200</v>
      </c>
      <c r="F17" s="125" t="s">
        <v>1460</v>
      </c>
      <c r="G17" s="59"/>
      <c r="H17" s="137" t="s">
        <v>1442</v>
      </c>
      <c r="I17" s="275" t="s">
        <v>632</v>
      </c>
      <c r="J17" s="59">
        <v>40</v>
      </c>
    </row>
    <row r="18" spans="1:10" ht="96" customHeight="1">
      <c r="A18" s="125" t="s">
        <v>1461</v>
      </c>
      <c r="B18" s="59"/>
      <c r="C18" s="138" t="s">
        <v>1433</v>
      </c>
      <c r="D18" s="275" t="s">
        <v>632</v>
      </c>
      <c r="E18" s="33">
        <v>200</v>
      </c>
      <c r="F18" s="125" t="s">
        <v>1462</v>
      </c>
      <c r="G18" s="59"/>
      <c r="H18" s="137" t="s">
        <v>1435</v>
      </c>
      <c r="I18" s="275" t="s">
        <v>632</v>
      </c>
      <c r="J18" s="59">
        <v>50</v>
      </c>
    </row>
    <row r="19" spans="1:10" ht="96" customHeight="1">
      <c r="A19" s="125" t="s">
        <v>1463</v>
      </c>
      <c r="B19" s="59"/>
      <c r="C19" s="138" t="s">
        <v>1433</v>
      </c>
      <c r="D19" s="275" t="s">
        <v>632</v>
      </c>
      <c r="E19" s="33">
        <v>200</v>
      </c>
      <c r="F19" s="125" t="s">
        <v>1464</v>
      </c>
      <c r="G19" s="59"/>
      <c r="H19" s="137" t="s">
        <v>1442</v>
      </c>
      <c r="I19" s="275" t="s">
        <v>632</v>
      </c>
      <c r="J19" s="59">
        <v>50</v>
      </c>
    </row>
    <row r="20" spans="1:10" ht="96" customHeight="1">
      <c r="A20" s="125" t="s">
        <v>1465</v>
      </c>
      <c r="B20" s="59"/>
      <c r="C20" s="138" t="s">
        <v>1433</v>
      </c>
      <c r="D20" s="275" t="s">
        <v>632</v>
      </c>
      <c r="E20" s="33">
        <v>200</v>
      </c>
      <c r="F20" s="125" t="s">
        <v>1466</v>
      </c>
      <c r="G20" s="59"/>
      <c r="H20" s="137" t="s">
        <v>1442</v>
      </c>
      <c r="I20" s="275" t="s">
        <v>632</v>
      </c>
      <c r="J20" s="59">
        <v>50</v>
      </c>
    </row>
    <row r="21" spans="1:10" ht="96" customHeight="1">
      <c r="A21" s="125" t="s">
        <v>1467</v>
      </c>
      <c r="B21" s="59"/>
      <c r="C21" s="138" t="s">
        <v>1433</v>
      </c>
      <c r="D21" s="275" t="s">
        <v>632</v>
      </c>
      <c r="E21" s="59">
        <v>100</v>
      </c>
      <c r="F21" s="125" t="s">
        <v>1468</v>
      </c>
      <c r="G21" s="59"/>
      <c r="H21" s="137" t="s">
        <v>1442</v>
      </c>
      <c r="I21" s="275" t="s">
        <v>632</v>
      </c>
      <c r="J21" s="59">
        <v>50</v>
      </c>
    </row>
    <row r="22" spans="1:10" ht="96" customHeight="1">
      <c r="A22" s="125" t="s">
        <v>1469</v>
      </c>
      <c r="B22" s="59"/>
      <c r="C22" s="138" t="s">
        <v>1433</v>
      </c>
      <c r="D22" s="275" t="s">
        <v>632</v>
      </c>
      <c r="E22" s="59">
        <v>200</v>
      </c>
      <c r="F22" s="125" t="s">
        <v>1470</v>
      </c>
      <c r="G22" s="59"/>
      <c r="H22" s="138" t="s">
        <v>1433</v>
      </c>
      <c r="I22" s="275" t="s">
        <v>632</v>
      </c>
      <c r="J22" s="59">
        <v>100</v>
      </c>
    </row>
  </sheetData>
  <mergeCells count="2">
    <mergeCell ref="A1:J1"/>
    <mergeCell ref="A12:J12"/>
  </mergeCells>
  <pageMargins left="0.751388888888889" right="0.314583333333333" top="0.472222222222222" bottom="0.156944444444444" header="0" footer="0.354166666666667"/>
  <pageSetup orientation="portrait" paperSize="9" scale="75" r:id="rId2"/>
  <headerFooter>
    <oddFooter>&amp;C&amp;"arial"&amp;20www.bestill.ru
&amp;P</oddFooter>
  </headerFooter>
  <rowBreaks count="1" manualBreakCount="1">
    <brk id="11" max="16383" man="1"/>
  </rowBreak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24"/>
  <sheetViews>
    <sheetView workbookViewId="0" topLeftCell="A1">
      <selection pane="topLeft" activeCell="M11" sqref="M11"/>
    </sheetView>
  </sheetViews>
  <sheetFormatPr defaultColWidth="9.00428571428571" defaultRowHeight="15"/>
  <cols>
    <col min="1" max="1" width="12.8571428571429" customWidth="1"/>
    <col min="2" max="2" width="17.7142857142857" customWidth="1"/>
    <col min="3" max="3" width="16.8571428571429" customWidth="1"/>
    <col min="4" max="4" width="12" customWidth="1"/>
    <col min="5" max="5" width="8.71428571428571" customWidth="1"/>
    <col min="6" max="6" width="12" customWidth="1"/>
    <col min="7" max="7" width="17.7142857142857" customWidth="1"/>
    <col min="8" max="8" width="16.7142857142857" customWidth="1"/>
    <col min="9" max="9" width="11.7142857142857" customWidth="1"/>
    <col min="10" max="10" width="9.28571428571429" customWidth="1"/>
  </cols>
  <sheetData>
    <row r="1" spans="1:10" ht="48" customHeight="1">
      <c r="A1" s="470" t="s">
        <v>2996</v>
      </c>
      <c r="B1" s="470"/>
      <c r="C1" s="470"/>
      <c r="D1" s="470"/>
      <c r="E1" s="470"/>
      <c r="F1" s="470"/>
      <c r="G1" s="470"/>
      <c r="H1" s="470"/>
      <c r="I1" s="470"/>
      <c r="J1" s="470"/>
    </row>
    <row r="2" spans="1:10" ht="15">
      <c r="A2" s="476" t="s">
        <v>614</v>
      </c>
      <c r="B2" s="476" t="s">
        <v>615</v>
      </c>
      <c r="C2" s="472" t="s">
        <v>1471</v>
      </c>
      <c r="D2" s="474" t="s">
        <v>2</v>
      </c>
      <c r="E2" s="476" t="s">
        <v>624</v>
      </c>
      <c r="F2" s="476" t="s">
        <v>614</v>
      </c>
      <c r="G2" s="476" t="s">
        <v>615</v>
      </c>
      <c r="H2" s="472" t="s">
        <v>1471</v>
      </c>
      <c r="I2" s="474" t="s">
        <v>2</v>
      </c>
      <c r="J2" s="476" t="s">
        <v>624</v>
      </c>
    </row>
    <row r="3" spans="1:10" ht="15">
      <c r="A3" s="477"/>
      <c r="B3" s="477"/>
      <c r="C3" s="473"/>
      <c r="D3" s="475"/>
      <c r="E3" s="477"/>
      <c r="F3" s="477"/>
      <c r="G3" s="477"/>
      <c r="H3" s="473"/>
      <c r="I3" s="475"/>
      <c r="J3" s="477"/>
    </row>
    <row r="4" spans="1:10" ht="100.15" customHeight="1">
      <c r="A4" s="125" t="s">
        <v>1472</v>
      </c>
      <c r="B4" s="33"/>
      <c r="C4" s="99" t="s">
        <v>1473</v>
      </c>
      <c r="D4" s="129" t="s">
        <v>1474</v>
      </c>
      <c r="E4" s="33">
        <v>100</v>
      </c>
      <c r="F4" s="125" t="s">
        <v>1475</v>
      </c>
      <c r="G4" s="59"/>
      <c r="H4" s="99" t="s">
        <v>1476</v>
      </c>
      <c r="I4" s="129" t="s">
        <v>1474</v>
      </c>
      <c r="J4" s="33">
        <v>100</v>
      </c>
    </row>
    <row r="5" spans="1:10" ht="100.15" customHeight="1">
      <c r="A5" s="130" t="s">
        <v>1477</v>
      </c>
      <c r="B5" s="59"/>
      <c r="C5" s="99" t="s">
        <v>1478</v>
      </c>
      <c r="D5" s="129" t="s">
        <v>1474</v>
      </c>
      <c r="E5" s="33">
        <v>100</v>
      </c>
      <c r="F5" s="125" t="s">
        <v>1479</v>
      </c>
      <c r="G5" s="59"/>
      <c r="H5" s="99" t="s">
        <v>1480</v>
      </c>
      <c r="I5" s="129" t="s">
        <v>1474</v>
      </c>
      <c r="J5" s="33">
        <v>100</v>
      </c>
    </row>
    <row r="6" spans="1:10" ht="100.15" customHeight="1">
      <c r="A6" s="130" t="s">
        <v>1481</v>
      </c>
      <c r="B6" s="59"/>
      <c r="C6" s="99" t="s">
        <v>1482</v>
      </c>
      <c r="D6" s="129" t="s">
        <v>1474</v>
      </c>
      <c r="E6" s="33">
        <v>100</v>
      </c>
      <c r="F6" s="125" t="s">
        <v>1483</v>
      </c>
      <c r="G6" s="59"/>
      <c r="H6" s="99" t="s">
        <v>1484</v>
      </c>
      <c r="I6" s="129" t="s">
        <v>1474</v>
      </c>
      <c r="J6" s="33">
        <v>100</v>
      </c>
    </row>
    <row r="7" spans="1:10" ht="100.15" customHeight="1">
      <c r="A7" s="130" t="s">
        <v>1485</v>
      </c>
      <c r="B7" s="59"/>
      <c r="C7" s="99" t="s">
        <v>1486</v>
      </c>
      <c r="D7" s="129" t="s">
        <v>1474</v>
      </c>
      <c r="E7" s="33">
        <v>100</v>
      </c>
      <c r="F7" s="125" t="s">
        <v>1487</v>
      </c>
      <c r="G7" s="59"/>
      <c r="H7" s="99" t="s">
        <v>1488</v>
      </c>
      <c r="I7" s="129" t="s">
        <v>1474</v>
      </c>
      <c r="J7" s="33">
        <v>100</v>
      </c>
    </row>
    <row r="8" spans="1:10" ht="100.15" customHeight="1">
      <c r="A8" s="130" t="s">
        <v>1489</v>
      </c>
      <c r="B8" s="59"/>
      <c r="C8" s="99" t="s">
        <v>1490</v>
      </c>
      <c r="D8" s="129" t="s">
        <v>1474</v>
      </c>
      <c r="E8" s="33">
        <v>100</v>
      </c>
      <c r="F8" s="125" t="s">
        <v>1491</v>
      </c>
      <c r="G8" s="59"/>
      <c r="H8" s="99" t="s">
        <v>1492</v>
      </c>
      <c r="I8" s="129" t="s">
        <v>1474</v>
      </c>
      <c r="J8" s="33">
        <v>100</v>
      </c>
    </row>
    <row r="9" spans="1:10" ht="100.15" customHeight="1">
      <c r="A9" s="130" t="s">
        <v>1493</v>
      </c>
      <c r="B9" s="59"/>
      <c r="C9" s="99" t="s">
        <v>1494</v>
      </c>
      <c r="D9" s="129" t="s">
        <v>1474</v>
      </c>
      <c r="E9" s="33">
        <v>100</v>
      </c>
      <c r="F9" s="125" t="s">
        <v>1495</v>
      </c>
      <c r="G9" s="59"/>
      <c r="H9" s="99" t="s">
        <v>1496</v>
      </c>
      <c r="I9" s="129" t="s">
        <v>1474</v>
      </c>
      <c r="J9" s="33">
        <v>100</v>
      </c>
    </row>
    <row r="10" spans="1:10" ht="100.15" customHeight="1">
      <c r="A10" s="130" t="s">
        <v>1497</v>
      </c>
      <c r="B10" s="59"/>
      <c r="C10" s="99" t="s">
        <v>1498</v>
      </c>
      <c r="D10" s="129" t="s">
        <v>1474</v>
      </c>
      <c r="E10" s="33">
        <v>100</v>
      </c>
      <c r="F10" s="125" t="s">
        <v>1499</v>
      </c>
      <c r="G10" s="59"/>
      <c r="H10" s="99" t="s">
        <v>1494</v>
      </c>
      <c r="I10" s="129" t="s">
        <v>1474</v>
      </c>
      <c r="J10" s="33">
        <v>100</v>
      </c>
    </row>
    <row r="11" spans="1:10" ht="100.15" customHeight="1">
      <c r="A11" s="130" t="s">
        <v>1500</v>
      </c>
      <c r="B11" s="59"/>
      <c r="C11" s="99" t="s">
        <v>1501</v>
      </c>
      <c r="D11" s="129" t="s">
        <v>1474</v>
      </c>
      <c r="E11" s="33">
        <v>100</v>
      </c>
      <c r="F11" s="125" t="s">
        <v>1502</v>
      </c>
      <c r="G11" s="59"/>
      <c r="H11" s="99" t="s">
        <v>1503</v>
      </c>
      <c r="I11" s="129" t="s">
        <v>1474</v>
      </c>
      <c r="J11" s="33">
        <v>100</v>
      </c>
    </row>
    <row r="12" spans="1:10" ht="100.15" customHeight="1">
      <c r="A12" s="131" t="s">
        <v>1504</v>
      </c>
      <c r="B12" s="132"/>
      <c r="C12" s="133" t="s">
        <v>1505</v>
      </c>
      <c r="D12" s="134" t="s">
        <v>1474</v>
      </c>
      <c r="E12" s="135">
        <v>100</v>
      </c>
      <c r="F12" s="131" t="s">
        <v>1506</v>
      </c>
      <c r="G12" s="132"/>
      <c r="H12" s="133" t="s">
        <v>1507</v>
      </c>
      <c r="I12" s="134" t="s">
        <v>1474</v>
      </c>
      <c r="J12" s="135">
        <v>100</v>
      </c>
    </row>
    <row r="13" spans="1:10" ht="48" customHeight="1">
      <c r="A13" s="470" t="s">
        <v>2997</v>
      </c>
      <c r="B13" s="470"/>
      <c r="C13" s="470"/>
      <c r="D13" s="470"/>
      <c r="E13" s="470"/>
      <c r="F13" s="470"/>
      <c r="G13" s="470"/>
      <c r="H13" s="470"/>
      <c r="I13" s="470"/>
      <c r="J13" s="470"/>
    </row>
    <row r="14" spans="1:10" ht="15" customHeight="1">
      <c r="A14" s="476" t="s">
        <v>614</v>
      </c>
      <c r="B14" s="476" t="s">
        <v>615</v>
      </c>
      <c r="C14" s="472" t="s">
        <v>1471</v>
      </c>
      <c r="D14" s="474" t="s">
        <v>2</v>
      </c>
      <c r="E14" s="476" t="s">
        <v>624</v>
      </c>
      <c r="F14" s="476" t="s">
        <v>614</v>
      </c>
      <c r="G14" s="476" t="s">
        <v>615</v>
      </c>
      <c r="H14" s="472" t="s">
        <v>1471</v>
      </c>
      <c r="I14" s="474" t="s">
        <v>2</v>
      </c>
      <c r="J14" s="476" t="s">
        <v>624</v>
      </c>
    </row>
    <row r="15" spans="1:10" ht="15">
      <c r="A15" s="477"/>
      <c r="B15" s="477"/>
      <c r="C15" s="473"/>
      <c r="D15" s="475"/>
      <c r="E15" s="477"/>
      <c r="F15" s="477"/>
      <c r="G15" s="477"/>
      <c r="H15" s="473"/>
      <c r="I15" s="475"/>
      <c r="J15" s="477"/>
    </row>
    <row r="16" spans="1:10" ht="100.15" customHeight="1">
      <c r="A16" s="125" t="s">
        <v>1508</v>
      </c>
      <c r="B16" s="59"/>
      <c r="C16" s="99" t="s">
        <v>1509</v>
      </c>
      <c r="D16" s="129" t="s">
        <v>1474</v>
      </c>
      <c r="E16" s="33">
        <v>100</v>
      </c>
      <c r="F16" s="125" t="s">
        <v>1510</v>
      </c>
      <c r="G16" s="59"/>
      <c r="H16" s="99" t="s">
        <v>1511</v>
      </c>
      <c r="I16" s="129" t="s">
        <v>1474</v>
      </c>
      <c r="J16" s="33">
        <v>200</v>
      </c>
    </row>
    <row r="17" spans="1:10" ht="100.9" customHeight="1">
      <c r="A17" s="125" t="s">
        <v>1512</v>
      </c>
      <c r="B17" s="59"/>
      <c r="C17" s="99" t="s">
        <v>1513</v>
      </c>
      <c r="D17" s="129" t="s">
        <v>1474</v>
      </c>
      <c r="E17" s="33">
        <v>200</v>
      </c>
      <c r="F17" s="125" t="s">
        <v>1514</v>
      </c>
      <c r="G17" s="59"/>
      <c r="H17" s="99" t="s">
        <v>1515</v>
      </c>
      <c r="I17" s="129" t="s">
        <v>1474</v>
      </c>
      <c r="J17" s="33">
        <v>200</v>
      </c>
    </row>
    <row r="18" spans="1:10" ht="100.9" customHeight="1">
      <c r="A18" s="125" t="s">
        <v>1516</v>
      </c>
      <c r="B18" s="59"/>
      <c r="C18" s="99" t="s">
        <v>1517</v>
      </c>
      <c r="D18" s="129" t="s">
        <v>1474</v>
      </c>
      <c r="E18" s="33">
        <v>200</v>
      </c>
      <c r="F18" s="125" t="s">
        <v>1518</v>
      </c>
      <c r="G18" s="59"/>
      <c r="H18" s="99" t="s">
        <v>1519</v>
      </c>
      <c r="I18" s="129" t="s">
        <v>1474</v>
      </c>
      <c r="J18" s="33">
        <v>200</v>
      </c>
    </row>
    <row r="19" spans="1:10" ht="100.9" customHeight="1">
      <c r="A19" s="125" t="s">
        <v>1520</v>
      </c>
      <c r="B19" s="59"/>
      <c r="C19" s="99" t="s">
        <v>1521</v>
      </c>
      <c r="D19" s="129" t="s">
        <v>1474</v>
      </c>
      <c r="E19" s="33">
        <v>200</v>
      </c>
      <c r="F19" s="125" t="s">
        <v>1522</v>
      </c>
      <c r="G19" s="59"/>
      <c r="H19" s="99" t="s">
        <v>1523</v>
      </c>
      <c r="I19" s="129" t="s">
        <v>1474</v>
      </c>
      <c r="J19" s="33">
        <v>200</v>
      </c>
    </row>
    <row r="20" spans="1:10" ht="100.9" customHeight="1">
      <c r="A20" s="125" t="s">
        <v>1524</v>
      </c>
      <c r="B20" s="59"/>
      <c r="C20" s="99" t="s">
        <v>1525</v>
      </c>
      <c r="D20" s="129" t="s">
        <v>1474</v>
      </c>
      <c r="E20" s="33">
        <v>200</v>
      </c>
      <c r="F20" s="125" t="s">
        <v>1526</v>
      </c>
      <c r="G20" s="59"/>
      <c r="H20" s="99" t="s">
        <v>1527</v>
      </c>
      <c r="I20" s="129" t="s">
        <v>1474</v>
      </c>
      <c r="J20" s="33">
        <v>200</v>
      </c>
    </row>
    <row r="21" spans="1:10" ht="100.9" customHeight="1">
      <c r="A21" s="125" t="s">
        <v>1528</v>
      </c>
      <c r="B21" s="59"/>
      <c r="C21" s="99" t="s">
        <v>1529</v>
      </c>
      <c r="D21" s="129" t="s">
        <v>1474</v>
      </c>
      <c r="E21" s="33">
        <v>200</v>
      </c>
      <c r="F21" s="125" t="s">
        <v>1530</v>
      </c>
      <c r="G21" s="59"/>
      <c r="H21" s="99" t="s">
        <v>1531</v>
      </c>
      <c r="I21" s="129" t="s">
        <v>1474</v>
      </c>
      <c r="J21" s="33">
        <v>200</v>
      </c>
    </row>
    <row r="22" spans="1:10" ht="100.9" customHeight="1">
      <c r="A22" s="125" t="s">
        <v>1532</v>
      </c>
      <c r="B22" s="59"/>
      <c r="C22" s="99" t="s">
        <v>1533</v>
      </c>
      <c r="D22" s="129" t="s">
        <v>1474</v>
      </c>
      <c r="E22" s="33">
        <v>200</v>
      </c>
      <c r="F22" s="125" t="s">
        <v>1534</v>
      </c>
      <c r="G22" s="59"/>
      <c r="H22" s="99" t="s">
        <v>1535</v>
      </c>
      <c r="I22" s="129" t="s">
        <v>1474</v>
      </c>
      <c r="J22" s="33">
        <v>200</v>
      </c>
    </row>
    <row r="23" spans="1:10" ht="100.9" customHeight="1">
      <c r="A23" s="125" t="s">
        <v>1536</v>
      </c>
      <c r="B23" s="59"/>
      <c r="C23" s="99" t="s">
        <v>1537</v>
      </c>
      <c r="D23" s="129" t="s">
        <v>1474</v>
      </c>
      <c r="E23" s="33">
        <v>200</v>
      </c>
      <c r="F23" s="125" t="s">
        <v>1538</v>
      </c>
      <c r="G23" s="59"/>
      <c r="H23" s="99" t="s">
        <v>1539</v>
      </c>
      <c r="I23" s="129" t="s">
        <v>1474</v>
      </c>
      <c r="J23" s="33">
        <v>200</v>
      </c>
    </row>
    <row r="24" spans="1:10" ht="100.9" customHeight="1">
      <c r="A24" s="125" t="s">
        <v>1540</v>
      </c>
      <c r="B24" s="59"/>
      <c r="C24" s="99" t="s">
        <v>1541</v>
      </c>
      <c r="D24" s="129" t="s">
        <v>1474</v>
      </c>
      <c r="E24" s="33">
        <v>200</v>
      </c>
      <c r="F24" s="125" t="s">
        <v>1542</v>
      </c>
      <c r="G24" s="59"/>
      <c r="H24" s="99" t="s">
        <v>1543</v>
      </c>
      <c r="I24" s="129" t="s">
        <v>1474</v>
      </c>
      <c r="J24" s="33">
        <v>200</v>
      </c>
    </row>
  </sheetData>
  <mergeCells count="22">
    <mergeCell ref="A1:J1"/>
    <mergeCell ref="A13:J13"/>
    <mergeCell ref="A2:A3"/>
    <mergeCell ref="A14:A15"/>
    <mergeCell ref="B2:B3"/>
    <mergeCell ref="B14:B15"/>
    <mergeCell ref="C2:C3"/>
    <mergeCell ref="C14:C15"/>
    <mergeCell ref="D2:D3"/>
    <mergeCell ref="D14:D15"/>
    <mergeCell ref="E2:E3"/>
    <mergeCell ref="E14:E15"/>
    <mergeCell ref="F2:F3"/>
    <mergeCell ref="F14:F15"/>
    <mergeCell ref="G2:G3"/>
    <mergeCell ref="G14:G15"/>
    <mergeCell ref="H2:H3"/>
    <mergeCell ref="H14:H15"/>
    <mergeCell ref="I2:I3"/>
    <mergeCell ref="I14:I15"/>
    <mergeCell ref="J2:J3"/>
    <mergeCell ref="J14:J15"/>
  </mergeCells>
  <pageMargins left="0.511805555555556" right="0.354166666666667" top="0.511805555555556" bottom="1" header="0.236111111111111" footer="0.5"/>
  <pageSetup orientation="portrait" paperSize="9" scale="70" r:id="rId2"/>
  <headerFooter>
    <oddFooter>&amp;C&amp;"arial"&amp;20www.bestill.ru
&amp;P</oddFooter>
  </headerFooter>
  <rowBreaks count="1" manualBreakCount="1">
    <brk id="12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Кристина Караманова</cp:lastModifiedBy>
  <cp:lastPrinted>2025-12-11T09:47:26Z</cp:lastPrinted>
  <dcterms:created xsi:type="dcterms:W3CDTF">2025-11-08T08:45:00Z</dcterms:created>
  <dcterms:modified xsi:type="dcterms:W3CDTF">2025-12-16T05:19:12Z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F951B5E3EFF74FA0A206E5490057C421_13</vt:lpwstr>
  </property>
  <property fmtid="{D5CDD505-2E9C-101B-9397-08002B2CF9AE}" pid="3" name="KSOProductBuildVer">
    <vt:lpwstr>2052-12.1.0.23542</vt:lpwstr>
  </property>
  <property fmtid="{D5CDD505-2E9C-101B-9397-08002B2CF9AE}" pid="4" name="NXPowerLiteLastOptimized">
    <vt:lpwstr>6690685</vt:lpwstr>
  </property>
  <property fmtid="{D5CDD505-2E9C-101B-9397-08002B2CF9AE}" pid="5" name="NXPowerLiteSettings">
    <vt:lpwstr>C7000400038000</vt:lpwstr>
  </property>
  <property fmtid="{D5CDD505-2E9C-101B-9397-08002B2CF9AE}" pid="6" name="NXPowerLiteVersion">
    <vt:lpwstr>S10.9.4</vt:lpwstr>
  </property>
</Properties>
</file>