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45144C5F-1C8F-4E55-B33F-DB652B6BCA51}" xr6:coauthVersionLast="47" xr6:coauthVersionMax="47" xr10:uidLastSave="{00000000-0000-0000-0000-000000000000}"/>
  <bookViews>
    <workbookView xWindow="1470" yWindow="1470" windowWidth="21600" windowHeight="13215" tabRatio="565" xr2:uid="{00000000-000D-0000-FFFF-FFFF00000000}"/>
  </bookViews>
  <sheets>
    <sheet name="Книги" sheetId="1" r:id="rId1"/>
  </sheets>
  <definedNames>
    <definedName name="_FilterDatabase" localSheetId="0" hidden="1">Книги!$A$10:$U$12</definedName>
    <definedName name="_xlnm._FilterDatabase" localSheetId="0" hidden="1">Книги!$A$10:$U$101</definedName>
  </definedNames>
  <calcPr calcId="181029"/>
</workbook>
</file>

<file path=xl/calcChain.xml><?xml version="1.0" encoding="utf-8"?>
<calcChain xmlns="http://schemas.openxmlformats.org/spreadsheetml/2006/main">
  <c r="C59" i="1" l="1"/>
  <c r="C19" i="1"/>
  <c r="C20" i="1"/>
  <c r="C68" i="1"/>
  <c r="C21" i="1"/>
  <c r="C32" i="1"/>
  <c r="C31" i="1"/>
  <c r="C55" i="1"/>
  <c r="C54" i="1"/>
  <c r="C77" i="1"/>
  <c r="C11" i="1"/>
  <c r="C22" i="1"/>
  <c r="C48" i="1"/>
  <c r="C80" i="1"/>
  <c r="C98" i="1"/>
  <c r="C82" i="1"/>
  <c r="C86" i="1"/>
  <c r="C96" i="1"/>
  <c r="C100" i="1"/>
  <c r="C79" i="1"/>
  <c r="C57" i="1"/>
  <c r="C23" i="1"/>
  <c r="C24" i="1"/>
  <c r="C25" i="1"/>
  <c r="C74" i="1"/>
  <c r="C69" i="1"/>
  <c r="C70" i="1"/>
  <c r="C71" i="1"/>
  <c r="C72" i="1"/>
  <c r="C73" i="1"/>
  <c r="C33" i="1"/>
  <c r="C37" i="1"/>
  <c r="C35" i="1"/>
  <c r="C38" i="1"/>
  <c r="C36" i="1"/>
  <c r="C45" i="1"/>
  <c r="C43" i="1"/>
  <c r="C42" i="1"/>
  <c r="C44" i="1"/>
  <c r="C40" i="1"/>
  <c r="C41" i="1"/>
  <c r="C39" i="1"/>
  <c r="C34" i="1"/>
  <c r="C50" i="1"/>
  <c r="C49" i="1"/>
  <c r="C101" i="1"/>
  <c r="C102" i="1"/>
  <c r="C91" i="1"/>
  <c r="C92" i="1"/>
  <c r="C93" i="1"/>
  <c r="C83" i="1"/>
  <c r="C53" i="1"/>
  <c r="C56" i="1"/>
  <c r="C26" i="1"/>
  <c r="C27" i="1"/>
  <c r="C84" i="1"/>
  <c r="C46" i="1"/>
  <c r="C51" i="1"/>
  <c r="C60" i="1"/>
  <c r="C12" i="1"/>
  <c r="C17" i="1"/>
  <c r="C16" i="1"/>
  <c r="C15" i="1"/>
  <c r="C13" i="1"/>
  <c r="C18" i="1"/>
  <c r="C14" i="1"/>
  <c r="C47" i="1"/>
  <c r="C28" i="1"/>
  <c r="C99" i="1"/>
  <c r="C94" i="1"/>
  <c r="C88" i="1"/>
  <c r="C87" i="1"/>
  <c r="C78" i="1"/>
  <c r="C95" i="1"/>
  <c r="C58" i="1"/>
  <c r="C75" i="1"/>
  <c r="C85" i="1"/>
  <c r="C90" i="1"/>
  <c r="C89" i="1"/>
  <c r="C63" i="1"/>
  <c r="C62" i="1"/>
  <c r="C81" i="1"/>
  <c r="C66" i="1"/>
  <c r="C64" i="1"/>
  <c r="C67" i="1"/>
  <c r="C61" i="1"/>
  <c r="C65" i="1"/>
  <c r="C29" i="1"/>
  <c r="C52" i="1"/>
  <c r="C97" i="1"/>
  <c r="C30" i="1"/>
  <c r="C76" i="1"/>
  <c r="S17" i="1"/>
  <c r="T17" i="1"/>
  <c r="L17" i="1"/>
  <c r="U17" i="1" s="1"/>
  <c r="L59" i="1"/>
  <c r="U59" i="1" s="1"/>
  <c r="L19" i="1"/>
  <c r="U19" i="1" s="1"/>
  <c r="L20" i="1"/>
  <c r="U20" i="1" s="1"/>
  <c r="L68" i="1"/>
  <c r="U68" i="1" s="1"/>
  <c r="L21" i="1"/>
  <c r="U21" i="1" s="1"/>
  <c r="L32" i="1"/>
  <c r="U32" i="1" s="1"/>
  <c r="L31" i="1"/>
  <c r="U31" i="1" s="1"/>
  <c r="L55" i="1"/>
  <c r="L54" i="1"/>
  <c r="L77" i="1"/>
  <c r="U77" i="1" s="1"/>
  <c r="L11" i="1"/>
  <c r="U11" i="1" s="1"/>
  <c r="L22" i="1"/>
  <c r="U22" i="1" s="1"/>
  <c r="L48" i="1"/>
  <c r="L80" i="1"/>
  <c r="U80" i="1" s="1"/>
  <c r="L82" i="1"/>
  <c r="L86" i="1"/>
  <c r="U86" i="1" s="1"/>
  <c r="L96" i="1"/>
  <c r="U96" i="1" s="1"/>
  <c r="L100" i="1"/>
  <c r="L79" i="1"/>
  <c r="U79" i="1" s="1"/>
  <c r="L57" i="1"/>
  <c r="U57" i="1" s="1"/>
  <c r="L23" i="1"/>
  <c r="U23" i="1" s="1"/>
  <c r="L24" i="1"/>
  <c r="U24" i="1" s="1"/>
  <c r="L25" i="1"/>
  <c r="U25" i="1" s="1"/>
  <c r="L74" i="1"/>
  <c r="U74" i="1" s="1"/>
  <c r="L69" i="1"/>
  <c r="U69" i="1" s="1"/>
  <c r="L70" i="1"/>
  <c r="L71" i="1"/>
  <c r="L72" i="1"/>
  <c r="U72" i="1" s="1"/>
  <c r="L73" i="1"/>
  <c r="U73" i="1" s="1"/>
  <c r="L33" i="1"/>
  <c r="U33" i="1" s="1"/>
  <c r="L37" i="1"/>
  <c r="U37" i="1" s="1"/>
  <c r="L35" i="1"/>
  <c r="U35" i="1" s="1"/>
  <c r="L38" i="1"/>
  <c r="L36" i="1"/>
  <c r="U36" i="1" s="1"/>
  <c r="L45" i="1"/>
  <c r="U45" i="1" s="1"/>
  <c r="L43" i="1"/>
  <c r="U43" i="1" s="1"/>
  <c r="L42" i="1"/>
  <c r="U42" i="1" s="1"/>
  <c r="L44" i="1"/>
  <c r="U44" i="1" s="1"/>
  <c r="L40" i="1"/>
  <c r="U40" i="1" s="1"/>
  <c r="L41" i="1"/>
  <c r="U41" i="1" s="1"/>
  <c r="L39" i="1"/>
  <c r="U39" i="1" s="1"/>
  <c r="L34" i="1"/>
  <c r="L50" i="1"/>
  <c r="U50" i="1" s="1"/>
  <c r="L49" i="1"/>
  <c r="L101" i="1"/>
  <c r="U101" i="1" s="1"/>
  <c r="L102" i="1"/>
  <c r="L91" i="1"/>
  <c r="U91" i="1" s="1"/>
  <c r="L92" i="1"/>
  <c r="U92" i="1" s="1"/>
  <c r="L93" i="1"/>
  <c r="U93" i="1" s="1"/>
  <c r="L83" i="1"/>
  <c r="L53" i="1"/>
  <c r="U53" i="1" s="1"/>
  <c r="L26" i="1"/>
  <c r="L56" i="1"/>
  <c r="L27" i="1"/>
  <c r="U27" i="1" s="1"/>
  <c r="L84" i="1"/>
  <c r="U84" i="1" s="1"/>
  <c r="L46" i="1"/>
  <c r="U46" i="1" s="1"/>
  <c r="L51" i="1"/>
  <c r="U51" i="1" s="1"/>
  <c r="L60" i="1"/>
  <c r="L12" i="1"/>
  <c r="U12" i="1" s="1"/>
  <c r="L16" i="1"/>
  <c r="U16" i="1" s="1"/>
  <c r="L98" i="1"/>
  <c r="U98" i="1" s="1"/>
  <c r="L15" i="1"/>
  <c r="U15" i="1" s="1"/>
  <c r="L13" i="1"/>
  <c r="U13" i="1" s="1"/>
  <c r="L18" i="1"/>
  <c r="U18" i="1" s="1"/>
  <c r="L14" i="1"/>
  <c r="L47" i="1"/>
  <c r="U47" i="1" s="1"/>
  <c r="L28" i="1"/>
  <c r="U28" i="1" s="1"/>
  <c r="L99" i="1"/>
  <c r="U99" i="1" s="1"/>
  <c r="L94" i="1"/>
  <c r="U94" i="1" s="1"/>
  <c r="L88" i="1"/>
  <c r="U88" i="1" s="1"/>
  <c r="L87" i="1"/>
  <c r="U87" i="1" s="1"/>
  <c r="L78" i="1"/>
  <c r="U78" i="1" s="1"/>
  <c r="L95" i="1"/>
  <c r="U95" i="1" s="1"/>
  <c r="L58" i="1"/>
  <c r="U58" i="1" s="1"/>
  <c r="L75" i="1"/>
  <c r="U75" i="1" s="1"/>
  <c r="L85" i="1"/>
  <c r="U85" i="1" s="1"/>
  <c r="L90" i="1"/>
  <c r="U90" i="1" s="1"/>
  <c r="L89" i="1"/>
  <c r="U89" i="1" s="1"/>
  <c r="L63" i="1"/>
  <c r="U63" i="1" s="1"/>
  <c r="L62" i="1"/>
  <c r="U62" i="1" s="1"/>
  <c r="L81" i="1"/>
  <c r="U81" i="1" s="1"/>
  <c r="L66" i="1"/>
  <c r="U66" i="1" s="1"/>
  <c r="L64" i="1"/>
  <c r="U64" i="1" s="1"/>
  <c r="L67" i="1"/>
  <c r="U67" i="1" s="1"/>
  <c r="L61" i="1"/>
  <c r="U61" i="1" s="1"/>
  <c r="L65" i="1"/>
  <c r="U65" i="1" s="1"/>
  <c r="L29" i="1"/>
  <c r="U29" i="1" s="1"/>
  <c r="L52" i="1"/>
  <c r="U52" i="1" s="1"/>
  <c r="L97" i="1"/>
  <c r="U97" i="1" s="1"/>
  <c r="L30" i="1"/>
  <c r="U30" i="1" s="1"/>
  <c r="L76" i="1"/>
  <c r="U48" i="1"/>
  <c r="U38" i="1"/>
  <c r="U14" i="1"/>
  <c r="T33" i="1"/>
  <c r="T37" i="1"/>
  <c r="S33" i="1"/>
  <c r="U100" i="1"/>
  <c r="U82" i="1"/>
  <c r="U54" i="1"/>
  <c r="U83" i="1"/>
  <c r="U55" i="1"/>
  <c r="U60" i="1"/>
  <c r="U71" i="1"/>
  <c r="U70" i="1"/>
  <c r="U34" i="1"/>
  <c r="S93" i="1"/>
  <c r="S91" i="1"/>
  <c r="S31" i="1"/>
  <c r="S20" i="1"/>
  <c r="S19" i="1"/>
  <c r="S58" i="1"/>
  <c r="S53" i="1"/>
  <c r="S48" i="1"/>
  <c r="S52" i="1"/>
  <c r="S77" i="1"/>
  <c r="S21" i="1"/>
  <c r="S30" i="1"/>
  <c r="S29" i="1"/>
  <c r="S55" i="1"/>
  <c r="S79" i="1"/>
  <c r="S94" i="1"/>
  <c r="S99" i="1"/>
  <c r="S80" i="1"/>
  <c r="S84" i="1"/>
  <c r="S28" i="1"/>
  <c r="S46" i="1"/>
  <c r="S57" i="1"/>
  <c r="S25" i="1"/>
  <c r="S24" i="1"/>
  <c r="S87" i="1"/>
  <c r="S88" i="1"/>
  <c r="S27" i="1"/>
  <c r="S32" i="1"/>
  <c r="S59" i="1"/>
  <c r="S51" i="1"/>
  <c r="S60" i="1"/>
  <c r="S62" i="1"/>
  <c r="S61" i="1"/>
  <c r="S67" i="1"/>
  <c r="S66" i="1"/>
  <c r="S65" i="1"/>
  <c r="S81" i="1"/>
  <c r="S63" i="1"/>
  <c r="S64" i="1"/>
  <c r="S90" i="1"/>
  <c r="S89" i="1"/>
  <c r="S85" i="1"/>
  <c r="S75" i="1"/>
  <c r="S95" i="1"/>
  <c r="S78" i="1"/>
  <c r="S73" i="1"/>
  <c r="S71" i="1"/>
  <c r="S72" i="1"/>
  <c r="S70" i="1"/>
  <c r="S69" i="1"/>
  <c r="S74" i="1"/>
  <c r="S37" i="1"/>
  <c r="S45" i="1"/>
  <c r="S43" i="1"/>
  <c r="S42" i="1"/>
  <c r="S44" i="1"/>
  <c r="S40" i="1"/>
  <c r="S41" i="1"/>
  <c r="S39" i="1"/>
  <c r="S34" i="1"/>
  <c r="S35" i="1"/>
  <c r="S38" i="1"/>
  <c r="S36" i="1"/>
  <c r="S11" i="1"/>
  <c r="S101" i="1"/>
  <c r="T45" i="1"/>
  <c r="T43" i="1"/>
  <c r="T42" i="1"/>
  <c r="T44" i="1"/>
  <c r="T40" i="1"/>
  <c r="T41" i="1"/>
  <c r="T39" i="1"/>
  <c r="T34" i="1"/>
  <c r="T35" i="1"/>
  <c r="T38" i="1"/>
  <c r="T36" i="1"/>
  <c r="T11" i="1"/>
  <c r="T101" i="1"/>
  <c r="S50" i="1"/>
  <c r="S23" i="1"/>
  <c r="S98" i="1"/>
  <c r="J5" i="1"/>
  <c r="T74" i="1"/>
  <c r="T56" i="1"/>
  <c r="T50" i="1"/>
  <c r="T23" i="1"/>
  <c r="T98" i="1"/>
  <c r="T100" i="1"/>
  <c r="T22" i="1"/>
  <c r="T96" i="1"/>
  <c r="T86" i="1"/>
  <c r="T82" i="1"/>
  <c r="T47" i="1"/>
  <c r="T16" i="1"/>
  <c r="T13" i="1"/>
  <c r="T12" i="1"/>
  <c r="T14" i="1"/>
  <c r="T15" i="1"/>
  <c r="T18" i="1"/>
  <c r="T97" i="1"/>
  <c r="T54" i="1"/>
  <c r="T68" i="1"/>
  <c r="T83" i="1"/>
  <c r="T92" i="1"/>
  <c r="T93" i="1"/>
  <c r="T91" i="1"/>
  <c r="T31" i="1"/>
  <c r="T20" i="1"/>
  <c r="T19" i="1"/>
  <c r="T58" i="1"/>
  <c r="T53" i="1"/>
  <c r="T48" i="1"/>
  <c r="T52" i="1"/>
  <c r="T77" i="1"/>
  <c r="T21" i="1"/>
  <c r="T30" i="1"/>
  <c r="T29" i="1"/>
  <c r="T55" i="1"/>
  <c r="T79" i="1"/>
  <c r="T94" i="1"/>
  <c r="T99" i="1"/>
  <c r="T80" i="1"/>
  <c r="T84" i="1"/>
  <c r="T28" i="1"/>
  <c r="T46" i="1"/>
  <c r="T57" i="1"/>
  <c r="T25" i="1"/>
  <c r="T24" i="1"/>
  <c r="T87" i="1"/>
  <c r="T88" i="1"/>
  <c r="T27" i="1"/>
  <c r="T32" i="1"/>
  <c r="T59" i="1"/>
  <c r="T51" i="1"/>
  <c r="T60" i="1"/>
  <c r="T62" i="1"/>
  <c r="T61" i="1"/>
  <c r="T67" i="1"/>
  <c r="T66" i="1"/>
  <c r="T65" i="1"/>
  <c r="T81" i="1"/>
  <c r="T63" i="1"/>
  <c r="T64" i="1"/>
  <c r="T90" i="1"/>
  <c r="T89" i="1"/>
  <c r="T85" i="1"/>
  <c r="T75" i="1"/>
  <c r="T95" i="1"/>
  <c r="T78" i="1"/>
  <c r="T73" i="1"/>
  <c r="T71" i="1"/>
  <c r="T72" i="1"/>
  <c r="T70" i="1"/>
  <c r="T69" i="1"/>
  <c r="T49" i="1"/>
  <c r="S14" i="1"/>
  <c r="S15" i="1"/>
  <c r="S18" i="1"/>
  <c r="S97" i="1"/>
  <c r="S54" i="1"/>
  <c r="S68" i="1"/>
  <c r="S83" i="1"/>
  <c r="S92" i="1"/>
  <c r="S100" i="1"/>
  <c r="S22" i="1"/>
  <c r="S96" i="1"/>
  <c r="S86" i="1"/>
  <c r="S82" i="1"/>
  <c r="S47" i="1"/>
  <c r="S16" i="1"/>
  <c r="S13" i="1"/>
  <c r="S12" i="1"/>
  <c r="J4" i="1" l="1"/>
  <c r="S49" i="1"/>
  <c r="U49" i="1" l="1"/>
  <c r="S56" i="1"/>
  <c r="U56" i="1"/>
  <c r="B5" i="1"/>
  <c r="J3" i="1" l="1"/>
  <c r="J6" i="1" l="1"/>
</calcChain>
</file>

<file path=xl/sharedStrings.xml><?xml version="1.0" encoding="utf-8"?>
<sst xmlns="http://schemas.openxmlformats.org/spreadsheetml/2006/main" count="726" uniqueCount="236">
  <si>
    <t>Информация по заказу</t>
  </si>
  <si>
    <t>ВСЕГО</t>
  </si>
  <si>
    <t>На сумму, руб.</t>
  </si>
  <si>
    <t>Наименований</t>
  </si>
  <si>
    <t>Общим весом, кг</t>
  </si>
  <si>
    <t>Заказ в кол-ве экз.</t>
  </si>
  <si>
    <t>Код издания</t>
  </si>
  <si>
    <t>Новинка</t>
  </si>
  <si>
    <t>ISBN</t>
  </si>
  <si>
    <t>Автор</t>
  </si>
  <si>
    <t>Название</t>
  </si>
  <si>
    <t>Год</t>
  </si>
  <si>
    <t>Предметная рубрика</t>
  </si>
  <si>
    <t>Аннотация</t>
  </si>
  <si>
    <t>Цена</t>
  </si>
  <si>
    <t>Количество страниц</t>
  </si>
  <si>
    <t>Вес кг</t>
  </si>
  <si>
    <t>Формат</t>
  </si>
  <si>
    <t>Переплет</t>
  </si>
  <si>
    <t>Серия</t>
  </si>
  <si>
    <t xml:space="preserve">Выпуск </t>
  </si>
  <si>
    <t>Габариты   мм</t>
  </si>
  <si>
    <t xml:space="preserve">Штук </t>
  </si>
  <si>
    <t>Сумма</t>
  </si>
  <si>
    <t>Кол-во наим</t>
  </si>
  <si>
    <t>Общий вес</t>
  </si>
  <si>
    <t>Возрастные ограничения</t>
  </si>
  <si>
    <t>Номер</t>
  </si>
  <si>
    <t xml:space="preserve">    Контактное лицо: Баров Е.О.</t>
  </si>
  <si>
    <t xml:space="preserve"> (главный редактор издательства Военная книга)</t>
  </si>
  <si>
    <t>КБС</t>
  </si>
  <si>
    <t>А5</t>
  </si>
  <si>
    <t>Курс стрельб из стрелкового оружия, боевых машин и танков вооруженный сил.</t>
  </si>
  <si>
    <t>Военная топография. Пособие для практических занятий.</t>
  </si>
  <si>
    <t>курс вождения боевых и специальных машин сухопутных войск (КВБ и СМ СВ-2011)</t>
  </si>
  <si>
    <t>Прием техники связи и АСУ</t>
  </si>
  <si>
    <t>Памятка солдата разведчика</t>
  </si>
  <si>
    <t>Разведка стрелковых подразделений</t>
  </si>
  <si>
    <t>В помощь разведчику</t>
  </si>
  <si>
    <t>Разведка в тылу противника</t>
  </si>
  <si>
    <t>Разведка в бою</t>
  </si>
  <si>
    <t>Подготовка войскового разведчика</t>
  </si>
  <si>
    <t>Наставление по физической подготовке (НФП-2013)</t>
  </si>
  <si>
    <t>Общевоинские уставы Вооруженных Сил</t>
  </si>
  <si>
    <t xml:space="preserve">Устав внутренней службы Вооруженных Сил </t>
  </si>
  <si>
    <t>Дисциплинарный устав ВС РФ</t>
  </si>
  <si>
    <t>Устав гарнизонной и караульной служб ВС РФ</t>
  </si>
  <si>
    <t>Строевой устав ВС РФ</t>
  </si>
  <si>
    <t>Устав военной полиции ВС РФ</t>
  </si>
  <si>
    <t>Огневая подготовка МВД</t>
  </si>
  <si>
    <t>Защита объектов информации от технических средств разведки</t>
  </si>
  <si>
    <t>Тактика подразделений воздушно-десантных войск</t>
  </si>
  <si>
    <t xml:space="preserve">Тактика в боевых примерах полк </t>
  </si>
  <si>
    <t>Тактика в боевых примерах рота</t>
  </si>
  <si>
    <t>Тактика в боевых примерах взвод</t>
  </si>
  <si>
    <t>Программа медицинской подготовки спецназа МВД</t>
  </si>
  <si>
    <t>Маскировка</t>
  </si>
  <si>
    <t>Военно-инженерная подготовка</t>
  </si>
  <si>
    <t>Справочник младшего командира</t>
  </si>
  <si>
    <t>Курс подготовки разведчика</t>
  </si>
  <si>
    <t>Пособие Школа ножевого боя</t>
  </si>
  <si>
    <t>Подводный спецназ</t>
  </si>
  <si>
    <t>пособие Работа начальника медицинской службы</t>
  </si>
  <si>
    <t>Спортивное ориентирование</t>
  </si>
  <si>
    <t>пособие Основы горной подготовки</t>
  </si>
  <si>
    <t>Огневая подготовка</t>
  </si>
  <si>
    <t>Разведывательная подготовка подразделений ВДВ</t>
  </si>
  <si>
    <t>Пособие по обучению молодых солдат</t>
  </si>
  <si>
    <t>Пособие командиру отделения ВДВ</t>
  </si>
  <si>
    <t>Одиночная подготовка разведчика</t>
  </si>
  <si>
    <t>пособие Карта офицера</t>
  </si>
  <si>
    <t>пособие Беспилотная авиация</t>
  </si>
  <si>
    <t>Справочник офицера (краткий)</t>
  </si>
  <si>
    <t>Условные знаки и условные обозначения</t>
  </si>
  <si>
    <t>Спутник разведчика</t>
  </si>
  <si>
    <t>Учебник специалиста связи. Книга 2. Проводная связь</t>
  </si>
  <si>
    <t>Учебник специалиста связи. Книга 1. Радиосвязь.</t>
  </si>
  <si>
    <t>Справочник старшины и мичмана</t>
  </si>
  <si>
    <t>Справочник морского десантника</t>
  </si>
  <si>
    <t>пособие Военная топография</t>
  </si>
  <si>
    <t>Практикум оказания первой помощи</t>
  </si>
  <si>
    <t>Пособие Автомобильная подготовка</t>
  </si>
  <si>
    <t>Боевой устав часть 2. Батальон, рота</t>
  </si>
  <si>
    <t>Боевой устав часть 3. Взвод, отделение, танк</t>
  </si>
  <si>
    <t>Учебник сержанта войск связи</t>
  </si>
  <si>
    <t>Учебник сержанта ракетных войск и артиллерии</t>
  </si>
  <si>
    <t>Учебник сержанта подразделений РХБЗ</t>
  </si>
  <si>
    <t>Учебник сержанта инженерных войск</t>
  </si>
  <si>
    <t>Учебник сержанта танковых войск</t>
  </si>
  <si>
    <t>Учебник сержанта войсковой разведки</t>
  </si>
  <si>
    <t>Учебник сержанта войск РЭБ</t>
  </si>
  <si>
    <t>Учебник сержанта мотострелковых войск</t>
  </si>
  <si>
    <t>Учебник сержанта ВДВ часть 1</t>
  </si>
  <si>
    <t>Учебник сержанта ВДВ часть 2</t>
  </si>
  <si>
    <t>Учебник сержанта автомобильной службы</t>
  </si>
  <si>
    <t>Учебник санитара инструктора</t>
  </si>
  <si>
    <t>Пособие по войсковой разведке</t>
  </si>
  <si>
    <t>Подготовка разведчика: система спецназа ГРУ</t>
  </si>
  <si>
    <t>КОРАБЛИ ВМФ СССР. Том 4.Десантные и минно-тральные корабли</t>
  </si>
  <si>
    <t>КОРАБЛИ ВМФ СССР.  Том 3. Противолодочные корабли Часть 2 Малые противолодочные корабли</t>
  </si>
  <si>
    <t>КОРАБЛИ ВМФ СССР. Том 3. Противолодочные корабли. Часть 1. Противолодочные крейсера, большие противолодочные и сторожевые корабли</t>
  </si>
  <si>
    <t>КОРАБЛИ ВМФ СССР Том 2. Ударные корабли. Часть 2. Малые ракетные корабли и катера</t>
  </si>
  <si>
    <t>КОРАБЛИ ВМФ СССР Том 1 Подводные лодки. Часть 2. Многоцелевые подводные лодки подводные лодки специального назначения</t>
  </si>
  <si>
    <t>КОРАБЛИ ВМС СССР Том I. Подводные лодки Часть 1. РПКСН и многоцелевые АПЛ</t>
  </si>
  <si>
    <t>Самозащита без оружия (САМБО)</t>
  </si>
  <si>
    <t>Учебная литература</t>
  </si>
  <si>
    <t>Уставы</t>
  </si>
  <si>
    <r>
      <rPr>
        <b/>
        <sz val="8"/>
        <color theme="1"/>
        <rFont val="Times New Roman"/>
        <family val="1"/>
        <charset val="204"/>
      </rPr>
      <t>Адрес: Тверская область,Спировский район, с. Козлово ул. Набережная Судомли д.2.</t>
    </r>
    <r>
      <rPr>
        <b/>
        <sz val="8"/>
        <color indexed="8"/>
        <rFont val="Times New Roman"/>
        <family val="1"/>
        <charset val="204"/>
      </rPr>
      <t xml:space="preserve">                                                                                                                                    Сайт:  www.voennaya-kniga.ru  E-mail: info@voennaya-kniga.ru</t>
    </r>
  </si>
  <si>
    <t>Телефон: 89910097519     87472402430</t>
  </si>
  <si>
    <t>Учебник сержанта</t>
  </si>
  <si>
    <t>18+</t>
  </si>
  <si>
    <t>Каталог изданий издательства ВОЕННАЯ КНИГА</t>
  </si>
  <si>
    <t>Справочник офицера</t>
  </si>
  <si>
    <t>Связь</t>
  </si>
  <si>
    <t>Справочник</t>
  </si>
  <si>
    <t>Пособие</t>
  </si>
  <si>
    <t>Тактика</t>
  </si>
  <si>
    <t>Топография</t>
  </si>
  <si>
    <t>Разведка</t>
  </si>
  <si>
    <t>Физическая подготовка</t>
  </si>
  <si>
    <t>Кибербезопасность</t>
  </si>
  <si>
    <t>Мецинская подготовка</t>
  </si>
  <si>
    <t>Инженераная подготовка</t>
  </si>
  <si>
    <t>подводная подготовка</t>
  </si>
  <si>
    <t>автомобильная подготовка</t>
  </si>
  <si>
    <t>Живу, сражаюсь,побеждаю</t>
  </si>
  <si>
    <t xml:space="preserve">Наставление по стрелковому делу. 
7,62-мм снайперская винтовка Драгунова (СВД)
</t>
  </si>
  <si>
    <t>Руководство по 5,45-мм автоматам Калашникова АК-74 (АКС-74, АК-74Н) и 5,45-мм ручным пулеметам Калашникова РПК-74 (РПКС-74, РПК-74-Н)</t>
  </si>
  <si>
    <t>Справочник офицера книга 1 общее положение</t>
  </si>
  <si>
    <t>Справочник офицера книга 2 организация боевой подготовки</t>
  </si>
  <si>
    <t>Справочник офицера книга 3 служба войск и ОБВС</t>
  </si>
  <si>
    <t>Справочник офицера книга 4 техническое обеспечение</t>
  </si>
  <si>
    <t>Справочник офицера книга 5 организация повседневной деятельности подразделений</t>
  </si>
  <si>
    <t xml:space="preserve">Справочник офицера книга 6 медицинское обеспечение повседневной деятельности </t>
  </si>
  <si>
    <t>Справочник офицера книга 7 Работа с личным составом</t>
  </si>
  <si>
    <t>Справочник офицера книга 8 Работа с кадрами</t>
  </si>
  <si>
    <t xml:space="preserve">Справочник офицера книга 9 финансово-экономическое обеспечение </t>
  </si>
  <si>
    <t>Справочник офицера книга 10 квартирно-эксплуатационное обеспечение</t>
  </si>
  <si>
    <t xml:space="preserve">Справочник офицера книга 11 правовое обеспечение повседневной деятельности </t>
  </si>
  <si>
    <t>Справочник офицера книга 12 основы научной работы</t>
  </si>
  <si>
    <t>Боевая машина пехоты БМП-2. 
Техническое описание и инструкция по эксплуатации. Часть 1</t>
  </si>
  <si>
    <t>Справочник содержит сведения о корабельном составе ВМФ СССР. Приведены данные по находившимся в строю и строившимся боевым кораблям, их названиям, заводским номерам, датам закладки, спуска, вступления в строй, вывода из боевого состава флота, модернизациям или переоборудованиям, предприятиям (заводам, фирмам) – строителям и фирмам-проектантам. Рассказано об особенностях проектов, проектировании, строительстве, ремонтах и модернизациях, наиболее характерных авариях и важных этапах активной службы. Представлены схемы наружного вида, продольные разрезы проектов и их модификаций.</t>
  </si>
  <si>
    <t>Во второй части I тома справочника «Корабли ВМФ СССР» рассматриваются многоцелевые подводные лодки (продолжение раздела) и подводные лодки специального назначения.Справочник содержит сведения о корабельном составе ВМФ СССР по состоянию на декабрь 1991 г. Однако в нем прослежена судьба кораблей советского флота до 2001 г. Приведены данные по находившимся и строю, строившимся и проектировавшимся боевым кораблям, их названиям, заводским номерам, датам закладки, спуска, вступления в строй, вывода из боевого состава флота, модернизации или переоборудованию, предприятиям-строителям и фирмам-проектантам Рассказано об особенностях проектов, проектировании, строительстве, ремонтах и модернизациях, наиболее характерных авариях и важных этапах активной службы Представлены схемы внешнего вида, продольные разрезы всех проектов и их модификаций, многочисленные фотографии.
Справочник издается в четырех томах: т. I Подводные лодки; т. II. Ударные корабли; т. III Противолодочные корабли; т. IV. Десантные и минно-тральные корабли. В приложениях к каждому тому приводятся основные тактико-технические характеристики вооружения кораблей советского и российского ВМФ: ракетного, артиллерийского, противолодочного, радиотехнического и авиационного.
Справочник составлен по материалам открытой отечественной и зарубежной печати. Впервые корабельный состав ВМФ СССР представлен с максимально возможной полнотой. Рекомендуется всем, кто интересуется состоянием и развитием отечественного флота.</t>
  </si>
  <si>
    <t>Справочник содержит сведения о корабельном составе ВМФ СССР по состоянию на декабрь 1991 г. Однако в нем прослежена судьба кораблей советского флота до 2001 г. Приведены данные по находившимся в строю, строившимся и проектировавшимся боевым кораблям, их названиям, заводским номерам, датам закладки, спуска, вступления в строй, вывода из боевого состава флота, модернизаций или переоборудования, предприятиям (заводам, фирмам)-строителям и фирмам-проектантам. Рассказано об особенностях проектов, проектировании, строительстве, ремонтах и модернизациях, наиболее характерных авариях и важных этапах активной службы. Представлены схемы внешнего вида, продольные разрезы всех проектов и их модификаций, многочисленные фотографии. Справочник издается в четырех томах: т. I. Подводные лодки (в двух томах); т. II. Ударные корабли (в двух томах); т. III. Противолодочные корабли; т. IV. Десантные и минно-тральные корабли. В приложениях к каждому тому приводятся основные тактико-технические характеристики вооружения кораблей советского и российского ВМФ: ракетного, артиллерийского, противолодочного, радиотехнического и авиационного. Справочник составлен по материалам открытой отечественной и зарубежной печати. Впервые корабельный состав ВМФ СССР представлен с максимально возможной полнотой. Рекомендуется всем, кто интересуется состоянием и развитием отечественного флота.</t>
  </si>
  <si>
    <t>Справочник содержит сведения о корабельном составе ВМФ СССР по состоянию на декабрь 1991 г. Однако в нем прослежена судьба кораблей советского флота до 2005 г. Приведены данные по находившимся в строю, строившимся и проектировавшимся боевым кораблям, их названиям, заводским номерам, датам закладки, спуска, вступления в строй, вывода из боевого состава флота, модернизациям или переоборудованиям, предприятиям (заводам, фирмам) – строителям и фирмам-проектантам. Рассказано об особенностях проектов, проектировании, строительстве, ремонтах и модернизациях, наиболее характерных авариях и важных этапах активной службы. Представлены схемы наружного вида, продольные разрезы всех проектов и их модификаций, многочисленные фотографии. Справочник издается в четырех томах: т. I. Подводные лодки (в двух частях); II. Ударные корабли (в двух частях); III. Противолодочные корабли (в двух частях) и IV. Десантные и минно-тральные корабли (в одной части). В приложениях к каждому тому приводятся основные тактико-технические характеристики вооружения советского и российского ВМФ: ракетного, артиллерийского, противолодочного и авиационного. Справочник составлен по материалам открытой отечественной и зарубежной печати. Впервые корабельный состав ВМФ СССР представлен с максимально возможной полнотой. Рекомендуется всем, кто интересуется состоянием и развитием отечественного флота.</t>
  </si>
  <si>
    <t>Справочник содержит сведения о корабельном составе ВМФ СССР по состоянию на декабрь 1991 г. Однако в нем прослежена судьба кораблей советского флота до 2005 г. Приведены данные по находившимся в строю, строившимся и проектировавшимся боевым кораблям, их названиям, заводским номерам, датам закладки, спуска, вступления в строй, вывода из боевого состава флота, модернизациям или переоборудованиям, предприятиям (заводам, фирмам) — строителям и фирмам-проектантам. Рассказано об особенностях проектов, проектировании, строительстве, ремонтах и модернизациях, наиболее характерных авариях и важных этапах активной службы. Представлены схемы наружного вида, продольные разрезы всех проектов и их модификаций, многочисленные фотографии.</t>
  </si>
  <si>
    <t>Справочник содержит сведения о корабельном составе ВМФ СССР по состоянию на декабрь 1991 г. Однако в нем прослежена судьба кораблей советского флота до 2007 г. Приведены данные по находившимся в строю, строившимся и проектировавшимся боевым кораблям, их названиям, заводским номерам, датам закладки, спуска, вступления в строй, вывода из боевого состава флота, модернизаций или переоборудования, предприятиям (заводам, фирмам) — строителям и фирмам-проектантам. Рассказано об особенностях проектов, проектировании, строительстве, ремонтах и модернизациях, наиболее характерных авариях и важных этапах активной службы. Представлены схемы внешнего вида, продольные разрезы всех проектов и их модификаций, многочисленные фотографии. Справочник издается в четырех томах: т. 1. Подводные лодки (в двух частях); т. И. Ударные корабли (в двух частях); т. III. Противолодочные корабли (в двух частях); т. IV. Десантные и минно-тральные корабли. В приложениях к каждому тому приводятся основные тактико-технические характеристики вооружения кораблей советского и российского ВМФ: ракетного, артиллерийского, противолодочного, радиотехнического и авиационного. Справочник составлен по материалам открытой отечественной и зарубежной печати. Впервые корабельный состав ВМФ СССР представлен с максимально возможной полнотой. Рекомендуется всем, кто интересуется состоянием и развитием отечественного флота.</t>
  </si>
  <si>
    <t xml:space="preserve">курс вождения боевых машин (КВБ и СМ СВ-2011) разработан Главным управлением боевой подготовки Сухопутных войск.
Курс вождения боевых и специальных машин Сухопутных войск предназначен для обучения и совершенствования навыков солдат, сержантов и офицеров по вождению танков, БМП, самоходной и зенитной артиллерии, гусеничных и колесных бронетранспортеров и других боевых и специальных машин на их базе, а также для обучения экипажей и подразделений уверенному вождению машин на максимально возможной скорости в колонне, в предбоевых и боевых порядках, с преодолением препятствий на местности характерной для дислокации войск.
Курс вождения включает: общие положения; оценку вождения; подготовительные упражнения по вождению; учебные упражнения; зачетные упражнения контрольные упражнения для слаживания и проверки подразделений на машинах.
</t>
  </si>
  <si>
    <t>В Боевойм уставе сухопутных войск, часть2 (батальон, рота), излагаются основные положения по подготовке и ведению современного общевойскового боя мотострелковыми и танковыми батальйонами и ротами во взаимодействии с подразделениями родов войск и специальных войск Сухопутных войск и других видом Вооружённых Сил РФ.</t>
  </si>
  <si>
    <t>Введение
Определение стран света без компаса
1. Определение стран света по сучьям деревьев
2. Определение стран света по пням (годовым кольцам)
3. Определение стран света по мху на нижней части стволов деревьев
4. Определение стран света по расположению муравейников
5. Определение стран света по часам и Солнцу (в определенные часы суток)
6. Использование часов вместо компаса в солнечный день 
7. Определение стран света по восходу и заходу Солнца
8. Оnределение стран света по освещению ночного неба в северных широтах
9. Оnределение стран света по Луне (в некоторых фазах)
10. Определение стран света по Б. Медведице и Полярной звезде 
11. Определение стран света по восходу и заходу Луны в полнолуние
12. Опредедение стран света по накоплению снега у бугров в открытой местности .
Что надо сделать, чтобы не эаблудиться в лесу
Определение времени без часов .
1. Определение полдня по колышку •
2. Использование компаса вместо часов для определения времени • .
3. Определение времени при помощи самодельных
экваториальных складных карманных солнечных часов
4. Определение времени по Луне (в некоторых фазах) •
5. Оnределение промежутка времени по своему нормальному пульсу
6. Определение промежутка времени устным счетом через "ноль"
7. Определение промежутка времени другим своеобразным nриемом устного счета .
8. Определение промежутка времени при равномерной ходьбе 9. Поверка хода часов (с помощью садельного маятника)
10. Использование своей руки вместо секундного маятника
Некоторые приемы для измерения paccтояния своими шагами.
1. Определение количества собственных шагов в одном километре ,
2. Тройной счет шагов
3. Упрощение счета шагов во время длитеноrо перехода
4. Определение очень малых расстояний
Определение расстояний наглаз
1. Оnределение наглаз расстоянпй в 25, 50,75 и 100 м.
2. Определение наглаз значительных расстояний по впднмости отдаленных предметов.</t>
  </si>
  <si>
    <t>Учебник предназначен для курсантов военных образовательных учреждений профессионального образования командного профиля федеральных органов исполнительной власти, в которых Федеральным законом "О воинской обязанности и военной службе" предусмотрена военная служба.
В нем изложены в расширенном объеме вопросы типовой программы по военной топографии применительно к практической деятельности офицеров тактического звена.</t>
  </si>
  <si>
    <t>Автомобильная подготовка. Устройство и техническое
обслуживание транспортных средств категории «С», как объектов
управления. Двигатель. Электрооборудование. Учебное пособие по
профессиональной подготовке водителей категорий «С»
Учебное пособие предназначено для изучения устройства и
технического обслуживания транспортных средств категории «С», как
объектов управления. В учебном пособии дано описание конструкции,
приведены правила использования и технического обслуживания
автомобиля КамАЗ-5350, как базового образца, находящегося на
вооружении в ВС РФ.
Основное внимание уделено устройству и работе механизмов и
систем двигателя КамАЗ-740, неисправностям и техническому
обслуживанию данных автомобилей.</t>
  </si>
  <si>
    <t>На основе открытых отечественных и зарубежных публикаций рассмотрены вопросы обеспечения защиты объектов и информации применительно к техническим разведкам. Рассмотрен общий методологический подход к решению проблемы защиты информации. Рассмотрены оптические свойства атмосферы как среды передачи информации. Проанализированы возможные демаскирующие признаки различных объектов и технические каналы утечки информации. Приведены характеристики способов и средств защиты объектов и информации. Рассмотрены общие положения технического контроля оценки эффективности принимаемых мер защиты. Определен методологический подход к определению нормативных показателей эффективности защиты. Рассматриваются вопросы государственного лицензировании деятельности в области защиты информации. Книга может быть полезной для студентов и преподавателей оборонных специальностей вузов, слушателей и курсантов военных вузов, а также специалистов в области информационной безопасности.</t>
  </si>
  <si>
    <t>Инженерная подготовка – один из наиболее важных предметов боевой подготовки и имеет целью обучить личный состав приемам и способам выполнения задач инженерного обеспечения, действиям подразделений в различных условиях боевой обстановки.
Главной задачей инженерной подготовки считать выработку навыков и умений военнослужащих, расчетов (нештатных групп разминирования) в эффективном применении средств инженерного вооружения (СИВ) с целью создания войскам (подразделениям) благоприятных условий для действий в различных видах боя.
Основные мероприятия по инженерной подготовке планировать согласно организационно-методических указаний по боевой подготовке войск, и проводить в соответствии с требованиями программ боевой подготовки.
При поведении занятий и выполнении нормативов использовать опыт ведения боевых действий в локальных войнах и вооруженных конфликтах.</t>
  </si>
  <si>
    <t>Маскировка в военном деле — комплекс мероприятий, направленных на введение противника в заблуждение относительно наличия, расположения, состава, действий и намерений своих войск (сил). В английском языке русское слово «маскировка» иногда используется в транслитерации англ. maskirovka для обозначения всеобъемлющей роли маскировки в советской военной доктрине.</t>
  </si>
  <si>
    <t>Условные обозначения и сокращения, принятые в учебно-методическом пособии 
Введение 
Глава 1. Содержание управленческой деятельности начальника меди-цинской службы воинской части, соединения
Основные элементы процесса управления медицинскими воин-скими частями, учреждениями 
Особенности управления военно-медицинскими кадрами и гражданским персоналом ВС РФ медицинских воинских частей и учреждений 
Глава 2.
Алгоритм управленческой деятельности начальников медицин-ской службы воинской части, соединения
Глава 3.
Содержание мероприятий по управлению медицинской служ-бой части, соединения, медицинскими воинскими частями, учреждениями 
Мероприятия, выполняемые начальником медицинской служ-бы воинской части
Мероприятия, выполняемые начальником медицинской службы соединения
Мероприятия, выполняемые командиром отдельного медицин-ского батальона
Заключение
Приложения</t>
  </si>
  <si>
    <t>Аннотация к книге "Медицинская подготовка спецназа. Учебно-практическое пособие для курсантов"
Настоящее учебно-практическое пособие соответствует программе военно-медицинской подготовки подразделений специального назначения внутренних войск МВД России. Книга содержит полную информацию по оказанию квалифицированной медицинской помощи в экстремальных условиях.
Описывается специфика оказания медицинской помощи при огнестрельных, колотых и резаных ранениях, ожогах, обморожениях, различного рода травмах и пр. В конце тем даны практические задания для лучшего усвоения материала.</t>
  </si>
  <si>
    <t>Учебник содержит основные сведения из баллистики и теории стрельбы из
стрелковою оружия и гранатометов, сведения об устройстве стрелковою вооружения,
гранатометов, ручных гранат и переносиого зенитного ракетного комплекса.
В нем также изложены основы управления огнем, правила эксплуатации
вооружения и методика огневой подготовки.</t>
  </si>
  <si>
    <t>Данный учебник предназначен для преподавателей, курсантов и
слушателей образовательных учреждений МВД России, а также сотрудников органов внутренних дел. Содержание учебника соответствует структуре и содержанию примерной программы дисциплины "Огневая подготовка" для образовательных учреждений МВД России высшего профессионального образования.</t>
  </si>
  <si>
    <t>В этой книге содержится немало сведений исторического характера. Однако было бы неправильно считать ее исследованием по истории морской войны. Перед составителем стояла иная задача. Я стремился на исторических примерах раскрыть суть проблем подводного плавания, технического оснащения пловцов-подводников, методов обучения и боевого применения подводных разведчиков-диверсантов.</t>
  </si>
  <si>
    <t>Живу, сражаюсь, побеждаю! Правила жизни на войне — это сборник рекомендаций, основанный на обобщенном опыте участников боевых действий в Афганистане, Северном Кавказе и на Украине. Изложение отличается глубоким знанием проблемы, краткостью, доступностью
для понимания, четкостью изложения.
Сборник предназначен для военнослужащих ВС РФ,
принимающих участие в специальной военной операции
на Украине, срочнослужащих, курсантов военных учебных
заведений, сотрудников различных силовых ведомств.</t>
  </si>
  <si>
    <t xml:space="preserve">Глава I. Задачи, содержание и методы физической подготовки разведчика
Глава II. Физические упражнения для "зарядки" и "разминки"
Глава III. Способы передвижения и преодоления препятствий
Глава IV. Передвижение в воде и преодоление водных преград
Глава V. Способы метания ручных гранат
Глава VI. Приемы и способы ведения рукопашного боя
Главе VII. Специальные упражнения для разведчика
Глава VIII. Спорт, игры и охота
Глава IX. Организация и методика проведения занятий
Глава Х. Места занятий, оборудование и инвентарь
</t>
  </si>
  <si>
    <t>Пособие предназначено для оказания помощи офицерам,
сержантам и курсантам разведовательным парашютно-десантных подразделений Воздушно-десантных войск в обучении личного состава в разведке.
Оно разработано в соответствии с требованиями Боевого устава Воздушно-десантных войск (части 3) наставлений и программ боевой подготовки. 
При разработке использовался опыт Великой Отечественной войны и 
боевых действиях в республике Афганистан и боевой подготовки войск.</t>
  </si>
  <si>
    <t xml:space="preserve">Пособие предназначено для оказания помощи офицерам, сержантам и курсантам разведывательным парашютно-десантных подразделений Воздушно-десантных войск в обучении личного состава в разведке. Оно разработано в соответствии с требованиями Боевого устава Воздушно-десантных войск (части 3) наставлений и программ боевой подготовки. При разработке использовался опыт Великой Отечественной войны и 
боевых действиях в республике Афганистан и боевой подготовки войск.
</t>
  </si>
  <si>
    <t>В книге распогалаются роль и место развдки в современном бою ее деление на составные части и требования предъявляемые к ней; цель задачи и объекты разведки; виды, силы, средства и способы разведки. раскрыватся отсновы организации и ведения разведки в основных видах боя.Рассматриваются вопросы сбора и обработки разведовательных сведений. Книга расчитана на сержантов и офицеров.</t>
  </si>
  <si>
    <t>В брошюре изложены принцилы подбора, подготовки и действий разведывательных групп выделяемых из состава разведывательных частей и подразделений общевойсковых соединений для ведения рааведки в тактическом тылу противника. При составлении брошюры использован опыт подготовки и действий разведывательных групп в годы Великой Отечественной войны и на войсковых учениях в послевоенный период. Брошура предназначена для офицеров штабов и разведывательных
частей (подразделений) общевойсковых соединений в качестве пособия при подготовке разведчиков к действиям в тылу противника.</t>
  </si>
  <si>
    <t>Разведка стрелковых подразделений. Под редакцией комбрига Е. Тихомирова. Изданиеие второе, исправленное и дополненное: Книга дает необходимые указания для командиров рот и батальонов, на обязанности которых, лежит организация пехотной разведки, а затем излагает приемы действий стрелковых отделений, взводов и рот при разведке в различных случаях боевой обстановки и при проведении взводом и ротою поисков для захвата пленных. Книга рассчитана в основном на младший и средний командный состав стрелковых подразделений.</t>
  </si>
  <si>
    <t>Разведка является одним из важнейших видов боевого обеспечения. Она ведется в любых условиях обстановки в целях добывания сведений о противнике и местности. Опыт Великой Отечественной войны, войн и конфликтов в Юго-Восточной Азии,
Африке, на Ближнем Востоке, а также опыт боевой подготовки войск свидетельствует, что недооценка разведки, ее слабая организация и незнание противника приводи.Так к неоправданным потерям, а иногда и к срыву выполнения поставленных задач. В тоже время части и подразделения, личный состав которых был лучше подготовлен в разведывательном отношении, успешно и с меньшими потерями решали боевые задачи.</t>
  </si>
  <si>
    <t>О книге "Спутник разведчика". Учебное пособие, посвящено специальной военной подготовке войсковых разведчиков и разведгрупп, в нём раскрывается тактика действий специальных групп при выполнении поставленных задач. Учебное пособие предназначено для руководителей всех категорий, занимающихся подготовкой разведчиков, и может быть использовано для углубления собственных знаний и личного совершенствования. Произведение относится к жанру Руководства. Разведчики должны умело применять приемы и способы наступления, действуя в подгруппе захвата, в подгруппе нападения или уничтожения при проведении налета, выходе из-под огня и уничтожении противника при проведении контрзасадных мероприятий, при встрече С мелкими группами противника в ходе марша или в районе разведки.</t>
  </si>
  <si>
    <t>В учебно-методическом пособии рассматриваются основные положения руководящих документов, регламентирующих порядок работы офицеров на первичных должностях в войсках связи. Основное внимание уделено обязанностям должностных лиц войск связи по технической эксплуатации техники связи и автоматизированных систем управления, организации и общим правилам технического обслуживания, ремонта, хранения и сбережения техники связи и автоматизированных систем управления в мирное время, приёму техники связи и АСУ при приеме дел и должности, порядку оформления необходимых документов. Пособие предназначено для курсантов старших курсов с целью оказания помощи в изучении основных положений технической эксплуатации техники связи и автоматизированных систем управления при прохождении ремонтной практики и войсковой стажировки, а также может быть полезно молодым офицерам-связистам в период становления в должности на новом месте службы. Рекомендовано для курсантов всех специальностей и специализаций.</t>
  </si>
  <si>
    <t>Учебник предназначен для солдат, сержантов и лиц гражданского персонала специалистов средств радиосвязи следующих военно-учетных специальностей: УКВ радиостанций средней и малой мощности (ВУС-422, 423); КВ передающих радиоустройств и антенно-мачтовых устройств (ВУС-424, 431); приемных радиоустройств (ВУС-425); тропосферных радиостанций (ВУС-428, 463); радиорелейных станций (ВУС-460, 461); станций спутниковой связи (ВУС-465, 466, 467, 468, 469). Учебник составлен в соответствии с Программой боевой подготовки Ракетных войск (тактико-специальная, специальная, техническая подготовка частей и подразделений связи) и имеет цель – подготовить специалистов к получению или повышению классной квалификации.
Кроме того, он может использоваться для подготовки очередных смен связи к несению боевого дежурства, отработки индивидуальных заданий, подготовки сержантов в качестве помощников руководителей занятий. В учебнике учтены существенные изменения в средствах радиосвязи, систематизированы и учтены сведения по основам электро-радиотехники, принципам функционирования техники радиосвязи, основам организации радиосвязи и несения боевого дежурства, порядку проведения
технического обслуживания базовых образцов, правилам поиска и устранения неисправностей.</t>
  </si>
  <si>
    <t>Учебник предназначен для солдат, сержантов и лиц гражданского персонала специалистов средств радиосвязи следующих военно-учетных специальностей: УКВ радиостанций средней и малой мощности (ВУС-422, 423); КВ передающих радиоустройств и антенно-мачтовых устройств (ВУС-424, 431); приемных радиоустройств (ВУС-425); тропосферных радиостанций (ВУС-428, 463); радиорелейных станций (ВУС-460, 461); станций спутниковой связи (ВУС-465, 466, 467, 468, 469). Учебник составлен в соответствии с Программой боевой подготовки Ракетных войск (тактико-специальная, специальная, техническая подготовка частей и подразделений связи) и имеет цель – подготовить специалистов к получению или повышению классной квалификации.
Кроме того, он может использоваться для подготовки очередных смен связи к несению боевого дежурства, отработки индивидуальных заданий, подготовки сержантов в качестве помощников руководителей занятий. В учебнике учтены существенные изменения в средствах радиосвязи, систематизированы и учтены сведения по основам электро-радиотехники, принципам функционирования техники радиосвязи, основам организации радиосвязи и несения боевого дежурства, порядку проведения
технического обслуживания базовых образцов, правилам поиска и устранения неисправностей. В приложении 1 представлен перечень тем, рекомендуемых специалистам радиосвязи для изучения при подготовке к сдаче на классность (3 класс) или повышение классной квалификации (2 класс, 1 класс, Мастер связи). Из него делается выборка тем для включения в индивидуальные задания. Темы, входящие в таблицу П.1.1 должны изучаться всеми специалистами. Дополнительно, в соответствии с ВУС и типом эксплуатируемой аппаратуры, изучаются темы, входящие в таблицы П.1.2 – П.1.7 приложения.</t>
  </si>
  <si>
    <t>В подготовке справочника приняли участие специалисты Генерального штаба Вооруженных Сил Российской Федерации, главных и центральных управлений Министерства обороны Российской Федерации, главных командований видов Вооруженных Сил Российской Федерации, командований родов войск Вооруженных Сил Российской Федерации.</t>
  </si>
  <si>
    <t>А6</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</si>
  <si>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Справочник подготовлен в соответствии с требованиями общевоинских уставов, приказов Министра обороны Российской Федерации, заместителей Министра обороны Российской Федерации, наставлений, программ боевой подготовки, с учетом передового опыта войск в ходе выполнения мероприятий повседневной деятельности. В Справочнике изложены основы управления повседневной деятельностью, боевой готовности войск. Справочник предназначен для оказания помощи командирам воинских частей и подразделений, должностных лиц органам управления воинских частей и военных профессиональных образовательных организаций.</t>
  </si>
  <si>
    <t>Справочник офицера по организации повседневной деятельности в воинской части и подразделений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военным образовательным учреждениям профессионального образования и может служить как основа для разработки других справочников (методических документов) с учетом особенностей боевой подготовки видов и родов войск Вооруженных Сил.
Справочник состоит из 12 книг. Данная книга предназначена для практического использования в повседневной деятельности офицеров при организации ими боевой подготовки в воинских частях (на кораблях), в подразделениях и является методическим пособием для проведения мероприятий (занятий) боевой подготовки и совершенствования личной подготовки. Справочник не является правовым актом Министерства обороны Российской Федерации.</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</si>
  <si>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состоит из 12 книг. Настоящая книга посвящена вопросам жилищного обеспечения военнослужащих Министерства обороны Российской Федерации и членов их семей. Нормативные правовые акты приведены по состоянию на 10 февраля 2017 г.</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</si>
  <si>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Настоящая книга подготовлена в целях доступного и краткого ознакомления с основами правового обеспечения при организации повседневной деятельности в подразделении.</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</si>
  <si>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В настоящей книге даются общие представления об организации, систематизированные материалы о формах и методах научной работы в Вооруженных Силах Российской Федерации*. Книга содержит список военно-теоретических трудов, рекомендуемых офицерам для прочтения, и краткий перечень терминов и определений, используемых в научной работе.</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</si>
  <si>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В настоящей книге изложены порядок и последовательность работы командира и штаба воинской части (подразделения) по организации службы войск и противодействию терроризму, обеспечению безопасности военной службы и дорожного движения, организации оснащения, эксплуатации и обслуживания технических средств охраны, противодействию техническим средствам разведки, а также
даны варианты разрабатываемых документов в воинской части и подразделении.</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</si>
  <si>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В данной книге разъясняется порядок организации и выполнения мероприятий по медицинскому обеспечению повседневной деятельности и боевой подготовки войск (сил).</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</si>
  <si>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Настоящая книга содержит информацию о работе с личным составом, информационном обеспечении, геральдическом обеспечении и о подготовке подразделений к исполнению строевых песен.</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</si>
  <si>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состоит из 12 книг.
Каждый офицер должен четко знать правовые и организационные основы прохождения военной службы, свободно ориентироваться в применяемых современных кадровых технологиях и особенностях кадровой работы в воинской части и подразделении. Именно этим вопросам и посвящена данная книга.</t>
  </si>
  <si>
    <t>Справочник офицера по организации повседневной деятельности в воинской части и подразделении подготовлен в соответствии с требованиями общевоинских уставов, приказов и директив Министра обороны Российской Федерации и Генерального штаба Вооруженных Сил Российской Федерации, а также практического опыта, накопленного в войсках. Справочник предназначен для оказания помощи командирам (начальникам) и штабам воинских частей, органам военного управления и военным образовательным учреждениям профессионального образования. Справочник состоит из 12 книг. В настоящей книге кратко изложены материалы организации финансового обеспечения по вопросам денежного довольствия, оплаты служебных командировок и по другим выплатам (в т.ч. социальным и компенсационным) военнослужащим, проходящим военную службу по контракту.</t>
  </si>
  <si>
    <t>1. Курс стрельб предназначается для обучения солдат, курсантов, сержантов и офицеров умелому и эффективному применению стрелкКурс стрельб из стрелкового оружия, боевых машин и танков (КС СО, БМ и Т ВС РФ - 2011) Курс стрельб из стрелкового оружия, боевых машин и танков (КС СО, БМ и Т ВС РФ - 2011), разработанный Главным управлением боевой подготовки Вооруженных Сил Российской Федерации, определяет содержание и порядок обучения личного состава подразделений, курсантов учебных частей и военных ВУЗов умелому и эффективному применению штатного оружия, ручных гранат, вооружения боевых машин и танков. С выходом настоящего Курса стрельб утрачивают силу Курс стрельб ( КС СО, БМ и Т СВ - 84) и Курс стрельб из стрелкового оружия (КС СО - 85 ) введенные в действие приказами Главнокомандующего Сухопутными войсками 1983г. №081 и 1985г. № 30.ового оружия, гранатометов, переносных противотанковых комплексов и максимальному использованию огневой мощи боевых машин в современном бою, а также подготовки отделений (расчетов), взводов и рот к решению огневых задач в составе подразделения. 2. Курс стрельб включает: - общие положения; - оценку огневой подготовки; - упражнения стрельб из стрелкового оружия, гранатометов и переносных противотанковых ракетных комплексов; - упражнения стрельб из вооружения боевых машин и танков; - упражнения в метании ручных гранат; - упражнения в разведке целей наблюдением и целеуказании; - упражнения по управлению огнем подразделения. 3. Успешная отработка курса стрельб обеспечивается: - своевременным и правильным планированием огневой подготовки, наличием современной учебной материально-технической базы, позволяющей создавать различную мишенную обстановку и качественно проводить с подразделениями комплексные занятия по всем разделам огневой подготовки; - высокой профессиональной и методической подготовкой офицеров, сержантов, а также эффективным использованием в обучении учебнотренировочных средств; - твердым знанием обучаемыми основ и правил стрельбы, материальной части вооружения и военной техники, боеприпасов, приборов стрельбы (наблюдения), систем управления огнем и автоматического заряжания вооружения боевых машин, их правильной подготовкой к стрельбе, умением быстро обнаруживать и поражать цели в любых условиях; высокой слаженностью действий всех членов экипажа и личного состава подразделений при решении огневых задач; - постоянной и целенаправленной психологической подготовкой личного состава в ходе проведения занятий; - строгим соблюдением условий упражнений стрельб, порядка их выполнения и требований безопасности.</t>
  </si>
  <si>
    <t>В книге на боевых примерах излагается тактика боевых действий мелких подразделений в период Великой Отечественной войны. Основное внимание обращено на освещение таких вопросов, как оценка обстановки, принятие командирами обоснованного решения, значение в бою огня, маневра, внезапности действий и взаимо действия между подразделениями.
Примеры взяты из рассказов участников боев, официальных отчетов и материалов военной печати.
Книга предназначена для прапорщиков и офицеров мотострелковых и танковых подразделений, а также курсантов военных училищ.</t>
  </si>
  <si>
    <t>На примерах боевых действий стрелковой и танковой рот в годы войны показана работа командира роты по организации боя и управлению им в сложной, быстро меняющейся обстановке в наступлении, в разведке, на марше и в обороне.</t>
  </si>
  <si>
    <t>В книге показывается тактика общевойскового боя на конкретных примерах Великой Отечественной войны. В основу положены примеры боевых действий стрелковых полков во взаимодействии с подразделениями и частями других родов войск. Кроме того. Даются примеры из боевых действий танковых (механизированных) бригад, показываются особенности тактики их действий. Книга рассчитана на читателей, изучающих богатый опыт Великой Отечественной войны, и призвана расширить их оперативно-тактический кругозор.</t>
  </si>
  <si>
    <t>Настоящий учебник поможет офицерам и курсантам расширить свои военно-теоретические знания, глубже усвоить положения Боевого устава воздушно-десантных войск и практически применить их для поддержания в подразделениях постоянной готовности к десантированию и ведению боевых действий в тылу противника.
В учебнике рассматриваются: основы боевого применения парашютно-десантных и десантно-штурмовых подразделений при выполнении боевых задач в тылу противника в составе воздушных десантов; организация десантирования и боевых действий в тылу противника; управление подразделениями в различных видах боя; ведение боевых действий по захвату (выводу из строя) объектом в тылу противника; организация и поддержание взаимодействия воздушного десанта с подразделениями и частями Сухопутных войск, выходящими на соединение с воздушным десантом; политическая работа в боевой обстановке; организация и осуществление всестороннего обеспечения десантирования и боевых действий в тылу противника.</t>
  </si>
  <si>
    <t>Тактико-специальная подготовка разведчика Росгвардии</t>
  </si>
  <si>
    <t>Тактико-специальная подготовка разведчика росгвардии Министерства внутренних дел России</t>
  </si>
  <si>
    <t xml:space="preserve">Военная топография. Учебник для высших военно-учебных заведений
</t>
  </si>
  <si>
    <t>Авторы: 
кандидат технических наук, доцент Алексей Витальевич Гаврилов; Владимир Александрович Андреев; 
доктор географических наук, доцент Дмитрий Михайлович Петров; доктор военных наук, профессор Валерий Николаевич Филатов; кандидат технических наук, доцент Вячеслав Кириллович Гречушкин; кандидат военных наук Сергей Павлович Зеленский; 
Сергей Александрович Масленников; 
Виталий Владимирович Васильев; 
Владимир Викторович Герасимов 
Рецензенты: 
доктор военных наук, профессор Михаил Сергеевич Бондарь; 
доктор технических наук, доцент Казым Рашидович Байрамов </t>
  </si>
  <si>
    <t>Предлагаемая вниманию читателей книга является учебным пособием по теории и практике ведения карты офицерами. Назначение ее наглядно, на конкретных примерах продемонстрировать, как нужно в полном соответствии с требований приказов
Министра обороны СССР и новых уставных документов овладеть техникои ведения карты; пояснить, обосновать и практически показать, как правильно наносить на карту тактическую обстановку, пользуясь принятыми условными тактическими
знаками, обозначениями и сокращениями. Каждый командир ведет рабочую карту, оформляет, как правило, карту решения, отчетную и демонстрационную карты. Наиболее распространенным боевым документом по управлению войсками, а в подразделениях зачастую и единственным, является рабочая карта.</t>
  </si>
  <si>
    <t>Условные знаки и условные обозначения применяемые в боевых документах. Справочник предназначается для офицеров всех родов войск и видов Вооруженных сил. В нем собраны условные знаки и образцы топографических карт.</t>
  </si>
  <si>
    <t>60х84/16</t>
  </si>
  <si>
    <t>«Дисциплинарный устав Вооруженных Сил РФ» утв. Указом Президента РФ от 10.11.2007 N 1495
Дисциплинарный устав также входит в Сборник уставов.
Настоящий Устав определяет сущность воинской дисциплины, обязанности военнослужащих по ее соблюдению, виды поощрений и дисциплинарных взысканий, права командиров (начальников) по их применению, а также порядок подачи и рассмотрения обращений (предложений, заявлений и жалоб).
Содержание
Глава 1. Общие положения
Глава 2. Поощрения
Глава 3. Дисциплинарная ответственность военнослужащих
Глава 4. Дисциплинарные взыскания
Глава 5. Учет поощрений и дисциплинарных взысканий
Глава 6. Об обращениях (предложениях, заявлениях или жалобах)
Приложение № 1. Сравнительная таблица дисциплинарных прав по типовым воинским должностям военнослужащих Вооруженных Сил Российской Федерации
Приложение № 2. Книга почета воинской части (корабля)
Приложение № 3. Служебная карточка
Приложение № 4. Книга учета письменных обращений (предложений, заявлений или жалоб)
Приложение № 5. Карточка личного приема
Приложение № 6. Порядок применения мер обеспечения производства по материалам о дисциплинарном проступке
Приложение № 7. Перечень грубых дисциплинарных проступков. Порядок исполнения дисциплинарного ареста
Приложение № 8. Протокол о грубом дисциплинарном проступке (Форма)</t>
  </si>
  <si>
    <t>В пособии изложен материал, используемый при выполнении простейших измерений на местности, выполнении ориентирования на местности без карты и по карте. Рассмотрены вопросы чтения карты и боевые графические документы, использование их при докладах и постановке задач, также правила ведения рабочей карты командира. В основу пособия положены материалы, опубликованные в открытой печати. Пособие помогает студентам получить первоначальные знания об ориентировании на местности изготовлении и ведении рабочей карты командира. Пособие может быть использовано как преподавателями учебного военного центра обучающихся по специальности 411100 «Эксплуатация и ремонт систем управления баллистических стратегических ракет и проверочно пускового оборудования ракетных комплексов наземного базирования» для организации занятий по военной топографии, так и студентами для самостоятельного изучения.</t>
  </si>
  <si>
    <t>Общевоинские уставы Вооруженных Сил Российской Федерации  с Уставом военной полиции.
Настоящее издание содержит тексты Общевоинских уставов Вооруженных Сил Российской Федерации: - Устав внутренней службы Вооруженных Сил Российской Федерации; - Дисциплинарный устав Вооруженных Сил Российской Федерации;
- Устав гарнизонной и караульной служб Вооруженных Сил Российской Федерации; - Строевой устав Вооруженных Сил Российской Федерации; - Устав военной полиции Вооруженных Сил Российской Федерации</t>
  </si>
  <si>
    <t>Настоящий Устав определяет строевые приемы и движение без оружия и с оружием; строи подразделений и воинских частей в пешем порядке и на машинах; порядок выполнения воинского приветствия, проведения строевого смотра; положение Боевого знамени воинской части в строю, порядок совместного выноса и относа Государственного флага Российской Федерации и Боевого знамени воинской части; обязанности военнослужащих перед построением и в строю и требования к их строевому обучению, а также способы передвижения военнослужащих на поле боя и действия при внезапном нападении противника. Строевым уставом руководствуются все военнослужащие воинских частей, кораблей, органов военного управления, предприятий, учреждений, организаций и военных образовательных учреждений профессионального образования Вооруженных Сил Российской Федерации. Действие Устава распространяется на военнослужащих других войск, воинских формирований и органов, созданных в соответствии с законодательством Российской Федерации, а также граждан, призванных на военные сборы.</t>
  </si>
  <si>
    <t>«Устав внутренней службы вооруженных сил Российской Федерации» утв. Указом Президента РФ от 10.11.2007 N 1495
Настоящий Устав определяет права и обязанности военнослужащих Вооруженных Сил Российской Федерации и взаимоотношения между ними, обязанности основных должностных лиц полка и его подразделений, а также правила внутреннего порядка.
Устав внутренней службы входит в сборник Общевоинские уставы Вооруженных Сил Российской Федерации.</t>
  </si>
  <si>
    <t>Указ Президента РФ от 25.03.2015 № 161 «Об утверждении Устава военной полиции Вооруженных Сил Российской Федерации и внесении изменений в некоторые акты Президента Российской Федерации». Настоящий Устав определяет основные направления деятельности, функции, полномочия и организацию службы военной полиции Вооруженных Сил Российской Федерации, применение военной полицией некоторых мер государственного принуждения, права и обязанности должностных лиц военной полиции, порядок участия органов военного управления, соединений, воинских частей (кораблей) в служебной деятельности военной полиции и порядок выполнения военной полицией ряда задач гарнизонной службы, а также случаи и порядок применения военнослужащими военной полиции физической силы, специальных средств и огнестрельного оружия.</t>
  </si>
  <si>
    <t>«Устав гарнизонной и караульной служб вооруженных сил Российской Федерации» утв. Указом Президента РФ от 10.11.2007 N 1495
Настоящий Устав определяет предназначение, порядок организации и несения гарнизонной, комендантской и караульной служб, права и обязанности должностных лиц гарнизона и военнослужащих, несущих эти службы, а также регламентирует проведение гарнизонных мероприятий с участием войск.
Настоящим Уставом руководствуются военнослужащие органов военного управления, воинских частей, кораблей, предприятий, организаций Вооруженных Сил Российской Федерации, в том числе военных образовательных учреждений профессионального образования Министерства обороны Российской Федерации, и лица гражданского персонала Вооруженных Сил Российской Федерации, замещающие воинские должности.
Действие настоящего Устава распространяется на военнослужащих других войск, воинских формирований, органов и воинских подразделений федеральной противопожарной службы, а также граждан, призванных на военные сборы.</t>
  </si>
  <si>
    <t>Наставление по физической подготовке в Вооруженных силах Российской Федерации. Издание 2021 года
«Наставление по физической подготовке и спорту в Вооруженных силах Российской Федерации» утверждено приказом Министра обороны Российской Федерации от 21 апреля 2009 г. № 200 с изменениями внесенными приказом Министра обороны Российской Федерации от 31 июля 2013 г. № 560.
Настоящее Наставление определяет основы организации физической подготовки в Вооруженных Силах Российской Федерации.
Физическая подготовка представляет собой процесс, направленный на развитие физических качеств, способностей (в том числе навыков и умений) человека с учетом вида его деятельности и социально-демографических характеристик.
Физическая подготовка является основным элементом боевой готовности военнослужащих к выполнению учебно-боевых задач и одним из направлений повышения боеспособности Вооруженных Сил.</t>
  </si>
  <si>
    <t>Авиация в последние годы становится все в большей степени беспилотной. Беспилотные летательные аппараты (БПЛА) постепенно становятся главной продукцией многих авиационных фирм. Появляется большое количество разработчиков и производителей БПЛА, занимающихся исключительно беспилотными аппаратами и системами. Это происходит по ряду причин. Сами БПЛА, как правило, гораздо дешевле пилотируемых самолетов и вертолетов. Дешевле, чем подготовка летчика, обходится и подготовка оператора беспилотной ситемы. Отсутствие пилота позволяет исключить бортовые системы жизнеобеспечения, уменьшить массу и габариты БПЛА, а также увеличить диапазон допустимых перегрузок и влияющих факторов. Большое значение имеет и фактор безопасности - потери беспилотных аппаратов не ведут к потере пилотов.</t>
  </si>
  <si>
    <t>Памятка солдата предназначена для стрелковых (особенно разведывательных подразделений) как пособие по разведывательной подготовке.</t>
  </si>
  <si>
    <t xml:space="preserve">Корабельный устав ВМФ </t>
  </si>
  <si>
    <t>60х84/17</t>
  </si>
  <si>
    <t xml:space="preserve">С выходом настоящего Устава, Корабельный устав Военно-Морского Флота, введенный в действие приказом Главнокомандующего ВМФ 1995 года № 309, отменяется. </t>
  </si>
  <si>
    <t xml:space="preserve">Боец парашютист и стрелково-парашютное отделение действуют в бою как правило в составе взвода. Но часто группы бойцов и отделения могут полчать и самостоятельные задачи. Воздушная пехота должна уметь вести бой в любых условиях местности, во всякое время года, суток и при любой погоде, невзирая ни на какие трудности.
</t>
  </si>
  <si>
    <t>Подготовка молодых солдат с первого дня обучения должна проходить в сложных условиях, на разнообразной местности, днем и ночью. Основной принцип научного обучения учить солдат тому, что нужно на воине, не допуская условностеи. При обучении командир должен начинать занятия от простого и последовательно переходить к более сложным приемам и действиям. Методические приемы могут быть различными. Начиная с наиболее распространенного и действенного приема «делай, как я», в процессе обучения можно переходить к попарной тренировке, а затем к самостоятельной отработке приема или действия.</t>
  </si>
  <si>
    <t>Содержит сведения по истории морских десантов, подготовке морского десантника, классификации и устройству корабельных средств десантирования морем, основам морской практики, вооружению и снаряжению морского пехотинца, а также различные справочные данные. Приводятся некоторые морские термины. Рассчитан на широкий круг военных читателей.</t>
  </si>
  <si>
    <t>Справочное пособие по вопросам обучения и воспитания рядового состава флота. Кратко излагаются основы педагогики и психологии, права и обязанности военнослужащих, методические основы организации боевой и политической подготовки. Даются необходимые сведения о военной форме одежды и оказании первой медицинской помощи в условиях корабля.
Предназначено для старшин и мичманов, но может представлять интерес для матросов, курсантов и прапорщиков ВМФ.</t>
  </si>
  <si>
    <t>Сейчас очень много говорят и пишут о бойцах подразделений специального назначения армии, внутренних и пограничных войск. При этом речь обычно идет лишь об операциях бойцов спецназа, но не о том, благодаря чему они способны решать задачи, недоступные для основной массы военнослужащих. Данная книга призвана заполнить этот пробел. Она представляет собой пособие по базовой подготовке армейских разведчиков-диверсантов (иногда такую подготовку называют «одиночной»). Книга рассчитана на сержантов, прапорщиков и младших офицеров (командиров взводов и рот), занимающихся подобной подготовкой. Книгу могут также использовать для работы с молодежью руководители военно-патриотических, военно-исторических и военно-спортивных клубов. Кроме того, она может быть полезной всем тем, кто интересуется вопросами выживания в экстремальных природных условиях, туризмом и модным сейчас ниндзюцу. Сразу же хотим подчеркнуть, что бойцов-универсалов не существует. Опыт реальных боевых действий убедительно доказал, что подготовка супер-разведчика требует такого человеческого материала, столь больших сроков и средств, что практически неосуществима.</t>
  </si>
  <si>
    <t xml:space="preserve"> В.И.Астанин</t>
  </si>
  <si>
    <t>Пособие по войсковой разведке предназначено для командиров разведывательных мотострелковых, танковых и парашютнодесантных подразделений, а также офицеров-разведчиков общевойсковых штабов. В нем изложены способы ведения разведки и тактика действий подразделений, высылаемых в разведку от общевойсковых соединений, частей и подразделений. Средства и способы разведки родов войск и специальных войск в Пособии рассматриваются в объеме, необходимом офицеру-разведчику общевойскового штаба для правильного использования этих средств в бою.</t>
  </si>
  <si>
    <t>Справочник предназначен для курсантов и слушателей военных образовательных учреждений профессионального образования, учебных воинских частей и подразделений, младших командиров звена "отделение-взвод" федеральных органов исполнительной власти, в которых Федеральным законом "О воинской обязанности и военной службе" предусмотрена военная служба, а также для студентов военных кафедр гражданских учебных заведений.
В нем изложены материалы в объеме, необходимом для проведения занятийпо предметам общевойсковой подготовки подразделений родов войск, специальных войск и тыла, командирской подготовки младших командиров, а также основы военного законодательства, воинского обучения и воспитания военнослужащих, методика организации и проведения занятий. Справочник призван оказать помощь младшим командирам в качественном обучении своих подчиненных и умелом руководстве ими в боевых условиях и повседневной деятельности.</t>
  </si>
  <si>
    <t>В Учебнике рассматриваются основы анатомии и физиологии человека, лекарствоведения, военной гигиены и эпидемиологии, причины болезней и способы их лечения. В нем приводятся необходимые сведения по организации медицинского обеспечения войск; указываются способы оказания первой помощи при ранениях (переломах, кровотечениях), ожогах, отморожениях, при поражениях ядерным и химическим оружием, при некоторых несчастных случаях и отравлениях ядовитыми растениями и техническими жидкостями. Учебник рассчитан на курсантов, проходящих подготовку по специальности санитарных инструкторов. Может служить практическим пособием для санитарных инструкторов, медицинских сестер и фельдшеров.</t>
  </si>
  <si>
    <t xml:space="preserve">Учебник состоит из двух частей.
Часть вторая семь rлав (воздушно-десантная, техническая, автомобильная и физическая подготовка; артиллерия и минаметы и ПТУРС; подготовка по связи; военная топография).
</t>
  </si>
  <si>
    <t>В начале ХХ в. после внедрения в армии и на флоты средств радиосвязи воюющие страны стали в боевых действиях вести радиоразведку и создавать радиопомехи. Помехи радиосвязи затрудняли, а иногда срывали управление войсками (силами флота*) по радио, что влияло на успех их боевых действий. Первые случаи создания радиопомех отмечены в 1905 г. в ходе русско-японской войны. Дальнейшее развитие они получили во время первой и особенно второймировых войн. По мере появления в войсках и на флотах новых радиоэлектронных средств (РЭС) связи, а в дальнейшем - локации, навигации, управления оружием н военной техникой деятельность н возможносп1 радиоразведки и радиопомех неуклонно расширялись, а их влияние на боевые действня возрастали. Одновременно совершенствовались меры обеспечения скрытности от разведки и сохранения работоспособности РЭС своих войск (сил) в условиях воздействия раднопомех. В области радиоэлектроники развернулась напряженная борьба, получившая название радиоэлектронной борьбы (по терминологии, принятой в некоторых зарубежных армиях, - радиоэлектронной войны).</t>
  </si>
  <si>
    <t>В книге три раздела: „Общие сведения", „Приборы для стрельбы и наблюдения" и „Стрельба".
Учебник предназначен в первую очередь для подготовки сержантов артиллерии. Он может быть применён также при подготовке учащихся артиллерийских подготовительных училищ и для первоначальной подготовки курсантов артиллерийских училищ, которые не прошли курса подготовительного училища.</t>
  </si>
  <si>
    <t>Учебник предназначен для изучения основ войсковой разведки командирами разведывательных отделений мотострелковых (танковых) войск. Он разработан в соответствии с требованиями уставов, наставлений, Программы боевой подготовки с учетом опыта действий разведывательных подразделений в боевой обстановке и на учениях. Учебник содержит краткий материал по предметам командирской подготовки сержантов войсковой разведки.Он может быть использован военнослужащими других специальностей как пособие по разведывательной подготовке. Рекомендации, изложенные в учебнике, следует применять творчески в зависимости от конкретных условий.</t>
  </si>
  <si>
    <t>Учебник предназначен для сержантов инженерных войск и имеет целью закрепить полученные ими в учебных подразделениях знания по общевойсковой и специальной подготовке и оказать помощь в обучении и воспитании подчиненных, подготовке личного состава отделения, расчета и экипажа к выполнению задач по боевому предназначению. Учебник составлен в соответствии с требованиями уставов, наставлений, программ и руководств. В нем в объеме программы боевой подготовки изложены основы воинского обучения и воспитания, содержание общевойсковой, тактической, тактико-специальной, специальной, методической, технической подготовки, эксплуатации, ремонта и вождения инженерных машин, радиационной, химической и биологической защиты, военно-медицинской подготовки, военной топографии, подготовки по связи. Учебник представляет собой одну книгу. Главы его соответствуют наименованию предметов боевой подготовки подразделений инженерных войск.</t>
  </si>
  <si>
    <t>Учебник предназначен для командиров отделений мотострелковых подразделений. В нем изложены материалы в объеме программы боевой подготовки, а также основы воинского воспитания и обучения военнослужащих.
Положения и рекомендации Учебника должны оказать помощь младшим командирам в качественном обучении своих подчиненных и умелом руководстве отделением в бою и в повседневной деятельности. В то же время эти положения являются основой для разработки приемов и способов действий в каждом конкретном случае, поэтому их следует применять творчески, сообразуясь с конкретными условиями обстановки и процесса обучения.
Содержание Учебника не может дать исчерпывающие рекомендации на все случаи, поэтому сержанты при совершенствовании своих знаний, а также при подготовке к занятиям с подчиненными должны широко использовать уставы, наставления, руководства и другие учебные пособия.</t>
  </si>
  <si>
    <t>Учебник соответствует Программе боевой подготовки подразделений войск радиационной, химической и биологической защиты. Рассмотрены сведения об основах воинского обучения и воспитания, оружии массового поражения и организации РХБ защиты в бою, специальной подготовке, тактико-специальной подготовке, эксплуатации вооружения и средств РХБ защиты, общевоенной и методической подготовке. Предназначен для командиров отделений подразделений войск РХБ защиты.</t>
  </si>
  <si>
    <t>Учебник предназначен для командиров танков. В нем изложены материалы в объеме программы боевой подготовки, и также основы воинского воспитания и обучения военнослужащих.
Положения и рекомендации Учебники должны оказать помощь младшим командирам танковых подразделений в качественном обучении своих подчиненных и умелом руководстве экипажем танка и бою. В то же время эти положения являются основой для разработки приемов и способов действий в каждом конкретном случае, поэтому их следует применять творчески, сообразуясь с конкретными условиями обстановки и процесса обучения.</t>
  </si>
  <si>
    <t>Боевые действия могут развертываться на любой местности, в любое время года и в любую погоду. Общие указания по действиям войск в различных условиях местности содержаться в уставах, наставлениях, учебниках по военной топографии. Однако уставные документы не могут подробно характеризовать разновидности и свойства местности, которые командиры обязаны учитывать при организации и ведении боя.</t>
  </si>
  <si>
    <t>Книга рассказывает о русском армейском ножевом бое, являющемся уникальным явлением в мире боевых искусств. Техника русского армейского ножевого боя, доведенная до совершенства, способна творить чудеса.</t>
  </si>
  <si>
    <t>Учебное пособие разработано заслуженным мастером спорта СССР, заслуженным тренером СССР Харлампиевым А. А. и коллективом работников Отдела служебной и боевой подготовки Главного управления милиции.
 Рисунки выполнены заслуженным маетером спорта СССР Колтановским А. П. В настоящем учебном пособии излагаютсяосновы организации и методинки подготовки работников милиции по самбо, а также порядок проведения занятий и техника выполнения приеов самозащиты без оружия. Учебное пособие рекомендуется использова при подготовке личного состава полиции.</t>
  </si>
  <si>
    <t>Спортивное ориентирование – вид спорта, в котором участники при помощи спортивной карты и компаса должны пройти маршрут с обозначенными на
нем контрольными пунктами в заданной последовательности, в кратчайшее для себя время. При изучении спортивного ориентирования необходимо решить следующие задачи: свободное чтение карты; приобретение чувства расстояния; свободное владение компасом.</t>
  </si>
  <si>
    <t>Учебник предназначен для сержантов автомобильной службы и может использоваться при обучении личного состава в учебных автомобильных подразделениях.
В учебнике изложены основные вопросы, которые необходимо знать сержанту автомобильной службы при использовании, техническом обслуживании, хранении, транспортировании и ремонте автомобильной техники в различных условиях войсковой эксплуатации. Учебник предназначен для сержантов автомобильной службы и может быть использован при обучении личного состава в учебных автомобильных подразделениях. В учебнике изложены основные вопросы, которые необходимо знать сержанту автомобильной службы при использовании, техническом обслуживании, хранении, транспортировании и ремонте автомобильной техники в различных условиях” войсковой эксплуатации. Кроме того, в учебнике приводится методика. Обучения подчиненных по специальности и даны советы сержантам по выполнению нмн функциональных обязанностей командира автомобильного (ремонтного) отделения, заместителя командира автомобильного (ремонтного) взвода.</t>
  </si>
  <si>
    <t>Учебник состоит из двух частей.
Часть первая: шесть глав (тактическая, огневая. инженерная подготовка; оружие массового поражения вероятного противника и
защита от него;организация, вооружение и тактика действий подразделений армий США, ФРГ и Англии; сержанты - непосредственные командиры и воспитатели своих подчиненных)</t>
  </si>
  <si>
    <t>Войска связи — специальные войска, предназначенные для развертывания и эксплуатации систем связи в целях обеспечения управления войсками (силами) во всех видах их повседневной и боевой деятельности. Они должны находиться в готовности к выполнению задач по предназначению в установленные сроки и с заданной эффективностью.
Основными задачами войск связи являются: эксплуатация действующих систем связи и АСУ; проведение мероприятий по поддержанию систем связи и АСУ в заданной боевой готовности; создание и развитие систем связи и АСУ, обеспечение их надежной работы; усиление и наращивание систем связи при переводе с мирного на военное время; оперативное развертывание соединений и частей связи; развертывание полевых систем связи в ходе оперативного развертывания войск.</t>
  </si>
  <si>
    <t>Техническое описание и инструкция по эксплуатации боевой машины пехоты БМП-2 предназначаются для изучения устрой¬ства машины, пра-вил ее эксплуатации и технического обслужи¬вания. В книге содержатся сведения по устройству и работе агрегатов, систем и механизмов, а так-же указания по всем воп¬росам эксплуатации и технического обслужива-ния.</t>
  </si>
  <si>
    <t>7,62-мм снайперская винтовка Драгунова  (рис.1) яв-ляется оружием снайпера и предназначена для уни-чтожения различных появляющихся, движущихся, открытых и маскированных одиночных целей.</t>
  </si>
  <si>
    <t>Руководство по 5,45-мм автоматам Калашникова АК74, АК74М, АКС-74, АКС74У, АК-74Н, АКС74Н1, АКС74Н2, АКС74Н3, АКС74УН2 и 5,45-мм ручным пулеметам Калашникова РПК74, РПК74М, РПКС74, РПК74Н, РПК74Н1, РПК7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</si>
</sst>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00"/>
    <numFmt numFmtId="166" formatCode="yyyy\ &quot;г.&quot;"/>
  </numFmts>
  <fonts count="11" x14ac:knownFonts="1">
    <font>
      <sz val="11"/>
      <color theme="1"/>
      <name val="Calibri"/>
      <family val="2"/>
      <charset val="204"/>
      <scheme val="minor"/>
    </font>
    <font>
      <b/>
      <sz val="14"/>
      <color indexed="58"/>
      <name val="Times New Roman"/>
      <family val="1"/>
      <charset val="204"/>
    </font>
    <font>
      <b/>
      <sz val="8"/>
      <name val="Times New Roman"/>
      <family val="1"/>
      <charset val="204"/>
    </font>
    <font>
      <sz val="8"/>
      <name val="Times New Roman"/>
      <family val="1"/>
      <charset val="204"/>
    </font>
    <font>
      <sz val="8"/>
      <color theme="1"/>
      <name val="Times New Roman"/>
      <family val="1"/>
      <charset val="204"/>
    </font>
    <font>
      <b/>
      <sz val="8"/>
      <color indexed="8"/>
      <name val="Times New Roman"/>
      <family val="1"/>
      <charset val="204"/>
    </font>
    <font>
      <b/>
      <sz val="12"/>
      <name val="Times New Roman"/>
      <family val="1"/>
      <charset val="204"/>
    </font>
    <font>
      <b/>
      <u/>
      <sz val="9"/>
      <name val="Times New Roman"/>
      <family val="1"/>
      <charset val="204"/>
    </font>
    <font>
      <sz val="8"/>
      <name val="Arial"/>
      <family val="2"/>
    </font>
    <font>
      <sz val="8"/>
      <name val="Calibri"/>
      <family val="2"/>
      <charset val="204"/>
      <scheme val="minor"/>
    </font>
    <font>
      <b/>
      <sz val="8"/>
      <color theme="1"/>
      <name val="Times New Roman"/>
      <family val="1"/>
      <charset val="204"/>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CC085"/>
      </left>
      <right style="thin">
        <color rgb="FFCCC085"/>
      </right>
      <top style="thin">
        <color rgb="FFCCC085"/>
      </top>
      <bottom style="thin">
        <color rgb="FFCCC085"/>
      </bottom>
      <diagonal/>
    </border>
    <border>
      <left style="thin">
        <color rgb="FFCCC085"/>
      </left>
      <right style="thin">
        <color rgb="FFCCC085"/>
      </right>
      <top/>
      <bottom style="thin">
        <color rgb="FFCCC085"/>
      </bottom>
      <diagonal/>
    </border>
  </borders>
  <cellStyleXfs count="1">
    <xf numFmtId="0" fontId="0" fillId="0" borderId="0"/>
  </cellStyleXfs>
  <cellXfs count="54">
    <xf numFmtId="0" fontId="0" fillId="0" borderId="0" xfId="0"/>
    <xf numFmtId="0" fontId="2" fillId="2" borderId="0" xfId="0" applyFont="1" applyFill="1" applyAlignment="1" applyProtection="1">
      <alignment vertical="center" wrapText="1"/>
      <protection hidden="1"/>
    </xf>
    <xf numFmtId="0" fontId="4" fillId="0" borderId="0" xfId="0" applyFont="1"/>
    <xf numFmtId="0" fontId="4" fillId="2" borderId="0" xfId="0" applyFont="1" applyFill="1"/>
    <xf numFmtId="0" fontId="4" fillId="3" borderId="0" xfId="0" applyFont="1" applyFill="1"/>
    <xf numFmtId="49" fontId="2" fillId="3" borderId="0" xfId="0" applyNumberFormat="1" applyFont="1" applyFill="1" applyProtection="1">
      <protection hidden="1"/>
    </xf>
    <xf numFmtId="49" fontId="2" fillId="3" borderId="1" xfId="0" applyNumberFormat="1" applyFont="1" applyFill="1" applyBorder="1" applyProtection="1">
      <protection hidden="1"/>
    </xf>
    <xf numFmtId="0" fontId="2" fillId="3" borderId="0" xfId="0" applyFont="1" applyFill="1" applyAlignment="1">
      <alignment vertical="top" wrapText="1"/>
    </xf>
    <xf numFmtId="0" fontId="2" fillId="3" borderId="1" xfId="0" applyFont="1" applyFill="1" applyBorder="1" applyAlignment="1">
      <alignment vertical="top" wrapText="1"/>
    </xf>
    <xf numFmtId="0" fontId="6" fillId="3" borderId="0" xfId="0" applyFont="1" applyFill="1" applyAlignment="1">
      <alignment horizontal="center" vertical="center" wrapText="1"/>
    </xf>
    <xf numFmtId="1" fontId="5" fillId="4" borderId="0" xfId="0" applyNumberFormat="1" applyFont="1" applyFill="1" applyAlignment="1">
      <alignment vertical="justify" wrapText="1"/>
    </xf>
    <xf numFmtId="1" fontId="5" fillId="4" borderId="1" xfId="0" applyNumberFormat="1" applyFont="1" applyFill="1" applyBorder="1" applyAlignment="1">
      <alignment vertical="justify" wrapText="1"/>
    </xf>
    <xf numFmtId="49" fontId="7" fillId="3" borderId="0" xfId="0" applyNumberFormat="1" applyFont="1" applyFill="1" applyAlignment="1" applyProtection="1">
      <alignment vertical="center" wrapText="1"/>
      <protection hidden="1"/>
    </xf>
    <xf numFmtId="49" fontId="7" fillId="3" borderId="0" xfId="0" applyNumberFormat="1" applyFont="1" applyFill="1" applyAlignment="1" applyProtection="1">
      <alignment horizontal="center" vertical="center" wrapText="1"/>
      <protection hidden="1"/>
    </xf>
    <xf numFmtId="166" fontId="6" fillId="3" borderId="0" xfId="0" applyNumberFormat="1" applyFont="1" applyFill="1" applyAlignment="1">
      <alignment horizontal="center" vertical="center" wrapText="1"/>
    </xf>
    <xf numFmtId="14" fontId="6" fillId="3" borderId="0" xfId="0" applyNumberFormat="1" applyFont="1" applyFill="1" applyAlignment="1">
      <alignment horizontal="center" vertical="center" wrapText="1"/>
    </xf>
    <xf numFmtId="14" fontId="2" fillId="3" borderId="0" xfId="0" applyNumberFormat="1" applyFont="1" applyFill="1" applyAlignment="1" applyProtection="1">
      <alignment horizontal="right" indent="1"/>
      <protection hidden="1"/>
    </xf>
    <xf numFmtId="14" fontId="2" fillId="3" borderId="1" xfId="0" applyNumberFormat="1" applyFont="1" applyFill="1" applyBorder="1" applyAlignment="1" applyProtection="1">
      <alignment horizontal="right" indent="1"/>
      <protection hidden="1"/>
    </xf>
    <xf numFmtId="2" fontId="2" fillId="3" borderId="0" xfId="0" applyNumberFormat="1" applyFont="1" applyFill="1" applyAlignment="1" applyProtection="1">
      <alignment horizontal="right" indent="1"/>
      <protection hidden="1"/>
    </xf>
    <xf numFmtId="1" fontId="2" fillId="3" borderId="0" xfId="0" applyNumberFormat="1" applyFont="1" applyFill="1" applyAlignment="1" applyProtection="1">
      <alignment horizontal="right" indent="1"/>
      <protection hidden="1"/>
    </xf>
    <xf numFmtId="165" fontId="2" fillId="3" borderId="0" xfId="0" applyNumberFormat="1" applyFont="1" applyFill="1" applyAlignment="1" applyProtection="1">
      <alignment horizontal="right" indent="1"/>
      <protection hidden="1"/>
    </xf>
    <xf numFmtId="0" fontId="4" fillId="0" borderId="0" xfId="0" applyFont="1" applyAlignment="1">
      <alignment horizontal="center" vertical="center"/>
    </xf>
    <xf numFmtId="0" fontId="2" fillId="5"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4" fillId="7" borderId="2" xfId="0" applyFont="1" applyFill="1" applyBorder="1" applyAlignment="1">
      <alignment horizontal="center" vertical="center"/>
    </xf>
    <xf numFmtId="0" fontId="0" fillId="0" borderId="0" xfId="0" applyAlignment="1">
      <alignment wrapText="1"/>
    </xf>
    <xf numFmtId="0" fontId="4" fillId="0" borderId="0" xfId="0" applyFont="1" applyAlignment="1">
      <alignment wrapText="1"/>
    </xf>
    <xf numFmtId="1" fontId="5" fillId="4" borderId="0" xfId="0" applyNumberFormat="1" applyFont="1" applyFill="1" applyAlignment="1">
      <alignment horizontal="center" vertical="center" wrapText="1"/>
    </xf>
    <xf numFmtId="1" fontId="5" fillId="4" borderId="1" xfId="0" applyNumberFormat="1" applyFont="1" applyFill="1" applyBorder="1" applyAlignment="1">
      <alignment horizontal="center" vertical="center" wrapText="1"/>
    </xf>
    <xf numFmtId="0" fontId="4" fillId="0" borderId="0" xfId="0" applyFont="1" applyProtection="1">
      <protection locked="0"/>
    </xf>
    <xf numFmtId="0" fontId="4" fillId="0" borderId="4" xfId="0" applyFont="1" applyBorder="1" applyProtection="1">
      <protection hidden="1"/>
    </xf>
    <xf numFmtId="0" fontId="4" fillId="0" borderId="4" xfId="0" applyFont="1" applyBorder="1" applyAlignment="1" applyProtection="1">
      <alignment horizontal="center" vertical="center"/>
      <protection hidden="1"/>
    </xf>
    <xf numFmtId="0" fontId="4" fillId="0" borderId="0" xfId="0" applyFont="1" applyProtection="1">
      <protection hidden="1"/>
    </xf>
    <xf numFmtId="0" fontId="4" fillId="0" borderId="0" xfId="0" applyFont="1" applyAlignment="1" applyProtection="1">
      <alignment horizontal="center" vertical="center" wrapText="1"/>
      <protection hidden="1"/>
    </xf>
    <xf numFmtId="2" fontId="8" fillId="0" borderId="5" xfId="0" applyNumberFormat="1" applyFont="1" applyBorder="1" applyAlignment="1" applyProtection="1">
      <alignment horizontal="right" vertical="top" wrapText="1"/>
      <protection hidden="1"/>
    </xf>
    <xf numFmtId="0" fontId="4" fillId="0" borderId="5" xfId="0" applyFont="1" applyBorder="1" applyProtection="1">
      <protection hidden="1"/>
    </xf>
    <xf numFmtId="165" fontId="8" fillId="0" borderId="5" xfId="0" applyNumberFormat="1" applyFont="1" applyBorder="1" applyAlignment="1" applyProtection="1">
      <alignment horizontal="right" vertical="top" wrapText="1"/>
      <protection hidden="1"/>
    </xf>
    <xf numFmtId="0" fontId="8" fillId="0" borderId="5" xfId="0" applyFont="1" applyBorder="1" applyAlignment="1" applyProtection="1">
      <alignment horizontal="center" vertical="center" wrapText="1"/>
      <protection hidden="1"/>
    </xf>
    <xf numFmtId="0" fontId="8" fillId="0" borderId="5" xfId="0" applyFont="1" applyBorder="1" applyAlignment="1" applyProtection="1">
      <alignment horizontal="left" vertical="top" wrapText="1"/>
      <protection hidden="1"/>
    </xf>
    <xf numFmtId="0" fontId="4" fillId="0" borderId="0" xfId="0" applyFont="1" applyAlignment="1" applyProtection="1">
      <alignment horizontal="left" vertical="center" wrapText="1"/>
      <protection hidden="1"/>
    </xf>
    <xf numFmtId="0" fontId="8" fillId="0" borderId="4" xfId="0" applyFont="1" applyBorder="1" applyAlignment="1" applyProtection="1">
      <alignment horizontal="left" vertical="top" wrapText="1"/>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left" vertical="top" wrapText="1"/>
      <protection hidden="1"/>
    </xf>
    <xf numFmtId="1" fontId="8" fillId="0" borderId="0" xfId="0" applyNumberFormat="1" applyFont="1" applyAlignment="1" applyProtection="1">
      <alignment horizontal="right" vertical="top" wrapText="1"/>
      <protection hidden="1"/>
    </xf>
    <xf numFmtId="1" fontId="8" fillId="0" borderId="0" xfId="0" applyNumberFormat="1" applyFont="1" applyAlignment="1" applyProtection="1">
      <alignment horizontal="left" vertical="top" wrapText="1"/>
      <protection hidden="1"/>
    </xf>
    <xf numFmtId="0" fontId="4" fillId="0" borderId="0" xfId="0" applyFont="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3" fillId="0" borderId="0" xfId="0" applyFont="1" applyAlignment="1" applyProtection="1">
      <alignment horizontal="left" vertical="center" wrapText="1"/>
      <protection hidden="1"/>
    </xf>
    <xf numFmtId="0" fontId="4" fillId="0" borderId="0" xfId="0" applyFont="1" applyAlignment="1">
      <alignment horizontal="center"/>
    </xf>
    <xf numFmtId="1" fontId="1" fillId="2" borderId="0" xfId="0" applyNumberFormat="1" applyFont="1" applyFill="1" applyAlignment="1">
      <alignment horizontal="center" vertical="justify" wrapText="1"/>
    </xf>
    <xf numFmtId="1" fontId="5" fillId="4" borderId="0" xfId="0" applyNumberFormat="1" applyFont="1" applyFill="1" applyAlignment="1">
      <alignment horizontal="center" vertical="justify" wrapText="1"/>
    </xf>
    <xf numFmtId="0" fontId="5" fillId="4" borderId="0" xfId="0" applyFont="1" applyFill="1" applyAlignment="1">
      <alignment horizontal="center" vertical="top" wrapText="1"/>
    </xf>
  </cellXfs>
  <cellStyles count="1">
    <cellStyle name="Обычный" xfId="0" builtinId="0"/>
  </cellStyles>
  <dxfs count="24">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8"/>
        <color theme="1"/>
        <name val="Times New Roman"/>
        <family val="1"/>
        <charset val="204"/>
        <scheme val="none"/>
      </font>
      <protection locked="1" hidden="1"/>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left style="thin">
          <color rgb="FFCCC085"/>
        </left>
        <right style="thin">
          <color rgb="FFCCC085"/>
        </right>
        <top/>
        <bottom style="thin">
          <color rgb="FFCCC085"/>
        </bottom>
        <vertical/>
        <horizontal/>
      </border>
      <protection locked="1" hidden="1"/>
    </dxf>
    <dxf>
      <font>
        <b val="0"/>
        <i val="0"/>
        <strike val="0"/>
        <condense val="0"/>
        <extend val="0"/>
        <outline val="0"/>
        <shadow val="0"/>
        <u val="none"/>
        <vertAlign val="baseline"/>
        <sz val="8"/>
        <color theme="1"/>
        <name val="Times New Roman"/>
        <family val="1"/>
        <charset val="204"/>
        <scheme val="none"/>
      </font>
      <alignment horizontal="center" vertical="center" textRotation="0" indent="0" justifyLastLine="0" shrinkToFit="0" readingOrder="0"/>
      <protection locked="1" hidden="1"/>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left style="thin">
          <color rgb="FFCCC085"/>
        </left>
        <right style="thin">
          <color rgb="FFCCC085"/>
        </right>
        <top/>
        <bottom style="thin">
          <color rgb="FFCCC085"/>
        </bottom>
        <vertical/>
        <horizontal/>
      </border>
      <protection locked="1" hidden="1"/>
    </dxf>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border diagonalUp="0" diagonalDown="0">
        <left style="thin">
          <color rgb="FFCCC085"/>
        </left>
        <right style="thin">
          <color rgb="FFCCC085"/>
        </right>
        <top/>
        <bottom style="thin">
          <color rgb="FFCCC085"/>
        </bottom>
        <vertical/>
        <horizontal/>
      </border>
      <protection locked="1" hidden="1"/>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left style="thin">
          <color rgb="FFCCC085"/>
        </left>
        <right style="thin">
          <color rgb="FFCCC085"/>
        </right>
        <top/>
        <bottom style="thin">
          <color rgb="FFCCC085"/>
        </bottom>
        <vertical/>
        <horizontal/>
      </border>
      <protection locked="1" hidden="1"/>
    </dxf>
    <dxf>
      <font>
        <b val="0"/>
        <i val="0"/>
        <strike val="0"/>
        <condense val="0"/>
        <extend val="0"/>
        <outline val="0"/>
        <shadow val="0"/>
        <u val="none"/>
        <vertAlign val="baseline"/>
        <sz val="8"/>
        <color auto="1"/>
        <name val="Arial"/>
        <family val="2"/>
        <scheme val="none"/>
      </font>
      <numFmt numFmtId="165" formatCode="0.000"/>
      <alignment horizontal="right" vertical="top" textRotation="0" wrapText="1" indent="0" justifyLastLine="0" shrinkToFit="0" readingOrder="0"/>
      <border diagonalUp="0" diagonalDown="0">
        <left style="thin">
          <color rgb="FFCCC085"/>
        </left>
        <right style="thin">
          <color rgb="FFCCC085"/>
        </right>
        <top/>
        <bottom style="thin">
          <color rgb="FFCCC085"/>
        </bottom>
        <vertical/>
        <horizontal/>
      </border>
      <protection locked="1" hidden="1"/>
    </dxf>
    <dxf>
      <font>
        <b val="0"/>
        <i val="0"/>
        <strike val="0"/>
        <condense val="0"/>
        <extend val="0"/>
        <outline val="0"/>
        <shadow val="0"/>
        <u val="none"/>
        <vertAlign val="baseline"/>
        <sz val="8"/>
        <color theme="1"/>
        <name val="Times New Roman"/>
        <family val="1"/>
        <charset val="204"/>
        <scheme val="none"/>
      </font>
      <protection locked="1" hidden="1"/>
    </dxf>
    <dxf>
      <font>
        <b val="0"/>
        <i val="0"/>
        <strike val="0"/>
        <condense val="0"/>
        <extend val="0"/>
        <outline val="0"/>
        <shadow val="0"/>
        <u val="none"/>
        <vertAlign val="baseline"/>
        <sz val="8"/>
        <color auto="1"/>
        <name val="Arial"/>
        <family val="2"/>
        <scheme val="none"/>
      </font>
      <numFmt numFmtId="2" formatCode="0.00"/>
      <alignment horizontal="right" vertical="top" textRotation="0" wrapText="1" indent="0" justifyLastLine="0" shrinkToFit="0" readingOrder="0"/>
      <border diagonalUp="0" diagonalDown="0" outline="0">
        <left/>
        <right style="thin">
          <color rgb="FFCCC085"/>
        </right>
        <top/>
        <bottom style="thin">
          <color rgb="FFCCC085"/>
        </bottom>
      </border>
      <protection locked="1" hidden="1"/>
    </dxf>
    <dxf>
      <font>
        <b val="0"/>
        <i val="0"/>
        <strike val="0"/>
        <condense val="0"/>
        <extend val="0"/>
        <outline val="0"/>
        <shadow val="0"/>
        <u val="none"/>
        <vertAlign val="baseline"/>
        <sz val="8"/>
        <color theme="1"/>
        <name val="Times New Roman"/>
        <family val="1"/>
        <charset val="204"/>
        <scheme val="none"/>
      </font>
      <alignment horizontal="general" vertical="bottom" textRotation="0" wrapText="0" indent="0" justifyLastLine="0" shrinkToFit="0" readingOrder="0"/>
      <protection locked="1" hidden="1"/>
    </dxf>
    <dxf>
      <font>
        <b val="0"/>
        <i val="0"/>
        <strike val="0"/>
        <condense val="0"/>
        <extend val="0"/>
        <outline val="0"/>
        <shadow val="0"/>
        <u val="none"/>
        <vertAlign val="baseline"/>
        <sz val="8"/>
        <color theme="1"/>
        <name val="Times New Roman"/>
        <family val="1"/>
        <charset val="204"/>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8"/>
        <color theme="1"/>
        <name val="Times New Roman"/>
        <family val="1"/>
        <charset val="204"/>
        <scheme val="none"/>
      </font>
      <protection locked="1" hidden="1"/>
    </dxf>
    <dxf>
      <font>
        <b val="0"/>
        <i val="0"/>
        <strike val="0"/>
        <condense val="0"/>
        <extend val="0"/>
        <outline val="0"/>
        <shadow val="0"/>
        <u val="none"/>
        <vertAlign val="baseline"/>
        <sz val="8"/>
        <color theme="1"/>
        <name val="Times New Roman"/>
        <family val="1"/>
        <charset val="204"/>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1"/>
        <name val="Times New Roman"/>
        <family val="1"/>
        <charset val="204"/>
        <scheme val="none"/>
      </font>
      <protection locked="1" hidden="1"/>
    </dxf>
    <dxf>
      <font>
        <b val="0"/>
        <i val="0"/>
        <strike val="0"/>
        <condense val="0"/>
        <extend val="0"/>
        <outline val="0"/>
        <shadow val="0"/>
        <u val="none"/>
        <vertAlign val="baseline"/>
        <sz val="8"/>
        <color theme="1"/>
        <name val="Times New Roman"/>
        <family val="1"/>
        <charset val="204"/>
        <scheme val="none"/>
      </font>
      <protection locked="1" hidden="1"/>
    </dxf>
    <dxf>
      <font>
        <b val="0"/>
        <i val="0"/>
        <strike val="0"/>
        <condense val="0"/>
        <extend val="0"/>
        <outline val="0"/>
        <shadow val="0"/>
        <u val="none"/>
        <vertAlign val="baseline"/>
        <sz val="8"/>
        <color theme="1"/>
        <name val="Times New Roman"/>
        <family val="1"/>
        <charset val="204"/>
        <scheme val="none"/>
      </font>
      <alignment horizontal="center" vertical="center" textRotation="0" wrapText="0" indent="0" justifyLastLine="0" shrinkToFit="0" readingOrder="0"/>
      <border diagonalUp="0" diagonalDown="0">
        <left style="thin">
          <color rgb="FFCCC085"/>
        </left>
        <right style="thin">
          <color rgb="FFCCC085"/>
        </right>
        <top style="thin">
          <color rgb="FFCCC085"/>
        </top>
        <bottom style="thin">
          <color rgb="FFCCC085"/>
        </bottom>
        <vertical/>
        <horizontal/>
      </border>
      <protection locked="1" hidden="1"/>
    </dxf>
    <dxf>
      <font>
        <b val="0"/>
        <i val="0"/>
        <strike val="0"/>
        <condense val="0"/>
        <extend val="0"/>
        <outline val="0"/>
        <shadow val="0"/>
        <u val="none"/>
        <vertAlign val="baseline"/>
        <sz val="8"/>
        <color theme="1"/>
        <name val="Times New Roman"/>
        <family val="1"/>
        <charset val="204"/>
        <scheme val="none"/>
      </font>
      <protection locked="1" hidden="1"/>
    </dxf>
    <dxf>
      <font>
        <b val="0"/>
        <i val="0"/>
        <strike val="0"/>
        <condense val="0"/>
        <extend val="0"/>
        <outline val="0"/>
        <shadow val="0"/>
        <u val="none"/>
        <vertAlign val="baseline"/>
        <sz val="8"/>
        <color theme="1"/>
        <name val="Times New Roman"/>
        <family val="1"/>
        <charset val="204"/>
        <scheme val="none"/>
      </font>
      <protection locked="0" hidden="0"/>
    </dxf>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protection locked="1" hidden="1"/>
    </dxf>
    <dxf>
      <border outline="0">
        <bottom style="thin">
          <color indexed="64"/>
        </bottom>
      </border>
    </dxf>
    <dxf>
      <font>
        <b val="0"/>
        <i val="0"/>
        <strike val="0"/>
        <condense val="0"/>
        <extend val="0"/>
        <outline val="0"/>
        <shadow val="0"/>
        <u val="none"/>
        <vertAlign val="baseline"/>
        <sz val="8"/>
        <color theme="1"/>
        <name val="Times New Roman"/>
        <family val="1"/>
        <charset val="204"/>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33619</xdr:rowOff>
    </xdr:from>
    <xdr:to>
      <xdr:col>0</xdr:col>
      <xdr:colOff>1031011</xdr:colOff>
      <xdr:row>5</xdr:row>
      <xdr:rowOff>109819</xdr:rowOff>
    </xdr:to>
    <xdr:pic>
      <xdr:nvPicPr>
        <xdr:cNvPr id="4" name="Рисунок 3">
          <a:extLst>
            <a:ext uri="{FF2B5EF4-FFF2-40B4-BE49-F238E27FC236}">
              <a16:creationId xmlns:a16="http://schemas.microsoft.com/office/drawing/2014/main" id="{F3152953-BEA4-E9FC-BA27-1963065ADEA9}"/>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rcRect l="25200" t="22000" r="25000" b="21399"/>
        <a:stretch/>
      </xdr:blipFill>
      <xdr:spPr>
        <a:xfrm>
          <a:off x="67236" y="33619"/>
          <a:ext cx="963775" cy="1084729"/>
        </a:xfrm>
        <a:prstGeom prst="rect">
          <a:avLst/>
        </a:prstGeom>
        <a:solidFill>
          <a:srgbClr val="FFFFFF">
            <a:shade val="85000"/>
          </a:srgbClr>
        </a:solidFill>
        <a:ln w="88900" cap="sq">
          <a:noFill/>
          <a:miter lim="800000"/>
        </a:ln>
        <a:effectLst>
          <a:outerShdw blurRad="55000" dist="18000" dir="5400000" algn="tl" rotWithShape="0">
            <a:srgbClr val="000000">
              <a:alpha val="40000"/>
            </a:srgb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C642A-02B8-48CF-820F-B591EC430AB8}" name="Таблица1" displayName="Таблица1" ref="A10:U102" totalsRowShown="0" headerRowDxfId="23" dataDxfId="21" headerRowBorderDxfId="22">
  <autoFilter ref="A10:U102" xr:uid="{60AC642A-02B8-48CF-820F-B591EC430AB8}"/>
  <sortState xmlns:xlrd2="http://schemas.microsoft.com/office/spreadsheetml/2017/richdata2" ref="A11:U102">
    <sortCondition descending="1" ref="G10:G102"/>
  </sortState>
  <tableColumns count="21">
    <tableColumn id="1" xr3:uid="{3929CD03-0053-4112-8B4A-8492B0199B78}" name="Заказ в кол-ве экз." dataDxfId="20"/>
    <tableColumn id="2" xr3:uid="{D9A0C473-E7DA-497F-B4C6-ACA3C2E07F0D}" name="Код издания" dataDxfId="19"/>
    <tableColumn id="3" xr3:uid="{826EC0A9-8CF6-4BC3-BEAE-78EE0349118A}" name="Новинка" dataDxfId="18">
      <calculatedColumnFormula>IF(G11&gt;2000,$C$10,)</calculatedColumnFormula>
    </tableColumn>
    <tableColumn id="4" xr3:uid="{719F5860-22DB-4354-8434-258EE23C67CA}" name="ISBN" dataDxfId="17"/>
    <tableColumn id="5" xr3:uid="{A472DEA6-AB3A-4329-A8C6-682E9E19F3AC}" name="Автор" dataDxfId="16"/>
    <tableColumn id="6" xr3:uid="{DFA1C23D-906B-4642-A5CA-551E58F991AD}" name="Название" dataDxfId="15"/>
    <tableColumn id="7" xr3:uid="{F110208B-7AFE-4D5D-A0D1-ACC4FE28CC54}" name="Год" dataDxfId="14"/>
    <tableColumn id="8" xr3:uid="{2623FFF8-F6DF-432F-B8BD-3C9D5F02051E}" name="Предметная рубрика" dataDxfId="13"/>
    <tableColumn id="9" xr3:uid="{F4E54D0E-53CB-4D91-803B-40060859DCB7}" name="Аннотация" dataDxfId="12"/>
    <tableColumn id="10" xr3:uid="{B2A2B49C-AE3F-4B75-8E62-79C87A744C81}" name="Цена" dataDxfId="11"/>
    <tableColumn id="11" xr3:uid="{D6663CEE-3E14-41EB-B4DE-969E9CC40918}" name="Количество страниц" dataDxfId="10"/>
    <tableColumn id="12" xr3:uid="{930FBE52-7C43-41D0-A04F-673FE0CFCAE4}" name="Вес кг" dataDxfId="9">
      <calculatedColumnFormula>IF(K11&gt;0,K11/2*0.0025+0.019,0)</calculatedColumnFormula>
    </tableColumn>
    <tableColumn id="13" xr3:uid="{4DC46C95-B697-4AE6-9CB0-C82526093901}" name="Габариты   мм" dataDxfId="8"/>
    <tableColumn id="14" xr3:uid="{E4C18E2F-3560-442E-9CA1-5530708B8525}" name="Формат" dataDxfId="7"/>
    <tableColumn id="15" xr3:uid="{6264C031-800D-46D6-AEE4-2EB9E6C1D8B4}" name="Переплет" dataDxfId="6"/>
    <tableColumn id="16" xr3:uid="{779CFC5E-5441-4BEF-8EBF-DE77F754552B}" name="Серия" dataDxfId="5"/>
    <tableColumn id="17" xr3:uid="{3C47E6EE-2AA1-4889-8F37-5576E8CF87C0}" name="Возрастные ограничения" dataDxfId="4"/>
    <tableColumn id="18" xr3:uid="{B6E9127B-7763-4F48-B3CA-D95437ABD0F4}" name="Номер" dataDxfId="3"/>
    <tableColumn id="19" xr3:uid="{A7C25B7A-CEF9-43D0-8EBA-A9A16DC529D6}" name="Сумма" dataDxfId="2">
      <calculatedColumnFormula>A11*J11</calculatedColumnFormula>
    </tableColumn>
    <tableColumn id="20" xr3:uid="{496268CB-454D-486E-963D-F3CAC8C6D4A1}" name="Кол-во наим" dataDxfId="1">
      <calculatedColumnFormula>IF(A11&gt;0,1,)</calculatedColumnFormula>
    </tableColumn>
    <tableColumn id="21" xr3:uid="{79AB9AE9-60CD-4954-B7AF-D8E4AABC2D17}" name="Общий вес" dataDxfId="0">
      <calculatedColumnFormula>L11*A11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4"/>
  <sheetViews>
    <sheetView tabSelected="1" zoomScale="85" zoomScaleNormal="85" workbookViewId="0">
      <selection activeCell="J11" sqref="J11"/>
    </sheetView>
  </sheetViews>
  <sheetFormatPr defaultRowHeight="11.25" x14ac:dyDescent="0.2"/>
  <cols>
    <col min="1" max="1" width="16.28515625" style="2" customWidth="1"/>
    <col min="2" max="2" width="16.85546875" style="2" customWidth="1"/>
    <col min="3" max="3" width="10.28515625" style="21" customWidth="1"/>
    <col min="4" max="4" width="14.5703125" style="2" bestFit="1" customWidth="1"/>
    <col min="5" max="5" width="12.28515625" style="2" customWidth="1"/>
    <col min="6" max="6" width="26" style="2" customWidth="1"/>
    <col min="7" max="7" width="5.85546875" style="2" customWidth="1"/>
    <col min="8" max="8" width="18" style="2" customWidth="1"/>
    <col min="9" max="9" width="40.140625" style="2" customWidth="1"/>
    <col min="10" max="10" width="12.28515625" style="2" customWidth="1"/>
    <col min="11" max="11" width="17.85546875" style="2" customWidth="1"/>
    <col min="12" max="12" width="9.140625" style="2"/>
    <col min="13" max="13" width="13.7109375" style="2" customWidth="1"/>
    <col min="14" max="14" width="9.140625" style="2"/>
    <col min="15" max="15" width="9.85546875" style="2" customWidth="1"/>
    <col min="16" max="16" width="16.28515625" style="2" bestFit="1" customWidth="1"/>
    <col min="17" max="17" width="21" style="2" customWidth="1"/>
    <col min="18" max="18" width="16.28515625" style="2" customWidth="1"/>
    <col min="19" max="19" width="9.140625" style="2" customWidth="1"/>
    <col min="20" max="20" width="11.5703125" style="2" customWidth="1"/>
    <col min="21" max="21" width="10.42578125" style="2" customWidth="1"/>
    <col min="22" max="16384" width="9.140625" style="2"/>
  </cols>
  <sheetData>
    <row r="1" spans="1:21" ht="18.75" customHeight="1" x14ac:dyDescent="0.2">
      <c r="A1" s="50"/>
      <c r="B1" s="51" t="s">
        <v>111</v>
      </c>
      <c r="C1" s="51"/>
      <c r="D1" s="51"/>
      <c r="E1" s="51"/>
      <c r="F1" s="51"/>
      <c r="G1" s="51"/>
      <c r="H1" s="51"/>
      <c r="I1" s="51"/>
      <c r="J1" s="51"/>
      <c r="K1" s="1"/>
      <c r="L1" s="1"/>
      <c r="M1" s="1"/>
      <c r="N1" s="3"/>
      <c r="O1" s="3"/>
      <c r="P1" s="3"/>
      <c r="Q1" s="3"/>
      <c r="R1" s="3"/>
      <c r="S1" s="3"/>
      <c r="T1" s="3"/>
      <c r="U1" s="3"/>
    </row>
    <row r="2" spans="1:21" ht="18.75" customHeight="1" x14ac:dyDescent="0.2">
      <c r="A2" s="50"/>
      <c r="B2" s="9" t="s">
        <v>20</v>
      </c>
      <c r="C2" s="52" t="s">
        <v>107</v>
      </c>
      <c r="D2" s="52"/>
      <c r="E2" s="52"/>
      <c r="F2" s="52"/>
      <c r="G2" s="10"/>
      <c r="H2" s="53" t="s">
        <v>108</v>
      </c>
      <c r="I2" s="12" t="s">
        <v>0</v>
      </c>
      <c r="J2" s="13" t="s">
        <v>1</v>
      </c>
      <c r="K2" s="3"/>
      <c r="L2" s="3"/>
      <c r="M2" s="3"/>
      <c r="N2" s="3"/>
      <c r="O2" s="3"/>
      <c r="P2" s="3"/>
      <c r="Q2" s="3"/>
      <c r="R2" s="3"/>
      <c r="S2" s="3"/>
      <c r="T2" s="3"/>
      <c r="U2" s="3"/>
    </row>
    <row r="3" spans="1:21" ht="12.75" customHeight="1" x14ac:dyDescent="0.2">
      <c r="A3" s="50"/>
      <c r="B3" s="9">
        <v>3</v>
      </c>
      <c r="C3" s="52"/>
      <c r="D3" s="52"/>
      <c r="E3" s="52"/>
      <c r="F3" s="52"/>
      <c r="G3" s="10"/>
      <c r="H3" s="53"/>
      <c r="I3" s="5" t="s">
        <v>2</v>
      </c>
      <c r="J3" s="18">
        <f>SUMIF(S:S,"&gt;=1")</f>
        <v>42500</v>
      </c>
      <c r="K3" s="3"/>
      <c r="L3" s="3"/>
      <c r="M3" s="3"/>
      <c r="N3" s="3"/>
      <c r="O3" s="3"/>
      <c r="P3" s="3"/>
      <c r="Q3" s="3"/>
      <c r="R3" s="3"/>
      <c r="S3" s="3"/>
      <c r="T3" s="3"/>
      <c r="U3" s="3"/>
    </row>
    <row r="4" spans="1:21" ht="12.75" customHeight="1" x14ac:dyDescent="0.2">
      <c r="A4" s="50"/>
      <c r="B4" s="9"/>
      <c r="C4" s="29"/>
      <c r="D4" s="10"/>
      <c r="E4" s="10"/>
      <c r="F4" s="10"/>
      <c r="G4" s="10"/>
      <c r="H4" s="53"/>
      <c r="I4" s="5" t="s">
        <v>3</v>
      </c>
      <c r="J4" s="19">
        <f>SUMIF(T:T,"&gt;0")</f>
        <v>1</v>
      </c>
      <c r="K4" s="3"/>
      <c r="L4" s="3"/>
      <c r="M4" s="3"/>
      <c r="N4" s="3"/>
      <c r="O4" s="3"/>
      <c r="P4" s="3"/>
      <c r="Q4" s="3"/>
      <c r="R4" s="3"/>
      <c r="S4" s="3"/>
      <c r="T4" s="3"/>
      <c r="U4" s="3"/>
    </row>
    <row r="5" spans="1:21" ht="17.25" customHeight="1" x14ac:dyDescent="0.2">
      <c r="A5" s="50"/>
      <c r="B5" s="15">
        <f ca="1">TODAY()</f>
        <v>45004</v>
      </c>
      <c r="C5" s="29"/>
      <c r="D5" s="10"/>
      <c r="E5" s="10"/>
      <c r="F5" s="10"/>
      <c r="G5" s="10"/>
      <c r="H5" s="53"/>
      <c r="I5" s="5" t="s">
        <v>22</v>
      </c>
      <c r="J5" s="19">
        <f>SUMIF(A:A,"&gt;0")</f>
        <v>100</v>
      </c>
      <c r="K5" s="3"/>
      <c r="L5" s="3"/>
      <c r="M5" s="3"/>
      <c r="N5" s="3"/>
      <c r="O5" s="3"/>
      <c r="P5" s="3"/>
      <c r="Q5" s="3"/>
      <c r="R5" s="3"/>
      <c r="S5" s="3"/>
      <c r="T5" s="3"/>
      <c r="U5" s="3"/>
    </row>
    <row r="6" spans="1:21" ht="12.75" customHeight="1" x14ac:dyDescent="0.2">
      <c r="A6" s="50"/>
      <c r="B6" s="14"/>
      <c r="C6" s="29"/>
      <c r="D6" s="52" t="s">
        <v>28</v>
      </c>
      <c r="E6" s="52"/>
      <c r="F6" s="52"/>
      <c r="G6" s="10"/>
      <c r="H6" s="53"/>
      <c r="I6" s="5" t="s">
        <v>4</v>
      </c>
      <c r="J6" s="20">
        <f>SUMIF(U:U,"&gt;0")</f>
        <v>9.4499999999999993</v>
      </c>
      <c r="K6" s="3"/>
      <c r="L6" s="3"/>
      <c r="M6" s="3"/>
      <c r="N6" s="3"/>
      <c r="O6" s="3"/>
      <c r="P6" s="3"/>
      <c r="Q6" s="3"/>
      <c r="R6" s="3"/>
      <c r="S6" s="3"/>
      <c r="T6" s="3"/>
      <c r="U6" s="3"/>
    </row>
    <row r="7" spans="1:21" ht="12.75" customHeight="1" x14ac:dyDescent="0.2">
      <c r="A7" s="4"/>
      <c r="B7" s="7"/>
      <c r="C7" s="29"/>
      <c r="D7" s="52" t="s">
        <v>29</v>
      </c>
      <c r="E7" s="52"/>
      <c r="F7" s="52"/>
      <c r="G7" s="10"/>
      <c r="H7" s="53"/>
      <c r="I7" s="5"/>
      <c r="J7" s="16"/>
      <c r="K7" s="3"/>
      <c r="L7" s="3"/>
      <c r="M7" s="3"/>
      <c r="N7" s="3"/>
      <c r="O7" s="3"/>
      <c r="P7" s="3"/>
      <c r="Q7" s="3"/>
      <c r="R7" s="3"/>
      <c r="S7" s="3"/>
      <c r="T7" s="3"/>
      <c r="U7" s="3"/>
    </row>
    <row r="8" spans="1:21" ht="12.75" customHeight="1" x14ac:dyDescent="0.2">
      <c r="A8" s="4"/>
      <c r="B8" s="7"/>
      <c r="C8" s="29"/>
      <c r="D8" s="10"/>
      <c r="E8" s="10"/>
      <c r="F8" s="10"/>
      <c r="G8" s="10"/>
      <c r="H8" s="53"/>
      <c r="I8" s="5"/>
      <c r="J8" s="16"/>
      <c r="K8" s="3"/>
      <c r="L8" s="3"/>
      <c r="M8" s="3"/>
      <c r="N8" s="3"/>
      <c r="O8" s="3"/>
      <c r="P8" s="3"/>
      <c r="Q8" s="3"/>
      <c r="R8" s="3"/>
      <c r="S8" s="3"/>
      <c r="T8" s="3"/>
      <c r="U8" s="3"/>
    </row>
    <row r="9" spans="1:21" x14ac:dyDescent="0.2">
      <c r="A9" s="4"/>
      <c r="B9" s="8"/>
      <c r="C9" s="30"/>
      <c r="D9" s="11"/>
      <c r="E9" s="11"/>
      <c r="F9" s="11"/>
      <c r="G9" s="11"/>
      <c r="H9" s="53"/>
      <c r="I9" s="6"/>
      <c r="J9" s="17"/>
      <c r="K9" s="3"/>
      <c r="L9" s="3"/>
      <c r="M9" s="3"/>
      <c r="N9" s="3"/>
      <c r="O9" s="3"/>
      <c r="P9" s="3"/>
      <c r="Q9" s="3"/>
      <c r="R9" s="3"/>
      <c r="S9" s="3"/>
      <c r="T9" s="3"/>
      <c r="U9" s="3"/>
    </row>
    <row r="10" spans="1:21" x14ac:dyDescent="0.2">
      <c r="A10" s="22" t="s">
        <v>5</v>
      </c>
      <c r="B10" s="23" t="s">
        <v>6</v>
      </c>
      <c r="C10" s="23" t="s">
        <v>7</v>
      </c>
      <c r="D10" s="23" t="s">
        <v>8</v>
      </c>
      <c r="E10" s="23" t="s">
        <v>9</v>
      </c>
      <c r="F10" s="23" t="s">
        <v>10</v>
      </c>
      <c r="G10" s="23" t="s">
        <v>11</v>
      </c>
      <c r="H10" s="23" t="s">
        <v>12</v>
      </c>
      <c r="I10" s="24" t="s">
        <v>13</v>
      </c>
      <c r="J10" s="25" t="s">
        <v>14</v>
      </c>
      <c r="K10" s="25" t="s">
        <v>15</v>
      </c>
      <c r="L10" s="25" t="s">
        <v>16</v>
      </c>
      <c r="M10" s="25" t="s">
        <v>21</v>
      </c>
      <c r="N10" s="25" t="s">
        <v>17</v>
      </c>
      <c r="O10" s="25" t="s">
        <v>18</v>
      </c>
      <c r="P10" s="25" t="s">
        <v>19</v>
      </c>
      <c r="Q10" s="25" t="s">
        <v>26</v>
      </c>
      <c r="R10" s="25" t="s">
        <v>27</v>
      </c>
      <c r="S10" s="26" t="s">
        <v>23</v>
      </c>
      <c r="T10" s="26" t="s">
        <v>24</v>
      </c>
      <c r="U10" s="26" t="s">
        <v>25</v>
      </c>
    </row>
    <row r="11" spans="1:21" x14ac:dyDescent="0.2">
      <c r="A11" s="31"/>
      <c r="B11" s="32"/>
      <c r="C11" s="33" t="str">
        <f t="shared" ref="C11:C42" si="0">IF(G11&gt;2000,$C$10,)</f>
        <v>Новинка</v>
      </c>
      <c r="D11" s="32"/>
      <c r="E11" s="32"/>
      <c r="F11" s="41" t="s">
        <v>125</v>
      </c>
      <c r="G11" s="34">
        <v>2022</v>
      </c>
      <c r="H11" s="35" t="s">
        <v>115</v>
      </c>
      <c r="I11" s="34" t="s">
        <v>160</v>
      </c>
      <c r="J11" s="36">
        <v>850</v>
      </c>
      <c r="K11" s="37">
        <v>64</v>
      </c>
      <c r="L11" s="38">
        <f t="shared" ref="L11:L42" si="1">IF(K11&gt;0,K11/2*0.0025+0.019,0)</f>
        <v>9.9000000000000005E-2</v>
      </c>
      <c r="M11" s="39" t="s">
        <v>31</v>
      </c>
      <c r="N11" s="40" t="s">
        <v>195</v>
      </c>
      <c r="O11" s="39" t="s">
        <v>30</v>
      </c>
      <c r="P11" s="48" t="s">
        <v>109</v>
      </c>
      <c r="Q11" s="39" t="s">
        <v>110</v>
      </c>
      <c r="R11" s="37"/>
      <c r="S11" s="40">
        <f t="shared" ref="S11:S25" si="2">A11*J11</f>
        <v>0</v>
      </c>
      <c r="T11" s="40">
        <f t="shared" ref="T11:T25" si="3">IF(A11&gt;0,1,)</f>
        <v>0</v>
      </c>
      <c r="U11" s="40">
        <f t="shared" ref="U11:U25" si="4">L11*A11</f>
        <v>0</v>
      </c>
    </row>
    <row r="12" spans="1:21" x14ac:dyDescent="0.2">
      <c r="A12" s="31"/>
      <c r="B12" s="32"/>
      <c r="C12" s="33" t="str">
        <f t="shared" si="0"/>
        <v>Новинка</v>
      </c>
      <c r="D12" s="32"/>
      <c r="E12" s="32"/>
      <c r="F12" s="41" t="s">
        <v>45</v>
      </c>
      <c r="G12" s="34">
        <v>2022</v>
      </c>
      <c r="H12" s="35" t="s">
        <v>106</v>
      </c>
      <c r="I12" s="34" t="s">
        <v>196</v>
      </c>
      <c r="J12" s="36">
        <v>850</v>
      </c>
      <c r="K12" s="32">
        <v>48</v>
      </c>
      <c r="L12" s="38">
        <f t="shared" si="1"/>
        <v>7.9000000000000001E-2</v>
      </c>
      <c r="M12" s="39" t="s">
        <v>31</v>
      </c>
      <c r="N12" s="40" t="s">
        <v>195</v>
      </c>
      <c r="O12" s="39" t="s">
        <v>30</v>
      </c>
      <c r="P12" s="33" t="s">
        <v>106</v>
      </c>
      <c r="Q12" s="39" t="s">
        <v>110</v>
      </c>
      <c r="R12" s="32"/>
      <c r="S12" s="42">
        <f t="shared" si="2"/>
        <v>0</v>
      </c>
      <c r="T12" s="40">
        <f t="shared" si="3"/>
        <v>0</v>
      </c>
      <c r="U12" s="42">
        <f t="shared" si="4"/>
        <v>0</v>
      </c>
    </row>
    <row r="13" spans="1:21" ht="22.5" x14ac:dyDescent="0.2">
      <c r="A13" s="31"/>
      <c r="B13" s="34"/>
      <c r="C13" s="33" t="str">
        <f t="shared" si="0"/>
        <v>Новинка</v>
      </c>
      <c r="D13" s="34"/>
      <c r="E13" s="34"/>
      <c r="F13" s="41" t="s">
        <v>44</v>
      </c>
      <c r="G13" s="34">
        <v>2022</v>
      </c>
      <c r="H13" s="35" t="s">
        <v>106</v>
      </c>
      <c r="I13" s="34" t="s">
        <v>200</v>
      </c>
      <c r="J13" s="36">
        <v>850</v>
      </c>
      <c r="K13" s="34">
        <v>288</v>
      </c>
      <c r="L13" s="38">
        <f t="shared" si="1"/>
        <v>0.379</v>
      </c>
      <c r="M13" s="39" t="s">
        <v>31</v>
      </c>
      <c r="N13" s="40" t="s">
        <v>195</v>
      </c>
      <c r="O13" s="39" t="s">
        <v>30</v>
      </c>
      <c r="P13" s="47" t="s">
        <v>106</v>
      </c>
      <c r="Q13" s="39" t="s">
        <v>110</v>
      </c>
      <c r="R13" s="34"/>
      <c r="S13" s="42">
        <f t="shared" si="2"/>
        <v>0</v>
      </c>
      <c r="T13" s="40">
        <f t="shared" si="3"/>
        <v>0</v>
      </c>
      <c r="U13" s="42">
        <f t="shared" si="4"/>
        <v>0</v>
      </c>
    </row>
    <row r="14" spans="1:21" ht="22.5" x14ac:dyDescent="0.2">
      <c r="A14" s="31"/>
      <c r="B14" s="34"/>
      <c r="C14" s="33" t="str">
        <f t="shared" si="0"/>
        <v>Новинка</v>
      </c>
      <c r="D14" s="34"/>
      <c r="E14" s="34"/>
      <c r="F14" s="41" t="s">
        <v>46</v>
      </c>
      <c r="G14" s="34">
        <v>2022</v>
      </c>
      <c r="H14" s="35" t="s">
        <v>106</v>
      </c>
      <c r="I14" s="34" t="s">
        <v>202</v>
      </c>
      <c r="J14" s="36">
        <v>850</v>
      </c>
      <c r="K14" s="34">
        <v>208</v>
      </c>
      <c r="L14" s="38">
        <f t="shared" si="1"/>
        <v>0.27900000000000003</v>
      </c>
      <c r="M14" s="39" t="s">
        <v>31</v>
      </c>
      <c r="N14" s="40" t="s">
        <v>195</v>
      </c>
      <c r="O14" s="39" t="s">
        <v>30</v>
      </c>
      <c r="P14" s="47" t="s">
        <v>106</v>
      </c>
      <c r="Q14" s="39" t="s">
        <v>110</v>
      </c>
      <c r="R14" s="34"/>
      <c r="S14" s="42">
        <f t="shared" si="2"/>
        <v>0</v>
      </c>
      <c r="T14" s="40">
        <f t="shared" si="3"/>
        <v>0</v>
      </c>
      <c r="U14" s="42">
        <f t="shared" si="4"/>
        <v>0</v>
      </c>
    </row>
    <row r="15" spans="1:21" x14ac:dyDescent="0.2">
      <c r="A15" s="31"/>
      <c r="B15" s="34"/>
      <c r="C15" s="33" t="str">
        <f t="shared" si="0"/>
        <v>Новинка</v>
      </c>
      <c r="D15" s="34"/>
      <c r="E15" s="34"/>
      <c r="F15" s="41" t="s">
        <v>47</v>
      </c>
      <c r="G15" s="34">
        <v>2022</v>
      </c>
      <c r="H15" s="35" t="s">
        <v>106</v>
      </c>
      <c r="I15" s="34" t="s">
        <v>199</v>
      </c>
      <c r="J15" s="36">
        <v>850</v>
      </c>
      <c r="K15" s="34">
        <v>128</v>
      </c>
      <c r="L15" s="38">
        <f t="shared" si="1"/>
        <v>0.17899999999999999</v>
      </c>
      <c r="M15" s="39" t="s">
        <v>31</v>
      </c>
      <c r="N15" s="40" t="s">
        <v>195</v>
      </c>
      <c r="O15" s="39" t="s">
        <v>30</v>
      </c>
      <c r="P15" s="47" t="s">
        <v>106</v>
      </c>
      <c r="Q15" s="39" t="s">
        <v>110</v>
      </c>
      <c r="R15" s="34"/>
      <c r="S15" s="42">
        <f t="shared" si="2"/>
        <v>0</v>
      </c>
      <c r="T15" s="40">
        <f t="shared" si="3"/>
        <v>0</v>
      </c>
      <c r="U15" s="42">
        <f t="shared" si="4"/>
        <v>0</v>
      </c>
    </row>
    <row r="16" spans="1:21" ht="22.5" x14ac:dyDescent="0.2">
      <c r="A16" s="31"/>
      <c r="B16" s="34"/>
      <c r="C16" s="33" t="str">
        <f t="shared" si="0"/>
        <v>Новинка</v>
      </c>
      <c r="D16" s="34"/>
      <c r="E16" s="34"/>
      <c r="F16" s="41" t="s">
        <v>43</v>
      </c>
      <c r="G16" s="34">
        <v>2022</v>
      </c>
      <c r="H16" s="35" t="s">
        <v>106</v>
      </c>
      <c r="I16" s="34" t="s">
        <v>198</v>
      </c>
      <c r="J16" s="36">
        <v>850</v>
      </c>
      <c r="K16" s="34">
        <v>478</v>
      </c>
      <c r="L16" s="38">
        <f t="shared" si="1"/>
        <v>0.61650000000000005</v>
      </c>
      <c r="M16" s="39" t="s">
        <v>31</v>
      </c>
      <c r="N16" s="40" t="s">
        <v>195</v>
      </c>
      <c r="O16" s="39" t="s">
        <v>30</v>
      </c>
      <c r="P16" s="47" t="s">
        <v>106</v>
      </c>
      <c r="Q16" s="39" t="s">
        <v>110</v>
      </c>
      <c r="R16" s="34"/>
      <c r="S16" s="42">
        <f t="shared" si="2"/>
        <v>0</v>
      </c>
      <c r="T16" s="40">
        <f t="shared" si="3"/>
        <v>0</v>
      </c>
      <c r="U16" s="42">
        <f t="shared" si="4"/>
        <v>0</v>
      </c>
    </row>
    <row r="17" spans="1:21" x14ac:dyDescent="0.2">
      <c r="A17" s="31"/>
      <c r="B17" s="34"/>
      <c r="C17" s="33" t="str">
        <f t="shared" si="0"/>
        <v>Новинка</v>
      </c>
      <c r="D17" s="34"/>
      <c r="E17" s="34"/>
      <c r="F17" s="41" t="s">
        <v>206</v>
      </c>
      <c r="G17" s="34">
        <v>2022</v>
      </c>
      <c r="H17" s="35" t="s">
        <v>106</v>
      </c>
      <c r="I17" s="34" t="s">
        <v>208</v>
      </c>
      <c r="J17" s="36">
        <v>850</v>
      </c>
      <c r="K17" s="34">
        <v>288</v>
      </c>
      <c r="L17" s="38">
        <f t="shared" si="1"/>
        <v>0.379</v>
      </c>
      <c r="M17" s="39" t="s">
        <v>173</v>
      </c>
      <c r="N17" s="40" t="s">
        <v>207</v>
      </c>
      <c r="O17" s="39" t="s">
        <v>30</v>
      </c>
      <c r="P17" s="47" t="s">
        <v>106</v>
      </c>
      <c r="Q17" s="39" t="s">
        <v>110</v>
      </c>
      <c r="R17" s="34"/>
      <c r="S17" s="42">
        <f t="shared" si="2"/>
        <v>0</v>
      </c>
      <c r="T17" s="40">
        <f t="shared" si="3"/>
        <v>0</v>
      </c>
      <c r="U17" s="42">
        <f t="shared" si="4"/>
        <v>0</v>
      </c>
    </row>
    <row r="18" spans="1:21" x14ac:dyDescent="0.2">
      <c r="A18" s="31"/>
      <c r="B18" s="34"/>
      <c r="C18" s="33" t="str">
        <f t="shared" si="0"/>
        <v>Новинка</v>
      </c>
      <c r="D18" s="34"/>
      <c r="E18" s="34"/>
      <c r="F18" s="41" t="s">
        <v>48</v>
      </c>
      <c r="G18" s="34">
        <v>2022</v>
      </c>
      <c r="H18" s="35" t="s">
        <v>106</v>
      </c>
      <c r="I18" s="34" t="s">
        <v>201</v>
      </c>
      <c r="J18" s="36">
        <v>850</v>
      </c>
      <c r="K18" s="34">
        <v>156</v>
      </c>
      <c r="L18" s="38">
        <f t="shared" si="1"/>
        <v>0.214</v>
      </c>
      <c r="M18" s="39" t="s">
        <v>31</v>
      </c>
      <c r="N18" s="40" t="s">
        <v>195</v>
      </c>
      <c r="O18" s="39" t="s">
        <v>30</v>
      </c>
      <c r="P18" s="47" t="s">
        <v>106</v>
      </c>
      <c r="Q18" s="39" t="s">
        <v>110</v>
      </c>
      <c r="R18" s="34"/>
      <c r="S18" s="42">
        <f t="shared" si="2"/>
        <v>0</v>
      </c>
      <c r="T18" s="40">
        <f t="shared" si="3"/>
        <v>0</v>
      </c>
      <c r="U18" s="42">
        <f t="shared" si="4"/>
        <v>0</v>
      </c>
    </row>
    <row r="19" spans="1:21" ht="22.5" x14ac:dyDescent="0.2">
      <c r="A19" s="31"/>
      <c r="B19" s="34"/>
      <c r="C19" s="33" t="str">
        <f t="shared" si="0"/>
        <v>Новинка</v>
      </c>
      <c r="D19" s="34"/>
      <c r="E19" s="34"/>
      <c r="F19" s="41" t="s">
        <v>57</v>
      </c>
      <c r="G19" s="34">
        <v>2021</v>
      </c>
      <c r="H19" s="35" t="s">
        <v>122</v>
      </c>
      <c r="I19" s="34" t="s">
        <v>153</v>
      </c>
      <c r="J19" s="36">
        <v>850</v>
      </c>
      <c r="K19" s="34">
        <v>148</v>
      </c>
      <c r="L19" s="38">
        <f t="shared" si="1"/>
        <v>0.20399999999999999</v>
      </c>
      <c r="M19" s="39" t="s">
        <v>31</v>
      </c>
      <c r="N19" s="40" t="s">
        <v>195</v>
      </c>
      <c r="O19" s="39" t="s">
        <v>30</v>
      </c>
      <c r="P19" s="47"/>
      <c r="Q19" s="39" t="s">
        <v>110</v>
      </c>
      <c r="R19" s="34"/>
      <c r="S19" s="42">
        <f t="shared" si="2"/>
        <v>0</v>
      </c>
      <c r="T19" s="40">
        <f t="shared" si="3"/>
        <v>0</v>
      </c>
      <c r="U19" s="42">
        <f t="shared" si="4"/>
        <v>0</v>
      </c>
    </row>
    <row r="20" spans="1:21" ht="22.5" x14ac:dyDescent="0.2">
      <c r="A20" s="31"/>
      <c r="B20" s="34"/>
      <c r="C20" s="33" t="str">
        <f t="shared" si="0"/>
        <v>Новинка</v>
      </c>
      <c r="D20" s="34"/>
      <c r="E20" s="34"/>
      <c r="F20" s="41" t="s">
        <v>56</v>
      </c>
      <c r="G20" s="34">
        <v>2021</v>
      </c>
      <c r="H20" s="35" t="s">
        <v>122</v>
      </c>
      <c r="I20" s="34" t="s">
        <v>154</v>
      </c>
      <c r="J20" s="36">
        <v>850</v>
      </c>
      <c r="K20" s="34">
        <v>334</v>
      </c>
      <c r="L20" s="38">
        <f t="shared" si="1"/>
        <v>0.4365</v>
      </c>
      <c r="M20" s="39" t="s">
        <v>31</v>
      </c>
      <c r="N20" s="40" t="s">
        <v>195</v>
      </c>
      <c r="O20" s="39" t="s">
        <v>30</v>
      </c>
      <c r="P20" s="47"/>
      <c r="Q20" s="39" t="s">
        <v>110</v>
      </c>
      <c r="R20" s="34"/>
      <c r="S20" s="42">
        <f t="shared" si="2"/>
        <v>0</v>
      </c>
      <c r="T20" s="40">
        <f t="shared" si="3"/>
        <v>0</v>
      </c>
      <c r="U20" s="42">
        <f t="shared" si="4"/>
        <v>0</v>
      </c>
    </row>
    <row r="21" spans="1:21" ht="22.5" x14ac:dyDescent="0.2">
      <c r="A21" s="31"/>
      <c r="B21" s="34"/>
      <c r="C21" s="33" t="str">
        <f t="shared" si="0"/>
        <v>Новинка</v>
      </c>
      <c r="D21" s="34"/>
      <c r="E21" s="34"/>
      <c r="F21" s="41" t="s">
        <v>62</v>
      </c>
      <c r="G21" s="34">
        <v>2021</v>
      </c>
      <c r="H21" s="35" t="s">
        <v>121</v>
      </c>
      <c r="I21" s="34" t="s">
        <v>155</v>
      </c>
      <c r="J21" s="36">
        <v>850</v>
      </c>
      <c r="K21" s="34">
        <v>54</v>
      </c>
      <c r="L21" s="38">
        <f t="shared" si="1"/>
        <v>8.6500000000000007E-2</v>
      </c>
      <c r="M21" s="39" t="s">
        <v>31</v>
      </c>
      <c r="N21" s="40" t="s">
        <v>195</v>
      </c>
      <c r="O21" s="39" t="s">
        <v>30</v>
      </c>
      <c r="P21" s="47"/>
      <c r="Q21" s="39" t="s">
        <v>110</v>
      </c>
      <c r="R21" s="34"/>
      <c r="S21" s="42">
        <f t="shared" si="2"/>
        <v>0</v>
      </c>
      <c r="T21" s="40">
        <f t="shared" si="3"/>
        <v>0</v>
      </c>
      <c r="U21" s="42">
        <f t="shared" si="4"/>
        <v>0</v>
      </c>
    </row>
    <row r="22" spans="1:21" x14ac:dyDescent="0.2">
      <c r="A22" s="31"/>
      <c r="B22" s="34"/>
      <c r="C22" s="33" t="str">
        <f t="shared" si="0"/>
        <v>Новинка</v>
      </c>
      <c r="D22" s="34"/>
      <c r="E22" s="34"/>
      <c r="F22" s="41" t="s">
        <v>38</v>
      </c>
      <c r="G22" s="34">
        <v>2021</v>
      </c>
      <c r="H22" s="35" t="s">
        <v>118</v>
      </c>
      <c r="I22" s="34" t="s">
        <v>149</v>
      </c>
      <c r="J22" s="36">
        <v>850</v>
      </c>
      <c r="K22" s="34">
        <v>68</v>
      </c>
      <c r="L22" s="38">
        <f t="shared" si="1"/>
        <v>0.10400000000000001</v>
      </c>
      <c r="M22" s="39" t="s">
        <v>31</v>
      </c>
      <c r="N22" s="40" t="s">
        <v>195</v>
      </c>
      <c r="O22" s="39" t="s">
        <v>30</v>
      </c>
      <c r="P22" s="47"/>
      <c r="Q22" s="39" t="s">
        <v>110</v>
      </c>
      <c r="R22" s="34"/>
      <c r="S22" s="42">
        <f t="shared" si="2"/>
        <v>0</v>
      </c>
      <c r="T22" s="40">
        <f t="shared" si="3"/>
        <v>0</v>
      </c>
      <c r="U22" s="42">
        <f t="shared" si="4"/>
        <v>0</v>
      </c>
    </row>
    <row r="23" spans="1:21" x14ac:dyDescent="0.2">
      <c r="A23" s="31"/>
      <c r="B23" s="34"/>
      <c r="C23" s="33" t="str">
        <f t="shared" si="0"/>
        <v>Новинка</v>
      </c>
      <c r="D23" s="34"/>
      <c r="E23" s="34"/>
      <c r="F23" s="41" t="s">
        <v>35</v>
      </c>
      <c r="G23" s="34">
        <v>2021</v>
      </c>
      <c r="H23" s="35" t="s">
        <v>113</v>
      </c>
      <c r="I23" s="34" t="s">
        <v>169</v>
      </c>
      <c r="J23" s="36">
        <v>850</v>
      </c>
      <c r="K23" s="34">
        <v>172</v>
      </c>
      <c r="L23" s="38">
        <f t="shared" si="1"/>
        <v>0.23399999999999999</v>
      </c>
      <c r="M23" s="39" t="s">
        <v>31</v>
      </c>
      <c r="N23" s="40" t="s">
        <v>195</v>
      </c>
      <c r="O23" s="39" t="s">
        <v>30</v>
      </c>
      <c r="P23" s="47"/>
      <c r="Q23" s="39" t="s">
        <v>110</v>
      </c>
      <c r="R23" s="34"/>
      <c r="S23" s="42">
        <f t="shared" si="2"/>
        <v>0</v>
      </c>
      <c r="T23" s="40">
        <f t="shared" si="3"/>
        <v>0</v>
      </c>
      <c r="U23" s="42">
        <f t="shared" si="4"/>
        <v>0</v>
      </c>
    </row>
    <row r="24" spans="1:21" ht="22.5" x14ac:dyDescent="0.2">
      <c r="A24" s="31"/>
      <c r="B24" s="34"/>
      <c r="C24" s="33" t="str">
        <f t="shared" si="0"/>
        <v>Новинка</v>
      </c>
      <c r="D24" s="34"/>
      <c r="E24" s="34"/>
      <c r="F24" s="41" t="s">
        <v>76</v>
      </c>
      <c r="G24" s="34">
        <v>2021</v>
      </c>
      <c r="H24" s="35" t="s">
        <v>113</v>
      </c>
      <c r="I24" s="34" t="s">
        <v>170</v>
      </c>
      <c r="J24" s="36">
        <v>850</v>
      </c>
      <c r="K24" s="34">
        <v>644</v>
      </c>
      <c r="L24" s="38">
        <f t="shared" si="1"/>
        <v>0.82400000000000007</v>
      </c>
      <c r="M24" s="39" t="s">
        <v>31</v>
      </c>
      <c r="N24" s="40" t="s">
        <v>195</v>
      </c>
      <c r="O24" s="39" t="s">
        <v>30</v>
      </c>
      <c r="P24" s="47" t="s">
        <v>109</v>
      </c>
      <c r="Q24" s="39" t="s">
        <v>110</v>
      </c>
      <c r="R24" s="34"/>
      <c r="S24" s="42">
        <f t="shared" si="2"/>
        <v>0</v>
      </c>
      <c r="T24" s="40">
        <f t="shared" si="3"/>
        <v>0</v>
      </c>
      <c r="U24" s="42">
        <f t="shared" si="4"/>
        <v>0</v>
      </c>
    </row>
    <row r="25" spans="1:21" ht="22.5" x14ac:dyDescent="0.2">
      <c r="A25" s="31"/>
      <c r="B25" s="34"/>
      <c r="C25" s="33" t="str">
        <f t="shared" si="0"/>
        <v>Новинка</v>
      </c>
      <c r="D25" s="34"/>
      <c r="E25" s="34"/>
      <c r="F25" s="41" t="s">
        <v>75</v>
      </c>
      <c r="G25" s="34">
        <v>2021</v>
      </c>
      <c r="H25" s="35" t="s">
        <v>113</v>
      </c>
      <c r="I25" s="34" t="s">
        <v>171</v>
      </c>
      <c r="J25" s="36">
        <v>850</v>
      </c>
      <c r="K25" s="34">
        <v>672</v>
      </c>
      <c r="L25" s="38">
        <f t="shared" si="1"/>
        <v>0.85899999999999999</v>
      </c>
      <c r="M25" s="39" t="s">
        <v>31</v>
      </c>
      <c r="N25" s="40" t="s">
        <v>195</v>
      </c>
      <c r="O25" s="39" t="s">
        <v>30</v>
      </c>
      <c r="P25" s="47" t="s">
        <v>109</v>
      </c>
      <c r="Q25" s="39" t="s">
        <v>110</v>
      </c>
      <c r="R25" s="34"/>
      <c r="S25" s="42">
        <f t="shared" si="2"/>
        <v>0</v>
      </c>
      <c r="T25" s="40">
        <f t="shared" si="3"/>
        <v>0</v>
      </c>
      <c r="U25" s="42">
        <f t="shared" si="4"/>
        <v>0</v>
      </c>
    </row>
    <row r="26" spans="1:21" ht="33.75" x14ac:dyDescent="0.2">
      <c r="A26" s="31"/>
      <c r="B26" s="34"/>
      <c r="C26" s="33" t="str">
        <f t="shared" si="0"/>
        <v>Новинка</v>
      </c>
      <c r="D26" s="34"/>
      <c r="E26" s="34"/>
      <c r="F26" s="41" t="s">
        <v>191</v>
      </c>
      <c r="G26" s="34">
        <v>2021</v>
      </c>
      <c r="H26" s="35" t="s">
        <v>117</v>
      </c>
      <c r="I26" s="34" t="s">
        <v>192</v>
      </c>
      <c r="J26" s="36">
        <v>850</v>
      </c>
      <c r="K26" s="34">
        <v>498</v>
      </c>
      <c r="L26" s="38">
        <f t="shared" si="1"/>
        <v>0.64150000000000007</v>
      </c>
      <c r="M26" s="39" t="s">
        <v>31</v>
      </c>
      <c r="N26" s="40" t="s">
        <v>195</v>
      </c>
      <c r="O26" s="39" t="s">
        <v>30</v>
      </c>
      <c r="P26" s="47"/>
      <c r="Q26" s="39" t="s">
        <v>110</v>
      </c>
      <c r="R26" s="34"/>
      <c r="S26" s="32"/>
      <c r="T26" s="37"/>
      <c r="U26" s="32"/>
    </row>
    <row r="27" spans="1:21" x14ac:dyDescent="0.2">
      <c r="A27" s="31"/>
      <c r="B27" s="34"/>
      <c r="C27" s="33" t="str">
        <f t="shared" si="0"/>
        <v>Новинка</v>
      </c>
      <c r="D27" s="34"/>
      <c r="E27" s="34"/>
      <c r="F27" s="41" t="s">
        <v>79</v>
      </c>
      <c r="G27" s="34">
        <v>2021</v>
      </c>
      <c r="H27" s="35" t="s">
        <v>117</v>
      </c>
      <c r="I27" s="34" t="s">
        <v>150</v>
      </c>
      <c r="J27" s="36">
        <v>850</v>
      </c>
      <c r="K27" s="34">
        <v>40</v>
      </c>
      <c r="L27" s="38">
        <f t="shared" si="1"/>
        <v>6.9000000000000006E-2</v>
      </c>
      <c r="M27" s="39" t="s">
        <v>31</v>
      </c>
      <c r="N27" s="40" t="s">
        <v>195</v>
      </c>
      <c r="O27" s="39" t="s">
        <v>30</v>
      </c>
      <c r="P27" s="47"/>
      <c r="Q27" s="39" t="s">
        <v>110</v>
      </c>
      <c r="R27" s="34"/>
      <c r="S27" s="42">
        <f t="shared" ref="S27:S58" si="5">A27*J27</f>
        <v>0</v>
      </c>
      <c r="T27" s="40">
        <f t="shared" ref="T27:T58" si="6">IF(A27&gt;0,1,)</f>
        <v>0</v>
      </c>
      <c r="U27" s="42">
        <f t="shared" ref="U27:U58" si="7">L27*A27</f>
        <v>0</v>
      </c>
    </row>
    <row r="28" spans="1:21" x14ac:dyDescent="0.2">
      <c r="A28" s="31"/>
      <c r="B28" s="34"/>
      <c r="C28" s="33" t="str">
        <f t="shared" si="0"/>
        <v>Новинка</v>
      </c>
      <c r="D28" s="34"/>
      <c r="E28" s="34"/>
      <c r="F28" s="41" t="s">
        <v>71</v>
      </c>
      <c r="G28" s="34">
        <v>2021</v>
      </c>
      <c r="H28" s="35" t="s">
        <v>105</v>
      </c>
      <c r="I28" s="34" t="s">
        <v>204</v>
      </c>
      <c r="J28" s="36">
        <v>850</v>
      </c>
      <c r="K28" s="34">
        <v>216</v>
      </c>
      <c r="L28" s="38">
        <f t="shared" si="1"/>
        <v>0.28900000000000003</v>
      </c>
      <c r="M28" s="39" t="s">
        <v>31</v>
      </c>
      <c r="N28" s="40" t="s">
        <v>195</v>
      </c>
      <c r="O28" s="39" t="s">
        <v>30</v>
      </c>
      <c r="P28" s="47"/>
      <c r="Q28" s="39" t="s">
        <v>110</v>
      </c>
      <c r="R28" s="34"/>
      <c r="S28" s="42">
        <f t="shared" si="5"/>
        <v>0</v>
      </c>
      <c r="T28" s="40">
        <f t="shared" si="6"/>
        <v>0</v>
      </c>
      <c r="U28" s="42">
        <f t="shared" si="7"/>
        <v>0</v>
      </c>
    </row>
    <row r="29" spans="1:21" ht="22.5" x14ac:dyDescent="0.2">
      <c r="A29" s="31"/>
      <c r="B29" s="34"/>
      <c r="C29" s="33" t="str">
        <f t="shared" si="0"/>
        <v>Новинка</v>
      </c>
      <c r="D29" s="34"/>
      <c r="E29" s="34"/>
      <c r="F29" s="41" t="s">
        <v>64</v>
      </c>
      <c r="G29" s="34">
        <v>2021</v>
      </c>
      <c r="H29" s="35" t="s">
        <v>119</v>
      </c>
      <c r="I29" s="34" t="s">
        <v>226</v>
      </c>
      <c r="J29" s="36">
        <v>850</v>
      </c>
      <c r="K29" s="34">
        <v>194</v>
      </c>
      <c r="L29" s="38">
        <f t="shared" si="1"/>
        <v>0.26150000000000001</v>
      </c>
      <c r="M29" s="39" t="s">
        <v>31</v>
      </c>
      <c r="N29" s="40" t="s">
        <v>195</v>
      </c>
      <c r="O29" s="39" t="s">
        <v>30</v>
      </c>
      <c r="P29" s="47"/>
      <c r="Q29" s="39" t="s">
        <v>110</v>
      </c>
      <c r="R29" s="34"/>
      <c r="S29" s="42">
        <f t="shared" si="5"/>
        <v>0</v>
      </c>
      <c r="T29" s="40">
        <f t="shared" si="6"/>
        <v>0</v>
      </c>
      <c r="U29" s="42">
        <f t="shared" si="7"/>
        <v>0</v>
      </c>
    </row>
    <row r="30" spans="1:21" x14ac:dyDescent="0.2">
      <c r="A30" s="31"/>
      <c r="B30" s="34"/>
      <c r="C30" s="33" t="str">
        <f t="shared" si="0"/>
        <v>Новинка</v>
      </c>
      <c r="D30" s="34"/>
      <c r="E30" s="34"/>
      <c r="F30" s="41" t="s">
        <v>63</v>
      </c>
      <c r="G30" s="34">
        <v>2021</v>
      </c>
      <c r="H30" s="35" t="s">
        <v>119</v>
      </c>
      <c r="I30" s="34" t="s">
        <v>229</v>
      </c>
      <c r="J30" s="36">
        <v>850</v>
      </c>
      <c r="K30" s="34">
        <v>56</v>
      </c>
      <c r="L30" s="38">
        <f t="shared" si="1"/>
        <v>8.900000000000001E-2</v>
      </c>
      <c r="M30" s="39" t="s">
        <v>31</v>
      </c>
      <c r="N30" s="40" t="s">
        <v>195</v>
      </c>
      <c r="O30" s="39" t="s">
        <v>30</v>
      </c>
      <c r="P30" s="47"/>
      <c r="Q30" s="39" t="s">
        <v>110</v>
      </c>
      <c r="R30" s="34"/>
      <c r="S30" s="42">
        <f t="shared" si="5"/>
        <v>0</v>
      </c>
      <c r="T30" s="40">
        <f t="shared" si="6"/>
        <v>0</v>
      </c>
      <c r="U30" s="42">
        <f t="shared" si="7"/>
        <v>0</v>
      </c>
    </row>
    <row r="31" spans="1:21" ht="22.5" x14ac:dyDescent="0.2">
      <c r="A31" s="31"/>
      <c r="B31" s="34"/>
      <c r="C31" s="33" t="str">
        <f t="shared" si="0"/>
        <v>Новинка</v>
      </c>
      <c r="D31" s="34"/>
      <c r="E31" s="34"/>
      <c r="F31" s="41" t="s">
        <v>55</v>
      </c>
      <c r="G31" s="34">
        <v>2020</v>
      </c>
      <c r="H31" s="35" t="s">
        <v>121</v>
      </c>
      <c r="I31" s="34" t="s">
        <v>156</v>
      </c>
      <c r="J31" s="36">
        <v>850</v>
      </c>
      <c r="K31" s="34">
        <v>144</v>
      </c>
      <c r="L31" s="38">
        <f t="shared" si="1"/>
        <v>0.19899999999999998</v>
      </c>
      <c r="M31" s="39" t="s">
        <v>31</v>
      </c>
      <c r="N31" s="40" t="s">
        <v>195</v>
      </c>
      <c r="O31" s="39" t="s">
        <v>30</v>
      </c>
      <c r="P31" s="47"/>
      <c r="Q31" s="39" t="s">
        <v>110</v>
      </c>
      <c r="R31" s="34"/>
      <c r="S31" s="42">
        <f t="shared" si="5"/>
        <v>0</v>
      </c>
      <c r="T31" s="40">
        <f t="shared" si="6"/>
        <v>0</v>
      </c>
      <c r="U31" s="42">
        <f t="shared" si="7"/>
        <v>0</v>
      </c>
    </row>
    <row r="32" spans="1:21" ht="22.5" x14ac:dyDescent="0.2">
      <c r="A32" s="31"/>
      <c r="B32" s="34"/>
      <c r="C32" s="33" t="str">
        <f t="shared" si="0"/>
        <v>Новинка</v>
      </c>
      <c r="D32" s="34"/>
      <c r="E32" s="34"/>
      <c r="F32" s="41" t="s">
        <v>80</v>
      </c>
      <c r="G32" s="34">
        <v>2017</v>
      </c>
      <c r="H32" s="35" t="s">
        <v>121</v>
      </c>
      <c r="I32" s="34" t="s">
        <v>155</v>
      </c>
      <c r="J32" s="36">
        <v>850</v>
      </c>
      <c r="K32" s="34">
        <v>288</v>
      </c>
      <c r="L32" s="38">
        <f t="shared" si="1"/>
        <v>0.379</v>
      </c>
      <c r="M32" s="39" t="s">
        <v>31</v>
      </c>
      <c r="N32" s="40" t="s">
        <v>195</v>
      </c>
      <c r="O32" s="39" t="s">
        <v>30</v>
      </c>
      <c r="P32" s="47"/>
      <c r="Q32" s="39" t="s">
        <v>110</v>
      </c>
      <c r="R32" s="34"/>
      <c r="S32" s="42">
        <f t="shared" si="5"/>
        <v>0</v>
      </c>
      <c r="T32" s="40">
        <f t="shared" si="6"/>
        <v>0</v>
      </c>
      <c r="U32" s="42">
        <f t="shared" si="7"/>
        <v>0</v>
      </c>
    </row>
    <row r="33" spans="1:21" x14ac:dyDescent="0.2">
      <c r="A33" s="31"/>
      <c r="B33" s="34"/>
      <c r="C33" s="33" t="str">
        <f t="shared" si="0"/>
        <v>Новинка</v>
      </c>
      <c r="D33" s="34"/>
      <c r="E33" s="34"/>
      <c r="F33" s="41" t="s">
        <v>72</v>
      </c>
      <c r="G33" s="34">
        <v>2016</v>
      </c>
      <c r="H33" s="35" t="s">
        <v>112</v>
      </c>
      <c r="I33" s="34" t="s">
        <v>172</v>
      </c>
      <c r="J33" s="36">
        <v>850</v>
      </c>
      <c r="K33" s="34">
        <v>350</v>
      </c>
      <c r="L33" s="38">
        <f t="shared" si="1"/>
        <v>0.45650000000000002</v>
      </c>
      <c r="M33" s="39" t="s">
        <v>173</v>
      </c>
      <c r="N33" s="40" t="s">
        <v>195</v>
      </c>
      <c r="O33" s="39" t="s">
        <v>30</v>
      </c>
      <c r="P33" s="47" t="s">
        <v>112</v>
      </c>
      <c r="Q33" s="39" t="s">
        <v>110</v>
      </c>
      <c r="R33" s="34"/>
      <c r="S33" s="42">
        <f t="shared" si="5"/>
        <v>0</v>
      </c>
      <c r="T33" s="40">
        <f t="shared" si="6"/>
        <v>0</v>
      </c>
      <c r="U33" s="42">
        <f t="shared" si="7"/>
        <v>0</v>
      </c>
    </row>
    <row r="34" spans="1:21" ht="33.75" x14ac:dyDescent="0.2">
      <c r="A34" s="31"/>
      <c r="B34" s="34"/>
      <c r="C34" s="33" t="str">
        <f t="shared" si="0"/>
        <v>Новинка</v>
      </c>
      <c r="D34" s="34"/>
      <c r="E34" s="34"/>
      <c r="F34" s="41" t="s">
        <v>136</v>
      </c>
      <c r="G34" s="34">
        <v>2016</v>
      </c>
      <c r="H34" s="35" t="s">
        <v>112</v>
      </c>
      <c r="I34" s="34" t="s">
        <v>183</v>
      </c>
      <c r="J34" s="36">
        <v>850</v>
      </c>
      <c r="K34" s="34">
        <v>40</v>
      </c>
      <c r="L34" s="38">
        <f t="shared" si="1"/>
        <v>6.9000000000000006E-2</v>
      </c>
      <c r="M34" s="39" t="s">
        <v>31</v>
      </c>
      <c r="N34" s="40" t="s">
        <v>195</v>
      </c>
      <c r="O34" s="39" t="s">
        <v>30</v>
      </c>
      <c r="P34" s="47" t="s">
        <v>112</v>
      </c>
      <c r="Q34" s="39" t="s">
        <v>110</v>
      </c>
      <c r="R34" s="34"/>
      <c r="S34" s="42">
        <f t="shared" si="5"/>
        <v>0</v>
      </c>
      <c r="T34" s="40">
        <f t="shared" si="6"/>
        <v>0</v>
      </c>
      <c r="U34" s="42">
        <f t="shared" si="7"/>
        <v>0</v>
      </c>
    </row>
    <row r="35" spans="1:21" ht="33.75" x14ac:dyDescent="0.2">
      <c r="A35" s="31"/>
      <c r="B35" s="34"/>
      <c r="C35" s="33" t="str">
        <f t="shared" si="0"/>
        <v>Новинка</v>
      </c>
      <c r="D35" s="34"/>
      <c r="E35" s="34"/>
      <c r="F35" s="41" t="s">
        <v>137</v>
      </c>
      <c r="G35" s="34">
        <v>2016</v>
      </c>
      <c r="H35" s="35" t="s">
        <v>112</v>
      </c>
      <c r="I35" s="34" t="s">
        <v>176</v>
      </c>
      <c r="J35" s="36">
        <v>850</v>
      </c>
      <c r="K35" s="34">
        <v>72</v>
      </c>
      <c r="L35" s="38">
        <f t="shared" si="1"/>
        <v>0.109</v>
      </c>
      <c r="M35" s="39" t="s">
        <v>31</v>
      </c>
      <c r="N35" s="40" t="s">
        <v>195</v>
      </c>
      <c r="O35" s="39" t="s">
        <v>30</v>
      </c>
      <c r="P35" s="47" t="s">
        <v>112</v>
      </c>
      <c r="Q35" s="39" t="s">
        <v>110</v>
      </c>
      <c r="R35" s="34"/>
      <c r="S35" s="42">
        <f t="shared" si="5"/>
        <v>0</v>
      </c>
      <c r="T35" s="40">
        <f t="shared" si="6"/>
        <v>0</v>
      </c>
      <c r="U35" s="42">
        <f t="shared" si="7"/>
        <v>0</v>
      </c>
    </row>
    <row r="36" spans="1:21" ht="22.5" x14ac:dyDescent="0.2">
      <c r="A36" s="31"/>
      <c r="B36" s="34"/>
      <c r="C36" s="33" t="str">
        <f t="shared" si="0"/>
        <v>Новинка</v>
      </c>
      <c r="D36" s="34"/>
      <c r="E36" s="34"/>
      <c r="F36" s="41" t="s">
        <v>139</v>
      </c>
      <c r="G36" s="34">
        <v>2016</v>
      </c>
      <c r="H36" s="35" t="s">
        <v>112</v>
      </c>
      <c r="I36" s="34" t="s">
        <v>178</v>
      </c>
      <c r="J36" s="36">
        <v>850</v>
      </c>
      <c r="K36" s="34">
        <v>112</v>
      </c>
      <c r="L36" s="38">
        <f t="shared" si="1"/>
        <v>0.159</v>
      </c>
      <c r="M36" s="39" t="s">
        <v>31</v>
      </c>
      <c r="N36" s="40" t="s">
        <v>195</v>
      </c>
      <c r="O36" s="39" t="s">
        <v>30</v>
      </c>
      <c r="P36" s="47" t="s">
        <v>112</v>
      </c>
      <c r="Q36" s="39" t="s">
        <v>110</v>
      </c>
      <c r="R36" s="34"/>
      <c r="S36" s="42">
        <f t="shared" si="5"/>
        <v>0</v>
      </c>
      <c r="T36" s="40">
        <f t="shared" si="6"/>
        <v>0</v>
      </c>
      <c r="U36" s="42">
        <f t="shared" si="7"/>
        <v>0</v>
      </c>
    </row>
    <row r="37" spans="1:21" ht="22.5" x14ac:dyDescent="0.2">
      <c r="A37" s="31"/>
      <c r="B37" s="34"/>
      <c r="C37" s="33" t="str">
        <f t="shared" si="0"/>
        <v>Новинка</v>
      </c>
      <c r="D37" s="34"/>
      <c r="E37" s="34"/>
      <c r="F37" s="41" t="s">
        <v>128</v>
      </c>
      <c r="G37" s="34">
        <v>2016</v>
      </c>
      <c r="H37" s="35" t="s">
        <v>112</v>
      </c>
      <c r="I37" s="34" t="s">
        <v>174</v>
      </c>
      <c r="J37" s="36">
        <v>850</v>
      </c>
      <c r="K37" s="34">
        <v>122</v>
      </c>
      <c r="L37" s="38">
        <f t="shared" si="1"/>
        <v>0.17149999999999999</v>
      </c>
      <c r="M37" s="39" t="s">
        <v>31</v>
      </c>
      <c r="N37" s="40" t="s">
        <v>195</v>
      </c>
      <c r="O37" s="39" t="s">
        <v>30</v>
      </c>
      <c r="P37" s="47" t="s">
        <v>112</v>
      </c>
      <c r="Q37" s="39" t="s">
        <v>110</v>
      </c>
      <c r="R37" s="34"/>
      <c r="S37" s="42">
        <f t="shared" si="5"/>
        <v>0</v>
      </c>
      <c r="T37" s="40">
        <f t="shared" si="6"/>
        <v>0</v>
      </c>
      <c r="U37" s="42">
        <f t="shared" si="7"/>
        <v>0</v>
      </c>
    </row>
    <row r="38" spans="1:21" ht="33.75" x14ac:dyDescent="0.2">
      <c r="A38" s="31"/>
      <c r="B38" s="34"/>
      <c r="C38" s="33" t="str">
        <f t="shared" si="0"/>
        <v>Новинка</v>
      </c>
      <c r="D38" s="34"/>
      <c r="E38" s="34"/>
      <c r="F38" s="41" t="s">
        <v>138</v>
      </c>
      <c r="G38" s="34">
        <v>2016</v>
      </c>
      <c r="H38" s="35" t="s">
        <v>112</v>
      </c>
      <c r="I38" s="34" t="s">
        <v>177</v>
      </c>
      <c r="J38" s="36">
        <v>850</v>
      </c>
      <c r="K38" s="34">
        <v>192</v>
      </c>
      <c r="L38" s="38">
        <f t="shared" si="1"/>
        <v>0.25900000000000001</v>
      </c>
      <c r="M38" s="39" t="s">
        <v>31</v>
      </c>
      <c r="N38" s="40" t="s">
        <v>195</v>
      </c>
      <c r="O38" s="39" t="s">
        <v>30</v>
      </c>
      <c r="P38" s="47" t="s">
        <v>112</v>
      </c>
      <c r="Q38" s="39" t="s">
        <v>110</v>
      </c>
      <c r="R38" s="34"/>
      <c r="S38" s="42">
        <f t="shared" si="5"/>
        <v>0</v>
      </c>
      <c r="T38" s="40">
        <f t="shared" si="6"/>
        <v>0</v>
      </c>
      <c r="U38" s="42">
        <f t="shared" si="7"/>
        <v>0</v>
      </c>
    </row>
    <row r="39" spans="1:21" ht="22.5" x14ac:dyDescent="0.2">
      <c r="A39" s="31"/>
      <c r="B39" s="34"/>
      <c r="C39" s="33" t="str">
        <f t="shared" si="0"/>
        <v>Новинка</v>
      </c>
      <c r="D39" s="34"/>
      <c r="E39" s="34"/>
      <c r="F39" s="41" t="s">
        <v>135</v>
      </c>
      <c r="G39" s="34">
        <v>2016</v>
      </c>
      <c r="H39" s="35" t="s">
        <v>112</v>
      </c>
      <c r="I39" s="34" t="s">
        <v>182</v>
      </c>
      <c r="J39" s="36">
        <v>850</v>
      </c>
      <c r="K39" s="34">
        <v>200</v>
      </c>
      <c r="L39" s="38">
        <f t="shared" si="1"/>
        <v>0.26900000000000002</v>
      </c>
      <c r="M39" s="39" t="s">
        <v>31</v>
      </c>
      <c r="N39" s="40" t="s">
        <v>195</v>
      </c>
      <c r="O39" s="39" t="s">
        <v>30</v>
      </c>
      <c r="P39" s="47" t="s">
        <v>112</v>
      </c>
      <c r="Q39" s="39" t="s">
        <v>110</v>
      </c>
      <c r="R39" s="34"/>
      <c r="S39" s="42">
        <f t="shared" si="5"/>
        <v>0</v>
      </c>
      <c r="T39" s="40">
        <f t="shared" si="6"/>
        <v>0</v>
      </c>
      <c r="U39" s="42">
        <f t="shared" si="7"/>
        <v>0</v>
      </c>
    </row>
    <row r="40" spans="1:21" ht="33.75" x14ac:dyDescent="0.2">
      <c r="A40" s="31"/>
      <c r="B40" s="34"/>
      <c r="C40" s="33" t="str">
        <f t="shared" si="0"/>
        <v>Новинка</v>
      </c>
      <c r="D40" s="34"/>
      <c r="E40" s="34"/>
      <c r="F40" s="41" t="s">
        <v>133</v>
      </c>
      <c r="G40" s="34">
        <v>2016</v>
      </c>
      <c r="H40" s="35" t="s">
        <v>112</v>
      </c>
      <c r="I40" s="34" t="s">
        <v>180</v>
      </c>
      <c r="J40" s="36">
        <v>850</v>
      </c>
      <c r="K40" s="34">
        <v>224</v>
      </c>
      <c r="L40" s="38">
        <f t="shared" si="1"/>
        <v>0.29900000000000004</v>
      </c>
      <c r="M40" s="39" t="s">
        <v>31</v>
      </c>
      <c r="N40" s="40" t="s">
        <v>195</v>
      </c>
      <c r="O40" s="39" t="s">
        <v>30</v>
      </c>
      <c r="P40" s="47" t="s">
        <v>112</v>
      </c>
      <c r="Q40" s="39" t="s">
        <v>110</v>
      </c>
      <c r="R40" s="34"/>
      <c r="S40" s="42">
        <f t="shared" si="5"/>
        <v>0</v>
      </c>
      <c r="T40" s="40">
        <f t="shared" si="6"/>
        <v>0</v>
      </c>
      <c r="U40" s="42">
        <f t="shared" si="7"/>
        <v>0</v>
      </c>
    </row>
    <row r="41" spans="1:21" ht="22.5" x14ac:dyDescent="0.2">
      <c r="A41" s="31"/>
      <c r="B41" s="34"/>
      <c r="C41" s="33" t="str">
        <f t="shared" si="0"/>
        <v>Новинка</v>
      </c>
      <c r="D41" s="34"/>
      <c r="E41" s="34"/>
      <c r="F41" s="41" t="s">
        <v>134</v>
      </c>
      <c r="G41" s="34">
        <v>2016</v>
      </c>
      <c r="H41" s="35" t="s">
        <v>112</v>
      </c>
      <c r="I41" s="34" t="s">
        <v>181</v>
      </c>
      <c r="J41" s="36">
        <v>850</v>
      </c>
      <c r="K41" s="34">
        <v>258</v>
      </c>
      <c r="L41" s="38">
        <f t="shared" si="1"/>
        <v>0.34150000000000003</v>
      </c>
      <c r="M41" s="39" t="s">
        <v>31</v>
      </c>
      <c r="N41" s="40" t="s">
        <v>195</v>
      </c>
      <c r="O41" s="39" t="s">
        <v>30</v>
      </c>
      <c r="P41" s="47" t="s">
        <v>112</v>
      </c>
      <c r="Q41" s="39" t="s">
        <v>110</v>
      </c>
      <c r="R41" s="34"/>
      <c r="S41" s="42">
        <f t="shared" si="5"/>
        <v>0</v>
      </c>
      <c r="T41" s="40">
        <f t="shared" si="6"/>
        <v>0</v>
      </c>
      <c r="U41" s="42">
        <f t="shared" si="7"/>
        <v>0</v>
      </c>
    </row>
    <row r="42" spans="1:21" ht="22.5" x14ac:dyDescent="0.2">
      <c r="A42" s="31"/>
      <c r="B42" s="34"/>
      <c r="C42" s="33" t="str">
        <f t="shared" si="0"/>
        <v>Новинка</v>
      </c>
      <c r="D42" s="34"/>
      <c r="E42" s="34"/>
      <c r="F42" s="41" t="s">
        <v>131</v>
      </c>
      <c r="G42" s="34">
        <v>2016</v>
      </c>
      <c r="H42" s="35" t="s">
        <v>112</v>
      </c>
      <c r="I42" s="34" t="s">
        <v>179</v>
      </c>
      <c r="J42" s="36">
        <v>850</v>
      </c>
      <c r="K42" s="34">
        <v>266</v>
      </c>
      <c r="L42" s="38">
        <f t="shared" si="1"/>
        <v>0.35150000000000003</v>
      </c>
      <c r="M42" s="39" t="s">
        <v>31</v>
      </c>
      <c r="N42" s="40" t="s">
        <v>195</v>
      </c>
      <c r="O42" s="39" t="s">
        <v>30</v>
      </c>
      <c r="P42" s="47" t="s">
        <v>112</v>
      </c>
      <c r="Q42" s="39" t="s">
        <v>110</v>
      </c>
      <c r="R42" s="34"/>
      <c r="S42" s="42">
        <f t="shared" si="5"/>
        <v>0</v>
      </c>
      <c r="T42" s="40">
        <f t="shared" si="6"/>
        <v>0</v>
      </c>
      <c r="U42" s="42">
        <f t="shared" si="7"/>
        <v>0</v>
      </c>
    </row>
    <row r="43" spans="1:21" ht="22.5" x14ac:dyDescent="0.2">
      <c r="A43" s="31"/>
      <c r="B43" s="34"/>
      <c r="C43" s="33" t="str">
        <f t="shared" ref="C43:C74" si="8">IF(G43&gt;2000,$C$10,)</f>
        <v>Новинка</v>
      </c>
      <c r="D43" s="34"/>
      <c r="E43" s="34"/>
      <c r="F43" s="41" t="s">
        <v>130</v>
      </c>
      <c r="G43" s="34">
        <v>2016</v>
      </c>
      <c r="H43" s="35" t="s">
        <v>112</v>
      </c>
      <c r="I43" s="34" t="s">
        <v>179</v>
      </c>
      <c r="J43" s="36">
        <v>850</v>
      </c>
      <c r="K43" s="34">
        <v>280</v>
      </c>
      <c r="L43" s="38">
        <f t="shared" ref="L43:L74" si="9">IF(K43&gt;0,K43/2*0.0025+0.019,0)</f>
        <v>0.36900000000000005</v>
      </c>
      <c r="M43" s="39" t="s">
        <v>31</v>
      </c>
      <c r="N43" s="40" t="s">
        <v>195</v>
      </c>
      <c r="O43" s="39" t="s">
        <v>30</v>
      </c>
      <c r="P43" s="47" t="s">
        <v>112</v>
      </c>
      <c r="Q43" s="39" t="s">
        <v>110</v>
      </c>
      <c r="R43" s="34"/>
      <c r="S43" s="42">
        <f t="shared" si="5"/>
        <v>0</v>
      </c>
      <c r="T43" s="40">
        <f t="shared" si="6"/>
        <v>0</v>
      </c>
      <c r="U43" s="42">
        <f t="shared" si="7"/>
        <v>0</v>
      </c>
    </row>
    <row r="44" spans="1:21" ht="33.75" x14ac:dyDescent="0.2">
      <c r="A44" s="31"/>
      <c r="B44" s="34"/>
      <c r="C44" s="33" t="str">
        <f t="shared" si="8"/>
        <v>Новинка</v>
      </c>
      <c r="D44" s="34"/>
      <c r="E44" s="34"/>
      <c r="F44" s="41" t="s">
        <v>132</v>
      </c>
      <c r="G44" s="34">
        <v>2016</v>
      </c>
      <c r="H44" s="35" t="s">
        <v>112</v>
      </c>
      <c r="I44" s="34" t="s">
        <v>179</v>
      </c>
      <c r="J44" s="36">
        <v>850</v>
      </c>
      <c r="K44" s="34">
        <v>336</v>
      </c>
      <c r="L44" s="38">
        <f t="shared" si="9"/>
        <v>0.439</v>
      </c>
      <c r="M44" s="39" t="s">
        <v>31</v>
      </c>
      <c r="N44" s="40" t="s">
        <v>195</v>
      </c>
      <c r="O44" s="39" t="s">
        <v>30</v>
      </c>
      <c r="P44" s="47" t="s">
        <v>112</v>
      </c>
      <c r="Q44" s="39" t="s">
        <v>110</v>
      </c>
      <c r="R44" s="34"/>
      <c r="S44" s="42">
        <f t="shared" si="5"/>
        <v>0</v>
      </c>
      <c r="T44" s="40">
        <f t="shared" si="6"/>
        <v>0</v>
      </c>
      <c r="U44" s="42">
        <f t="shared" si="7"/>
        <v>0</v>
      </c>
    </row>
    <row r="45" spans="1:21" ht="22.5" x14ac:dyDescent="0.2">
      <c r="A45" s="31"/>
      <c r="B45" s="34"/>
      <c r="C45" s="33" t="str">
        <f t="shared" si="8"/>
        <v>Новинка</v>
      </c>
      <c r="D45" s="34"/>
      <c r="E45" s="34"/>
      <c r="F45" s="41" t="s">
        <v>129</v>
      </c>
      <c r="G45" s="34">
        <v>2016</v>
      </c>
      <c r="H45" s="35" t="s">
        <v>112</v>
      </c>
      <c r="I45" s="34" t="s">
        <v>175</v>
      </c>
      <c r="J45" s="36">
        <v>850</v>
      </c>
      <c r="K45" s="34">
        <v>374</v>
      </c>
      <c r="L45" s="38">
        <f t="shared" si="9"/>
        <v>0.48650000000000004</v>
      </c>
      <c r="M45" s="39" t="s">
        <v>31</v>
      </c>
      <c r="N45" s="40" t="s">
        <v>195</v>
      </c>
      <c r="O45" s="39" t="s">
        <v>30</v>
      </c>
      <c r="P45" s="47" t="s">
        <v>112</v>
      </c>
      <c r="Q45" s="39" t="s">
        <v>110</v>
      </c>
      <c r="R45" s="34"/>
      <c r="S45" s="42">
        <f t="shared" si="5"/>
        <v>0</v>
      </c>
      <c r="T45" s="40">
        <f t="shared" si="6"/>
        <v>0</v>
      </c>
      <c r="U45" s="42">
        <f t="shared" si="7"/>
        <v>0</v>
      </c>
    </row>
    <row r="46" spans="1:21" ht="22.5" x14ac:dyDescent="0.2">
      <c r="A46" s="31"/>
      <c r="B46" s="34"/>
      <c r="C46" s="33" t="str">
        <f t="shared" si="8"/>
        <v>Новинка</v>
      </c>
      <c r="D46" s="34"/>
      <c r="E46" s="34"/>
      <c r="F46" s="41" t="s">
        <v>73</v>
      </c>
      <c r="G46" s="34">
        <v>2015</v>
      </c>
      <c r="H46" s="35" t="s">
        <v>117</v>
      </c>
      <c r="I46" s="34" t="s">
        <v>194</v>
      </c>
      <c r="J46" s="36">
        <v>850</v>
      </c>
      <c r="K46" s="34">
        <v>162</v>
      </c>
      <c r="L46" s="38">
        <f t="shared" si="9"/>
        <v>0.2215</v>
      </c>
      <c r="M46" s="39" t="s">
        <v>31</v>
      </c>
      <c r="N46" s="40" t="s">
        <v>195</v>
      </c>
      <c r="O46" s="39" t="s">
        <v>30</v>
      </c>
      <c r="P46" s="47"/>
      <c r="Q46" s="39" t="s">
        <v>110</v>
      </c>
      <c r="R46" s="34"/>
      <c r="S46" s="42">
        <f t="shared" si="5"/>
        <v>0</v>
      </c>
      <c r="T46" s="40">
        <f t="shared" si="6"/>
        <v>0</v>
      </c>
      <c r="U46" s="42">
        <f t="shared" si="7"/>
        <v>0</v>
      </c>
    </row>
    <row r="47" spans="1:21" ht="22.5" x14ac:dyDescent="0.2">
      <c r="A47" s="31"/>
      <c r="B47" s="34"/>
      <c r="C47" s="33" t="str">
        <f t="shared" si="8"/>
        <v>Новинка</v>
      </c>
      <c r="D47" s="34"/>
      <c r="E47" s="34"/>
      <c r="F47" s="41" t="s">
        <v>42</v>
      </c>
      <c r="G47" s="34">
        <v>2013</v>
      </c>
      <c r="H47" s="35" t="s">
        <v>105</v>
      </c>
      <c r="I47" s="34" t="s">
        <v>203</v>
      </c>
      <c r="J47" s="36">
        <v>850</v>
      </c>
      <c r="K47" s="34">
        <v>152</v>
      </c>
      <c r="L47" s="38">
        <f t="shared" si="9"/>
        <v>0.20899999999999999</v>
      </c>
      <c r="M47" s="39" t="s">
        <v>31</v>
      </c>
      <c r="N47" s="40" t="s">
        <v>195</v>
      </c>
      <c r="O47" s="39" t="s">
        <v>30</v>
      </c>
      <c r="P47" s="47"/>
      <c r="Q47" s="39" t="s">
        <v>110</v>
      </c>
      <c r="R47" s="34"/>
      <c r="S47" s="42">
        <f t="shared" si="5"/>
        <v>0</v>
      </c>
      <c r="T47" s="40">
        <f t="shared" si="6"/>
        <v>0</v>
      </c>
      <c r="U47" s="42">
        <f t="shared" si="7"/>
        <v>0</v>
      </c>
    </row>
    <row r="48" spans="1:21" x14ac:dyDescent="0.2">
      <c r="A48" s="31"/>
      <c r="B48" s="34"/>
      <c r="C48" s="33" t="str">
        <f t="shared" si="8"/>
        <v>Новинка</v>
      </c>
      <c r="D48" s="34"/>
      <c r="E48" s="34"/>
      <c r="F48" s="41" t="s">
        <v>59</v>
      </c>
      <c r="G48" s="34">
        <v>2012</v>
      </c>
      <c r="H48" s="35" t="s">
        <v>118</v>
      </c>
      <c r="I48" s="34" t="s">
        <v>161</v>
      </c>
      <c r="J48" s="36">
        <v>850</v>
      </c>
      <c r="K48" s="34">
        <v>182</v>
      </c>
      <c r="L48" s="38">
        <f t="shared" si="9"/>
        <v>0.2465</v>
      </c>
      <c r="M48" s="39" t="s">
        <v>31</v>
      </c>
      <c r="N48" s="40" t="s">
        <v>195</v>
      </c>
      <c r="O48" s="39" t="s">
        <v>30</v>
      </c>
      <c r="P48" s="47"/>
      <c r="Q48" s="39" t="s">
        <v>110</v>
      </c>
      <c r="R48" s="34"/>
      <c r="S48" s="42">
        <f t="shared" si="5"/>
        <v>0</v>
      </c>
      <c r="T48" s="40">
        <f t="shared" si="6"/>
        <v>0</v>
      </c>
      <c r="U48" s="42">
        <f t="shared" si="7"/>
        <v>0</v>
      </c>
    </row>
    <row r="49" spans="1:21" ht="33.75" x14ac:dyDescent="0.2">
      <c r="A49" s="31"/>
      <c r="B49" s="43"/>
      <c r="C49" s="33" t="str">
        <f t="shared" si="8"/>
        <v>Новинка</v>
      </c>
      <c r="D49" s="44"/>
      <c r="E49" s="44"/>
      <c r="F49" s="41" t="s">
        <v>32</v>
      </c>
      <c r="G49" s="34">
        <v>2011</v>
      </c>
      <c r="H49" s="35" t="s">
        <v>116</v>
      </c>
      <c r="I49" s="34" t="s">
        <v>184</v>
      </c>
      <c r="J49" s="36">
        <v>850</v>
      </c>
      <c r="K49" s="45">
        <v>192</v>
      </c>
      <c r="L49" s="38">
        <f t="shared" si="9"/>
        <v>0.25900000000000001</v>
      </c>
      <c r="M49" s="39" t="s">
        <v>31</v>
      </c>
      <c r="N49" s="40" t="s">
        <v>195</v>
      </c>
      <c r="O49" s="39" t="s">
        <v>30</v>
      </c>
      <c r="P49" s="43"/>
      <c r="Q49" s="39" t="s">
        <v>110</v>
      </c>
      <c r="R49" s="46"/>
      <c r="S49" s="42">
        <f t="shared" si="5"/>
        <v>0</v>
      </c>
      <c r="T49" s="40">
        <f t="shared" si="6"/>
        <v>0</v>
      </c>
      <c r="U49" s="42">
        <f t="shared" si="7"/>
        <v>0</v>
      </c>
    </row>
    <row r="50" spans="1:21" ht="33.75" x14ac:dyDescent="0.2">
      <c r="A50" s="31"/>
      <c r="B50" s="34"/>
      <c r="C50" s="33" t="str">
        <f t="shared" si="8"/>
        <v>Новинка</v>
      </c>
      <c r="D50" s="34"/>
      <c r="E50" s="34"/>
      <c r="F50" s="41" t="s">
        <v>34</v>
      </c>
      <c r="G50" s="34">
        <v>2011</v>
      </c>
      <c r="H50" s="35" t="s">
        <v>116</v>
      </c>
      <c r="I50" s="34" t="s">
        <v>147</v>
      </c>
      <c r="J50" s="36">
        <v>850</v>
      </c>
      <c r="K50" s="34">
        <v>142</v>
      </c>
      <c r="L50" s="38">
        <f t="shared" si="9"/>
        <v>0.19649999999999998</v>
      </c>
      <c r="M50" s="39" t="s">
        <v>31</v>
      </c>
      <c r="N50" s="40" t="s">
        <v>195</v>
      </c>
      <c r="O50" s="39" t="s">
        <v>30</v>
      </c>
      <c r="P50" s="47"/>
      <c r="Q50" s="39" t="s">
        <v>110</v>
      </c>
      <c r="R50" s="34"/>
      <c r="S50" s="42">
        <f t="shared" si="5"/>
        <v>0</v>
      </c>
      <c r="T50" s="40">
        <f t="shared" si="6"/>
        <v>0</v>
      </c>
      <c r="U50" s="42">
        <f t="shared" si="7"/>
        <v>0</v>
      </c>
    </row>
    <row r="51" spans="1:21" ht="22.5" x14ac:dyDescent="0.2">
      <c r="A51" s="31"/>
      <c r="B51" s="34"/>
      <c r="C51" s="33" t="str">
        <f t="shared" si="8"/>
        <v>Новинка</v>
      </c>
      <c r="D51" s="34"/>
      <c r="E51" s="34"/>
      <c r="F51" s="41" t="s">
        <v>82</v>
      </c>
      <c r="G51" s="34">
        <v>2011</v>
      </c>
      <c r="H51" s="35" t="s">
        <v>106</v>
      </c>
      <c r="I51" s="34" t="s">
        <v>148</v>
      </c>
      <c r="J51" s="36">
        <v>850</v>
      </c>
      <c r="K51" s="34">
        <v>352</v>
      </c>
      <c r="L51" s="38">
        <f t="shared" si="9"/>
        <v>0.45900000000000002</v>
      </c>
      <c r="M51" s="39" t="s">
        <v>31</v>
      </c>
      <c r="N51" s="40" t="s">
        <v>195</v>
      </c>
      <c r="O51" s="39" t="s">
        <v>30</v>
      </c>
      <c r="P51" s="47" t="s">
        <v>106</v>
      </c>
      <c r="Q51" s="39" t="s">
        <v>110</v>
      </c>
      <c r="R51" s="34"/>
      <c r="S51" s="42">
        <f t="shared" si="5"/>
        <v>0</v>
      </c>
      <c r="T51" s="40">
        <f t="shared" si="6"/>
        <v>0</v>
      </c>
      <c r="U51" s="42">
        <f t="shared" si="7"/>
        <v>0</v>
      </c>
    </row>
    <row r="52" spans="1:21" x14ac:dyDescent="0.2">
      <c r="A52" s="31"/>
      <c r="B52" s="34"/>
      <c r="C52" s="33" t="str">
        <f t="shared" si="8"/>
        <v>Новинка</v>
      </c>
      <c r="D52" s="34"/>
      <c r="E52" s="34"/>
      <c r="F52" s="41" t="s">
        <v>60</v>
      </c>
      <c r="G52" s="34">
        <v>2011</v>
      </c>
      <c r="H52" s="35" t="s">
        <v>119</v>
      </c>
      <c r="I52" s="34" t="s">
        <v>227</v>
      </c>
      <c r="J52" s="36">
        <v>850</v>
      </c>
      <c r="K52" s="34">
        <v>354</v>
      </c>
      <c r="L52" s="38">
        <f t="shared" si="9"/>
        <v>0.46150000000000002</v>
      </c>
      <c r="M52" s="39" t="s">
        <v>31</v>
      </c>
      <c r="N52" s="40" t="s">
        <v>195</v>
      </c>
      <c r="O52" s="39" t="s">
        <v>30</v>
      </c>
      <c r="P52" s="47"/>
      <c r="Q52" s="39" t="s">
        <v>110</v>
      </c>
      <c r="R52" s="34"/>
      <c r="S52" s="42">
        <f t="shared" si="5"/>
        <v>0</v>
      </c>
      <c r="T52" s="40">
        <f t="shared" si="6"/>
        <v>0</v>
      </c>
      <c r="U52" s="42">
        <f t="shared" si="7"/>
        <v>0</v>
      </c>
    </row>
    <row r="53" spans="1:21" ht="22.5" x14ac:dyDescent="0.2">
      <c r="A53" s="31"/>
      <c r="B53" s="34"/>
      <c r="C53" s="33" t="str">
        <f t="shared" si="8"/>
        <v>Новинка</v>
      </c>
      <c r="D53" s="34"/>
      <c r="E53" s="34"/>
      <c r="F53" s="41" t="s">
        <v>189</v>
      </c>
      <c r="G53" s="34">
        <v>2010</v>
      </c>
      <c r="H53" s="35" t="s">
        <v>116</v>
      </c>
      <c r="I53" s="34" t="s">
        <v>190</v>
      </c>
      <c r="J53" s="36">
        <v>850</v>
      </c>
      <c r="K53" s="34">
        <v>154</v>
      </c>
      <c r="L53" s="38">
        <f t="shared" si="9"/>
        <v>0.21149999999999999</v>
      </c>
      <c r="M53" s="39" t="s">
        <v>31</v>
      </c>
      <c r="N53" s="40" t="s">
        <v>195</v>
      </c>
      <c r="O53" s="39" t="s">
        <v>30</v>
      </c>
      <c r="P53" s="47"/>
      <c r="Q53" s="39" t="s">
        <v>110</v>
      </c>
      <c r="R53" s="34"/>
      <c r="S53" s="42">
        <f t="shared" si="5"/>
        <v>0</v>
      </c>
      <c r="T53" s="40">
        <f t="shared" si="6"/>
        <v>0</v>
      </c>
      <c r="U53" s="42">
        <f t="shared" si="7"/>
        <v>0</v>
      </c>
    </row>
    <row r="54" spans="1:21" x14ac:dyDescent="0.2">
      <c r="A54" s="31"/>
      <c r="B54" s="34"/>
      <c r="C54" s="33" t="str">
        <f t="shared" si="8"/>
        <v>Новинка</v>
      </c>
      <c r="D54" s="34"/>
      <c r="E54" s="34"/>
      <c r="F54" s="41" t="s">
        <v>49</v>
      </c>
      <c r="G54" s="34">
        <v>2009</v>
      </c>
      <c r="H54" s="35" t="s">
        <v>65</v>
      </c>
      <c r="I54" s="34" t="s">
        <v>158</v>
      </c>
      <c r="J54" s="36">
        <v>850</v>
      </c>
      <c r="K54" s="34">
        <v>672</v>
      </c>
      <c r="L54" s="38">
        <f t="shared" si="9"/>
        <v>0.85899999999999999</v>
      </c>
      <c r="M54" s="39" t="s">
        <v>31</v>
      </c>
      <c r="N54" s="40" t="s">
        <v>195</v>
      </c>
      <c r="O54" s="39" t="s">
        <v>30</v>
      </c>
      <c r="P54" s="47"/>
      <c r="Q54" s="39" t="s">
        <v>110</v>
      </c>
      <c r="R54" s="34"/>
      <c r="S54" s="42">
        <f t="shared" si="5"/>
        <v>0</v>
      </c>
      <c r="T54" s="40">
        <f t="shared" si="6"/>
        <v>0</v>
      </c>
      <c r="U54" s="42">
        <f t="shared" si="7"/>
        <v>0</v>
      </c>
    </row>
    <row r="55" spans="1:21" x14ac:dyDescent="0.2">
      <c r="A55" s="31"/>
      <c r="B55" s="34"/>
      <c r="C55" s="33" t="str">
        <f t="shared" si="8"/>
        <v>Новинка</v>
      </c>
      <c r="D55" s="34"/>
      <c r="E55" s="34"/>
      <c r="F55" s="41" t="s">
        <v>65</v>
      </c>
      <c r="G55" s="34">
        <v>2009</v>
      </c>
      <c r="H55" s="35" t="s">
        <v>65</v>
      </c>
      <c r="I55" s="34" t="s">
        <v>157</v>
      </c>
      <c r="J55" s="36">
        <v>850</v>
      </c>
      <c r="K55" s="34">
        <v>422</v>
      </c>
      <c r="L55" s="38">
        <f t="shared" si="9"/>
        <v>0.54649999999999999</v>
      </c>
      <c r="M55" s="39" t="s">
        <v>31</v>
      </c>
      <c r="N55" s="40" t="s">
        <v>195</v>
      </c>
      <c r="O55" s="39" t="s">
        <v>30</v>
      </c>
      <c r="P55" s="47"/>
      <c r="Q55" s="39" t="s">
        <v>110</v>
      </c>
      <c r="R55" s="34"/>
      <c r="S55" s="42">
        <f t="shared" si="5"/>
        <v>0</v>
      </c>
      <c r="T55" s="40">
        <f t="shared" si="6"/>
        <v>0</v>
      </c>
      <c r="U55" s="42">
        <f t="shared" si="7"/>
        <v>0</v>
      </c>
    </row>
    <row r="56" spans="1:21" ht="22.5" x14ac:dyDescent="0.2">
      <c r="A56" s="31"/>
      <c r="B56" s="43"/>
      <c r="C56" s="33" t="str">
        <f t="shared" si="8"/>
        <v>Новинка</v>
      </c>
      <c r="D56" s="44"/>
      <c r="E56" s="44"/>
      <c r="F56" s="41" t="s">
        <v>33</v>
      </c>
      <c r="G56" s="34">
        <v>2008</v>
      </c>
      <c r="H56" s="35" t="s">
        <v>117</v>
      </c>
      <c r="I56" s="34" t="s">
        <v>197</v>
      </c>
      <c r="J56" s="36">
        <v>850</v>
      </c>
      <c r="K56" s="45">
        <v>152</v>
      </c>
      <c r="L56" s="38">
        <f t="shared" si="9"/>
        <v>0.20899999999999999</v>
      </c>
      <c r="M56" s="39" t="s">
        <v>31</v>
      </c>
      <c r="N56" s="40" t="s">
        <v>195</v>
      </c>
      <c r="O56" s="39" t="s">
        <v>30</v>
      </c>
      <c r="P56" s="43"/>
      <c r="Q56" s="39" t="s">
        <v>110</v>
      </c>
      <c r="R56" s="46"/>
      <c r="S56" s="42">
        <f t="shared" si="5"/>
        <v>0</v>
      </c>
      <c r="T56" s="40">
        <f t="shared" si="6"/>
        <v>0</v>
      </c>
      <c r="U56" s="42">
        <f t="shared" si="7"/>
        <v>0</v>
      </c>
    </row>
    <row r="57" spans="1:21" x14ac:dyDescent="0.2">
      <c r="A57" s="31"/>
      <c r="B57" s="34"/>
      <c r="C57" s="33" t="str">
        <f t="shared" si="8"/>
        <v>Новинка</v>
      </c>
      <c r="D57" s="34"/>
      <c r="E57" s="34"/>
      <c r="F57" s="41" t="s">
        <v>74</v>
      </c>
      <c r="G57" s="34">
        <v>2007</v>
      </c>
      <c r="H57" s="35" t="s">
        <v>118</v>
      </c>
      <c r="I57" s="34" t="s">
        <v>168</v>
      </c>
      <c r="J57" s="36">
        <v>850</v>
      </c>
      <c r="K57" s="34">
        <v>212</v>
      </c>
      <c r="L57" s="38">
        <f t="shared" si="9"/>
        <v>0.28400000000000003</v>
      </c>
      <c r="M57" s="39" t="s">
        <v>31</v>
      </c>
      <c r="N57" s="40" t="s">
        <v>195</v>
      </c>
      <c r="O57" s="39" t="s">
        <v>30</v>
      </c>
      <c r="P57" s="47"/>
      <c r="Q57" s="39" t="s">
        <v>110</v>
      </c>
      <c r="R57" s="34"/>
      <c r="S57" s="42">
        <f t="shared" si="5"/>
        <v>0</v>
      </c>
      <c r="T57" s="40">
        <f t="shared" si="6"/>
        <v>0</v>
      </c>
      <c r="U57" s="42">
        <f t="shared" si="7"/>
        <v>0</v>
      </c>
    </row>
    <row r="58" spans="1:21" x14ac:dyDescent="0.2">
      <c r="A58" s="31"/>
      <c r="B58" s="34"/>
      <c r="C58" s="33" t="str">
        <f t="shared" si="8"/>
        <v>Новинка</v>
      </c>
      <c r="D58" s="34"/>
      <c r="E58" s="34"/>
      <c r="F58" s="41" t="s">
        <v>58</v>
      </c>
      <c r="G58" s="34">
        <v>2007</v>
      </c>
      <c r="H58" s="35" t="s">
        <v>109</v>
      </c>
      <c r="I58" s="34" t="s">
        <v>216</v>
      </c>
      <c r="J58" s="36">
        <v>850</v>
      </c>
      <c r="K58" s="34">
        <v>544</v>
      </c>
      <c r="L58" s="38">
        <f t="shared" si="9"/>
        <v>0.69900000000000007</v>
      </c>
      <c r="M58" s="39" t="s">
        <v>31</v>
      </c>
      <c r="N58" s="40" t="s">
        <v>195</v>
      </c>
      <c r="O58" s="39" t="s">
        <v>30</v>
      </c>
      <c r="P58" s="47"/>
      <c r="Q58" s="39" t="s">
        <v>110</v>
      </c>
      <c r="R58" s="34"/>
      <c r="S58" s="42">
        <f t="shared" si="5"/>
        <v>0</v>
      </c>
      <c r="T58" s="40">
        <f t="shared" si="6"/>
        <v>0</v>
      </c>
      <c r="U58" s="42">
        <f t="shared" si="7"/>
        <v>0</v>
      </c>
    </row>
    <row r="59" spans="1:21" ht="22.5" x14ac:dyDescent="0.2">
      <c r="A59" s="31">
        <v>50</v>
      </c>
      <c r="B59" s="34"/>
      <c r="C59" s="33" t="str">
        <f t="shared" si="8"/>
        <v>Новинка</v>
      </c>
      <c r="D59" s="34"/>
      <c r="E59" s="34"/>
      <c r="F59" s="41" t="s">
        <v>81</v>
      </c>
      <c r="G59" s="34">
        <v>2006</v>
      </c>
      <c r="H59" s="35" t="s">
        <v>124</v>
      </c>
      <c r="I59" s="34" t="s">
        <v>151</v>
      </c>
      <c r="J59" s="36">
        <v>850</v>
      </c>
      <c r="K59" s="34">
        <v>136</v>
      </c>
      <c r="L59" s="38">
        <f t="shared" si="9"/>
        <v>0.189</v>
      </c>
      <c r="M59" s="39" t="s">
        <v>31</v>
      </c>
      <c r="N59" s="40" t="s">
        <v>195</v>
      </c>
      <c r="O59" s="39" t="s">
        <v>30</v>
      </c>
      <c r="P59" s="47"/>
      <c r="Q59" s="39" t="s">
        <v>110</v>
      </c>
      <c r="R59" s="34"/>
      <c r="S59" s="42">
        <f t="shared" ref="S59:S75" si="10">A59*J59</f>
        <v>42500</v>
      </c>
      <c r="T59" s="40">
        <f t="shared" ref="T59:T75" si="11">IF(A59&gt;0,1,)</f>
        <v>1</v>
      </c>
      <c r="U59" s="42">
        <f t="shared" ref="U59:U75" si="12">L59*A59</f>
        <v>9.4499999999999993</v>
      </c>
    </row>
    <row r="60" spans="1:21" ht="22.5" x14ac:dyDescent="0.2">
      <c r="A60" s="31"/>
      <c r="B60" s="34"/>
      <c r="C60" s="33" t="str">
        <f t="shared" si="8"/>
        <v>Новинка</v>
      </c>
      <c r="D60" s="34"/>
      <c r="E60" s="34"/>
      <c r="F60" s="41" t="s">
        <v>83</v>
      </c>
      <c r="G60" s="34">
        <v>2005</v>
      </c>
      <c r="H60" s="35" t="s">
        <v>106</v>
      </c>
      <c r="I60" s="34" t="s">
        <v>148</v>
      </c>
      <c r="J60" s="36">
        <v>850</v>
      </c>
      <c r="K60" s="34">
        <v>202</v>
      </c>
      <c r="L60" s="38">
        <f t="shared" si="9"/>
        <v>0.27150000000000002</v>
      </c>
      <c r="M60" s="39" t="s">
        <v>31</v>
      </c>
      <c r="N60" s="40" t="s">
        <v>195</v>
      </c>
      <c r="O60" s="39" t="s">
        <v>30</v>
      </c>
      <c r="P60" s="47" t="s">
        <v>106</v>
      </c>
      <c r="Q60" s="39" t="s">
        <v>110</v>
      </c>
      <c r="R60" s="34"/>
      <c r="S60" s="42">
        <f t="shared" si="10"/>
        <v>0</v>
      </c>
      <c r="T60" s="40">
        <f t="shared" si="11"/>
        <v>0</v>
      </c>
      <c r="U60" s="42">
        <f t="shared" si="12"/>
        <v>0</v>
      </c>
    </row>
    <row r="61" spans="1:21" ht="22.5" x14ac:dyDescent="0.2">
      <c r="A61" s="31"/>
      <c r="B61" s="34"/>
      <c r="C61" s="33" t="str">
        <f t="shared" si="8"/>
        <v>Новинка</v>
      </c>
      <c r="D61" s="34"/>
      <c r="E61" s="34"/>
      <c r="F61" s="41" t="s">
        <v>85</v>
      </c>
      <c r="G61" s="34">
        <v>2004</v>
      </c>
      <c r="H61" s="35" t="s">
        <v>109</v>
      </c>
      <c r="I61" s="34" t="s">
        <v>220</v>
      </c>
      <c r="J61" s="36">
        <v>850</v>
      </c>
      <c r="K61" s="34">
        <v>420</v>
      </c>
      <c r="L61" s="38">
        <f t="shared" si="9"/>
        <v>0.54400000000000004</v>
      </c>
      <c r="M61" s="39" t="s">
        <v>31</v>
      </c>
      <c r="N61" s="40" t="s">
        <v>195</v>
      </c>
      <c r="O61" s="39" t="s">
        <v>30</v>
      </c>
      <c r="P61" s="47" t="s">
        <v>109</v>
      </c>
      <c r="Q61" s="39" t="s">
        <v>110</v>
      </c>
      <c r="R61" s="34"/>
      <c r="S61" s="42">
        <f t="shared" si="10"/>
        <v>0</v>
      </c>
      <c r="T61" s="40">
        <f t="shared" si="11"/>
        <v>0</v>
      </c>
      <c r="U61" s="42">
        <f t="shared" si="12"/>
        <v>0</v>
      </c>
    </row>
    <row r="62" spans="1:21" x14ac:dyDescent="0.2">
      <c r="A62" s="31"/>
      <c r="B62" s="34"/>
      <c r="C62" s="33" t="str">
        <f t="shared" si="8"/>
        <v>Новинка</v>
      </c>
      <c r="D62" s="34"/>
      <c r="E62" s="34"/>
      <c r="F62" s="41" t="s">
        <v>84</v>
      </c>
      <c r="G62" s="34">
        <v>2004</v>
      </c>
      <c r="H62" s="35" t="s">
        <v>109</v>
      </c>
      <c r="I62" s="34" t="s">
        <v>232</v>
      </c>
      <c r="J62" s="36">
        <v>850</v>
      </c>
      <c r="K62" s="34">
        <v>542</v>
      </c>
      <c r="L62" s="38">
        <f t="shared" si="9"/>
        <v>0.69650000000000001</v>
      </c>
      <c r="M62" s="39" t="s">
        <v>31</v>
      </c>
      <c r="N62" s="40" t="s">
        <v>195</v>
      </c>
      <c r="O62" s="39" t="s">
        <v>30</v>
      </c>
      <c r="P62" s="47" t="s">
        <v>109</v>
      </c>
      <c r="Q62" s="39" t="s">
        <v>110</v>
      </c>
      <c r="R62" s="34"/>
      <c r="S62" s="42">
        <f t="shared" si="10"/>
        <v>0</v>
      </c>
      <c r="T62" s="40">
        <f t="shared" si="11"/>
        <v>0</v>
      </c>
      <c r="U62" s="42">
        <f t="shared" si="12"/>
        <v>0</v>
      </c>
    </row>
    <row r="63" spans="1:21" x14ac:dyDescent="0.2">
      <c r="A63" s="31"/>
      <c r="B63" s="34"/>
      <c r="C63" s="33" t="str">
        <f t="shared" si="8"/>
        <v>Новинка</v>
      </c>
      <c r="D63" s="34"/>
      <c r="E63" s="34"/>
      <c r="F63" s="41" t="s">
        <v>90</v>
      </c>
      <c r="G63" s="34">
        <v>2004</v>
      </c>
      <c r="H63" s="35" t="s">
        <v>109</v>
      </c>
      <c r="I63" s="34" t="s">
        <v>219</v>
      </c>
      <c r="J63" s="36">
        <v>850</v>
      </c>
      <c r="K63" s="34">
        <v>354</v>
      </c>
      <c r="L63" s="38">
        <f t="shared" si="9"/>
        <v>0.46150000000000002</v>
      </c>
      <c r="M63" s="39" t="s">
        <v>31</v>
      </c>
      <c r="N63" s="40" t="s">
        <v>195</v>
      </c>
      <c r="O63" s="39" t="s">
        <v>30</v>
      </c>
      <c r="P63" s="47" t="s">
        <v>109</v>
      </c>
      <c r="Q63" s="39" t="s">
        <v>110</v>
      </c>
      <c r="R63" s="34"/>
      <c r="S63" s="42">
        <f t="shared" si="10"/>
        <v>0</v>
      </c>
      <c r="T63" s="40">
        <f t="shared" si="11"/>
        <v>0</v>
      </c>
      <c r="U63" s="42">
        <f t="shared" si="12"/>
        <v>0</v>
      </c>
    </row>
    <row r="64" spans="1:21" ht="22.5" x14ac:dyDescent="0.2">
      <c r="A64" s="31"/>
      <c r="B64" s="34"/>
      <c r="C64" s="33" t="str">
        <f t="shared" si="8"/>
        <v>Новинка</v>
      </c>
      <c r="D64" s="34"/>
      <c r="E64" s="34"/>
      <c r="F64" s="41" t="s">
        <v>91</v>
      </c>
      <c r="G64" s="34">
        <v>2004</v>
      </c>
      <c r="H64" s="35" t="s">
        <v>109</v>
      </c>
      <c r="I64" s="34" t="s">
        <v>223</v>
      </c>
      <c r="J64" s="36">
        <v>850</v>
      </c>
      <c r="K64" s="34">
        <v>308</v>
      </c>
      <c r="L64" s="38">
        <f t="shared" si="9"/>
        <v>0.40400000000000003</v>
      </c>
      <c r="M64" s="39" t="s">
        <v>31</v>
      </c>
      <c r="N64" s="40" t="s">
        <v>195</v>
      </c>
      <c r="O64" s="39" t="s">
        <v>30</v>
      </c>
      <c r="P64" s="47" t="s">
        <v>109</v>
      </c>
      <c r="Q64" s="39" t="s">
        <v>110</v>
      </c>
      <c r="R64" s="34"/>
      <c r="S64" s="42">
        <f t="shared" si="10"/>
        <v>0</v>
      </c>
      <c r="T64" s="40">
        <f t="shared" si="11"/>
        <v>0</v>
      </c>
      <c r="U64" s="42">
        <f t="shared" si="12"/>
        <v>0</v>
      </c>
    </row>
    <row r="65" spans="1:21" x14ac:dyDescent="0.2">
      <c r="A65" s="31"/>
      <c r="B65" s="34"/>
      <c r="C65" s="33" t="str">
        <f t="shared" si="8"/>
        <v>Новинка</v>
      </c>
      <c r="D65" s="34"/>
      <c r="E65" s="34"/>
      <c r="F65" s="41" t="s">
        <v>88</v>
      </c>
      <c r="G65" s="34">
        <v>2004</v>
      </c>
      <c r="H65" s="35" t="s">
        <v>109</v>
      </c>
      <c r="I65" s="34" t="s">
        <v>225</v>
      </c>
      <c r="J65" s="36">
        <v>850</v>
      </c>
      <c r="K65" s="34">
        <v>480</v>
      </c>
      <c r="L65" s="38">
        <f t="shared" si="9"/>
        <v>0.61899999999999999</v>
      </c>
      <c r="M65" s="39" t="s">
        <v>31</v>
      </c>
      <c r="N65" s="40" t="s">
        <v>195</v>
      </c>
      <c r="O65" s="39" t="s">
        <v>30</v>
      </c>
      <c r="P65" s="47" t="s">
        <v>109</v>
      </c>
      <c r="Q65" s="39" t="s">
        <v>110</v>
      </c>
      <c r="R65" s="34"/>
      <c r="S65" s="42">
        <f t="shared" si="10"/>
        <v>0</v>
      </c>
      <c r="T65" s="40">
        <f t="shared" si="11"/>
        <v>0</v>
      </c>
      <c r="U65" s="42">
        <f t="shared" si="12"/>
        <v>0</v>
      </c>
    </row>
    <row r="66" spans="1:21" ht="22.5" x14ac:dyDescent="0.2">
      <c r="A66" s="31"/>
      <c r="B66" s="34"/>
      <c r="C66" s="33" t="str">
        <f t="shared" si="8"/>
        <v>Новинка</v>
      </c>
      <c r="D66" s="34"/>
      <c r="E66" s="34"/>
      <c r="F66" s="41" t="s">
        <v>87</v>
      </c>
      <c r="G66" s="34">
        <v>2004</v>
      </c>
      <c r="H66" s="35" t="s">
        <v>109</v>
      </c>
      <c r="I66" s="34" t="s">
        <v>222</v>
      </c>
      <c r="J66" s="36">
        <v>850</v>
      </c>
      <c r="K66" s="34">
        <v>348</v>
      </c>
      <c r="L66" s="38">
        <f t="shared" si="9"/>
        <v>0.45400000000000001</v>
      </c>
      <c r="M66" s="39" t="s">
        <v>31</v>
      </c>
      <c r="N66" s="40" t="s">
        <v>195</v>
      </c>
      <c r="O66" s="39" t="s">
        <v>30</v>
      </c>
      <c r="P66" s="47" t="s">
        <v>109</v>
      </c>
      <c r="Q66" s="39" t="s">
        <v>110</v>
      </c>
      <c r="R66" s="34"/>
      <c r="S66" s="42">
        <f t="shared" si="10"/>
        <v>0</v>
      </c>
      <c r="T66" s="40">
        <f t="shared" si="11"/>
        <v>0</v>
      </c>
      <c r="U66" s="42">
        <f t="shared" si="12"/>
        <v>0</v>
      </c>
    </row>
    <row r="67" spans="1:21" ht="22.5" x14ac:dyDescent="0.2">
      <c r="A67" s="31"/>
      <c r="B67" s="34"/>
      <c r="C67" s="33" t="str">
        <f t="shared" si="8"/>
        <v>Новинка</v>
      </c>
      <c r="D67" s="34"/>
      <c r="E67" s="34"/>
      <c r="F67" s="41" t="s">
        <v>86</v>
      </c>
      <c r="G67" s="34">
        <v>2004</v>
      </c>
      <c r="H67" s="35" t="s">
        <v>109</v>
      </c>
      <c r="I67" s="34" t="s">
        <v>224</v>
      </c>
      <c r="J67" s="36">
        <v>850</v>
      </c>
      <c r="K67" s="34">
        <v>372</v>
      </c>
      <c r="L67" s="38">
        <f t="shared" si="9"/>
        <v>0.48400000000000004</v>
      </c>
      <c r="M67" s="39" t="s">
        <v>31</v>
      </c>
      <c r="N67" s="40" t="s">
        <v>195</v>
      </c>
      <c r="O67" s="39" t="s">
        <v>30</v>
      </c>
      <c r="P67" s="47" t="s">
        <v>109</v>
      </c>
      <c r="Q67" s="39" t="s">
        <v>110</v>
      </c>
      <c r="R67" s="34"/>
      <c r="S67" s="42">
        <f t="shared" si="10"/>
        <v>0</v>
      </c>
      <c r="T67" s="40">
        <f t="shared" si="11"/>
        <v>0</v>
      </c>
      <c r="U67" s="42">
        <f t="shared" si="12"/>
        <v>0</v>
      </c>
    </row>
    <row r="68" spans="1:21" ht="22.5" x14ac:dyDescent="0.2">
      <c r="A68" s="31"/>
      <c r="B68" s="34"/>
      <c r="C68" s="33" t="str">
        <f t="shared" si="8"/>
        <v>Новинка</v>
      </c>
      <c r="D68" s="34"/>
      <c r="E68" s="34"/>
      <c r="F68" s="41" t="s">
        <v>50</v>
      </c>
      <c r="G68" s="34">
        <v>2002</v>
      </c>
      <c r="H68" s="35" t="s">
        <v>120</v>
      </c>
      <c r="I68" s="34" t="s">
        <v>152</v>
      </c>
      <c r="J68" s="36">
        <v>850</v>
      </c>
      <c r="K68" s="34">
        <v>400</v>
      </c>
      <c r="L68" s="38">
        <f t="shared" si="9"/>
        <v>0.51900000000000002</v>
      </c>
      <c r="M68" s="39" t="s">
        <v>31</v>
      </c>
      <c r="N68" s="40" t="s">
        <v>195</v>
      </c>
      <c r="O68" s="39" t="s">
        <v>30</v>
      </c>
      <c r="P68" s="47"/>
      <c r="Q68" s="39" t="s">
        <v>110</v>
      </c>
      <c r="R68" s="34"/>
      <c r="S68" s="42">
        <f t="shared" si="10"/>
        <v>0</v>
      </c>
      <c r="T68" s="40">
        <f t="shared" si="11"/>
        <v>0</v>
      </c>
      <c r="U68" s="42">
        <f t="shared" si="12"/>
        <v>0</v>
      </c>
    </row>
    <row r="69" spans="1:21" ht="56.25" x14ac:dyDescent="0.2">
      <c r="A69" s="31"/>
      <c r="B69" s="34"/>
      <c r="C69" s="33" t="str">
        <f t="shared" si="8"/>
        <v>Новинка</v>
      </c>
      <c r="D69" s="34"/>
      <c r="E69" s="34"/>
      <c r="F69" s="41" t="s">
        <v>102</v>
      </c>
      <c r="G69" s="34">
        <v>2002</v>
      </c>
      <c r="H69" s="35" t="s">
        <v>114</v>
      </c>
      <c r="I69" s="34" t="s">
        <v>142</v>
      </c>
      <c r="J69" s="36">
        <v>850</v>
      </c>
      <c r="K69" s="34">
        <v>186</v>
      </c>
      <c r="L69" s="38">
        <f t="shared" si="9"/>
        <v>0.2515</v>
      </c>
      <c r="M69" s="39" t="s">
        <v>31</v>
      </c>
      <c r="N69" s="40" t="s">
        <v>195</v>
      </c>
      <c r="O69" s="39" t="s">
        <v>30</v>
      </c>
      <c r="P69" s="47" t="s">
        <v>109</v>
      </c>
      <c r="Q69" s="39" t="s">
        <v>110</v>
      </c>
      <c r="R69" s="34"/>
      <c r="S69" s="42">
        <f t="shared" si="10"/>
        <v>0</v>
      </c>
      <c r="T69" s="40">
        <f t="shared" si="11"/>
        <v>0</v>
      </c>
      <c r="U69" s="42">
        <f t="shared" si="12"/>
        <v>0</v>
      </c>
    </row>
    <row r="70" spans="1:21" ht="33.75" x14ac:dyDescent="0.2">
      <c r="A70" s="31"/>
      <c r="B70" s="34"/>
      <c r="C70" s="33" t="str">
        <f t="shared" si="8"/>
        <v>Новинка</v>
      </c>
      <c r="D70" s="34"/>
      <c r="E70" s="34"/>
      <c r="F70" s="41" t="s">
        <v>101</v>
      </c>
      <c r="G70" s="34">
        <v>2002</v>
      </c>
      <c r="H70" s="35" t="s">
        <v>114</v>
      </c>
      <c r="I70" s="34" t="s">
        <v>143</v>
      </c>
      <c r="J70" s="36">
        <v>850</v>
      </c>
      <c r="K70" s="34">
        <v>175</v>
      </c>
      <c r="L70" s="38">
        <f t="shared" si="9"/>
        <v>0.23774999999999999</v>
      </c>
      <c r="M70" s="39" t="s">
        <v>31</v>
      </c>
      <c r="N70" s="40" t="s">
        <v>195</v>
      </c>
      <c r="O70" s="39" t="s">
        <v>30</v>
      </c>
      <c r="P70" s="47" t="s">
        <v>109</v>
      </c>
      <c r="Q70" s="39" t="s">
        <v>110</v>
      </c>
      <c r="R70" s="34"/>
      <c r="S70" s="42">
        <f t="shared" si="10"/>
        <v>0</v>
      </c>
      <c r="T70" s="40">
        <f t="shared" si="11"/>
        <v>0</v>
      </c>
      <c r="U70" s="42">
        <f t="shared" si="12"/>
        <v>0</v>
      </c>
    </row>
    <row r="71" spans="1:21" ht="33.75" x14ac:dyDescent="0.2">
      <c r="A71" s="31"/>
      <c r="B71" s="34"/>
      <c r="C71" s="33" t="str">
        <f t="shared" si="8"/>
        <v>Новинка</v>
      </c>
      <c r="D71" s="34"/>
      <c r="E71" s="34"/>
      <c r="F71" s="41" t="s">
        <v>99</v>
      </c>
      <c r="G71" s="34">
        <v>2002</v>
      </c>
      <c r="H71" s="35" t="s">
        <v>114</v>
      </c>
      <c r="I71" s="34" t="s">
        <v>144</v>
      </c>
      <c r="J71" s="36">
        <v>850</v>
      </c>
      <c r="K71" s="34">
        <v>190</v>
      </c>
      <c r="L71" s="38">
        <f t="shared" si="9"/>
        <v>0.25650000000000001</v>
      </c>
      <c r="M71" s="39" t="s">
        <v>31</v>
      </c>
      <c r="N71" s="40" t="s">
        <v>195</v>
      </c>
      <c r="O71" s="39" t="s">
        <v>30</v>
      </c>
      <c r="P71" s="47" t="s">
        <v>109</v>
      </c>
      <c r="Q71" s="39" t="s">
        <v>110</v>
      </c>
      <c r="R71" s="34"/>
      <c r="S71" s="42">
        <f t="shared" si="10"/>
        <v>0</v>
      </c>
      <c r="T71" s="40">
        <f t="shared" si="11"/>
        <v>0</v>
      </c>
      <c r="U71" s="42">
        <f t="shared" si="12"/>
        <v>0</v>
      </c>
    </row>
    <row r="72" spans="1:21" ht="56.25" x14ac:dyDescent="0.2">
      <c r="A72" s="31"/>
      <c r="B72" s="34"/>
      <c r="C72" s="33" t="str">
        <f t="shared" si="8"/>
        <v>Новинка</v>
      </c>
      <c r="D72" s="34"/>
      <c r="E72" s="34"/>
      <c r="F72" s="41" t="s">
        <v>100</v>
      </c>
      <c r="G72" s="34">
        <v>2002</v>
      </c>
      <c r="H72" s="35" t="s">
        <v>114</v>
      </c>
      <c r="I72" s="34" t="s">
        <v>145</v>
      </c>
      <c r="J72" s="36">
        <v>850</v>
      </c>
      <c r="K72" s="34">
        <v>164</v>
      </c>
      <c r="L72" s="38">
        <f t="shared" si="9"/>
        <v>0.224</v>
      </c>
      <c r="M72" s="39" t="s">
        <v>31</v>
      </c>
      <c r="N72" s="40" t="s">
        <v>195</v>
      </c>
      <c r="O72" s="39" t="s">
        <v>30</v>
      </c>
      <c r="P72" s="47" t="s">
        <v>109</v>
      </c>
      <c r="Q72" s="39" t="s">
        <v>110</v>
      </c>
      <c r="R72" s="34"/>
      <c r="S72" s="42">
        <f t="shared" si="10"/>
        <v>0</v>
      </c>
      <c r="T72" s="40">
        <f t="shared" si="11"/>
        <v>0</v>
      </c>
      <c r="U72" s="42">
        <f t="shared" si="12"/>
        <v>0</v>
      </c>
    </row>
    <row r="73" spans="1:21" ht="33.75" x14ac:dyDescent="0.2">
      <c r="A73" s="31"/>
      <c r="B73" s="34"/>
      <c r="C73" s="33" t="str">
        <f t="shared" si="8"/>
        <v>Новинка</v>
      </c>
      <c r="D73" s="34"/>
      <c r="E73" s="34"/>
      <c r="F73" s="41" t="s">
        <v>98</v>
      </c>
      <c r="G73" s="34">
        <v>2002</v>
      </c>
      <c r="H73" s="35" t="s">
        <v>114</v>
      </c>
      <c r="I73" s="34" t="s">
        <v>146</v>
      </c>
      <c r="J73" s="36">
        <v>850</v>
      </c>
      <c r="K73" s="34">
        <v>100</v>
      </c>
      <c r="L73" s="38">
        <f t="shared" si="9"/>
        <v>0.14399999999999999</v>
      </c>
      <c r="M73" s="39" t="s">
        <v>31</v>
      </c>
      <c r="N73" s="40" t="s">
        <v>195</v>
      </c>
      <c r="O73" s="39" t="s">
        <v>30</v>
      </c>
      <c r="P73" s="47" t="s">
        <v>109</v>
      </c>
      <c r="Q73" s="39" t="s">
        <v>110</v>
      </c>
      <c r="R73" s="34"/>
      <c r="S73" s="42">
        <f t="shared" si="10"/>
        <v>0</v>
      </c>
      <c r="T73" s="40">
        <f t="shared" si="11"/>
        <v>0</v>
      </c>
      <c r="U73" s="42">
        <f t="shared" si="12"/>
        <v>0</v>
      </c>
    </row>
    <row r="74" spans="1:21" ht="33.75" x14ac:dyDescent="0.2">
      <c r="A74" s="31"/>
      <c r="B74" s="34"/>
      <c r="C74" s="33" t="str">
        <f t="shared" si="8"/>
        <v>Новинка</v>
      </c>
      <c r="D74" s="34"/>
      <c r="E74" s="34"/>
      <c r="F74" s="41" t="s">
        <v>103</v>
      </c>
      <c r="G74" s="34">
        <v>2002</v>
      </c>
      <c r="H74" s="35" t="s">
        <v>114</v>
      </c>
      <c r="I74" s="34" t="s">
        <v>141</v>
      </c>
      <c r="J74" s="36">
        <v>850</v>
      </c>
      <c r="K74" s="34">
        <v>168</v>
      </c>
      <c r="L74" s="38">
        <f t="shared" si="9"/>
        <v>0.22899999999999998</v>
      </c>
      <c r="M74" s="39" t="s">
        <v>31</v>
      </c>
      <c r="N74" s="40" t="s">
        <v>195</v>
      </c>
      <c r="O74" s="39" t="s">
        <v>30</v>
      </c>
      <c r="P74" s="47" t="s">
        <v>109</v>
      </c>
      <c r="Q74" s="39" t="s">
        <v>110</v>
      </c>
      <c r="R74" s="34"/>
      <c r="S74" s="42">
        <f t="shared" si="10"/>
        <v>0</v>
      </c>
      <c r="T74" s="40">
        <f t="shared" si="11"/>
        <v>0</v>
      </c>
      <c r="U74" s="42">
        <f t="shared" si="12"/>
        <v>0</v>
      </c>
    </row>
    <row r="75" spans="1:21" x14ac:dyDescent="0.2">
      <c r="A75" s="31"/>
      <c r="B75" s="34"/>
      <c r="C75" s="33" t="str">
        <f t="shared" ref="C75:C102" si="13">IF(G75&gt;2000,$C$10,)</f>
        <v>Новинка</v>
      </c>
      <c r="D75" s="34"/>
      <c r="E75" s="34"/>
      <c r="F75" s="41" t="s">
        <v>95</v>
      </c>
      <c r="G75" s="34">
        <v>2002</v>
      </c>
      <c r="H75" s="35" t="s">
        <v>109</v>
      </c>
      <c r="I75" s="34" t="s">
        <v>217</v>
      </c>
      <c r="J75" s="36">
        <v>850</v>
      </c>
      <c r="K75" s="34">
        <v>320</v>
      </c>
      <c r="L75" s="38">
        <f t="shared" ref="L75:L106" si="14">IF(K75&gt;0,K75/2*0.0025+0.019,0)</f>
        <v>0.41900000000000004</v>
      </c>
      <c r="M75" s="39" t="s">
        <v>31</v>
      </c>
      <c r="N75" s="40" t="s">
        <v>195</v>
      </c>
      <c r="O75" s="39" t="s">
        <v>30</v>
      </c>
      <c r="P75" s="47" t="s">
        <v>109</v>
      </c>
      <c r="Q75" s="39" t="s">
        <v>110</v>
      </c>
      <c r="R75" s="34"/>
      <c r="S75" s="42">
        <f t="shared" si="10"/>
        <v>0</v>
      </c>
      <c r="T75" s="40">
        <f t="shared" si="11"/>
        <v>0</v>
      </c>
      <c r="U75" s="42">
        <f t="shared" si="12"/>
        <v>0</v>
      </c>
    </row>
    <row r="76" spans="1:21" ht="45" x14ac:dyDescent="0.2">
      <c r="A76" s="31">
        <v>50</v>
      </c>
      <c r="B76" s="34"/>
      <c r="C76" s="33" t="str">
        <f t="shared" si="13"/>
        <v>Новинка</v>
      </c>
      <c r="D76" s="34"/>
      <c r="E76" s="34"/>
      <c r="F76" s="49" t="s">
        <v>140</v>
      </c>
      <c r="G76" s="34">
        <v>2001</v>
      </c>
      <c r="H76" s="35" t="s">
        <v>124</v>
      </c>
      <c r="I76" s="34" t="s">
        <v>233</v>
      </c>
      <c r="J76" s="36">
        <v>850</v>
      </c>
      <c r="K76" s="34">
        <v>242</v>
      </c>
      <c r="L76" s="38">
        <f t="shared" si="14"/>
        <v>0.32150000000000001</v>
      </c>
      <c r="M76" s="39" t="s">
        <v>31</v>
      </c>
      <c r="N76" s="40" t="s">
        <v>195</v>
      </c>
      <c r="O76" s="39" t="s">
        <v>30</v>
      </c>
      <c r="P76" s="47"/>
      <c r="Q76" s="39" t="s">
        <v>110</v>
      </c>
      <c r="R76" s="34"/>
      <c r="S76" s="32"/>
      <c r="T76" s="37"/>
      <c r="U76" s="32"/>
    </row>
    <row r="77" spans="1:21" x14ac:dyDescent="0.2">
      <c r="A77" s="31"/>
      <c r="B77" s="34"/>
      <c r="C77" s="33">
        <f t="shared" si="13"/>
        <v>0</v>
      </c>
      <c r="D77" s="34"/>
      <c r="E77" s="34"/>
      <c r="F77" s="41" t="s">
        <v>61</v>
      </c>
      <c r="G77" s="34">
        <v>1998</v>
      </c>
      <c r="H77" s="35" t="s">
        <v>123</v>
      </c>
      <c r="I77" s="34" t="s">
        <v>159</v>
      </c>
      <c r="J77" s="36">
        <v>850</v>
      </c>
      <c r="K77" s="34">
        <v>182</v>
      </c>
      <c r="L77" s="38">
        <f t="shared" si="14"/>
        <v>0.2465</v>
      </c>
      <c r="M77" s="39" t="s">
        <v>31</v>
      </c>
      <c r="N77" s="40" t="s">
        <v>195</v>
      </c>
      <c r="O77" s="39" t="s">
        <v>30</v>
      </c>
      <c r="P77" s="47"/>
      <c r="Q77" s="39" t="s">
        <v>110</v>
      </c>
      <c r="R77" s="34"/>
      <c r="S77" s="42">
        <f t="shared" ref="S77:S101" si="15">A77*J77</f>
        <v>0</v>
      </c>
      <c r="T77" s="40">
        <f t="shared" ref="T77:T101" si="16">IF(A77&gt;0,1,)</f>
        <v>0</v>
      </c>
      <c r="U77" s="42">
        <f t="shared" ref="U77:U101" si="17">L77*A77</f>
        <v>0</v>
      </c>
    </row>
    <row r="78" spans="1:21" ht="22.5" x14ac:dyDescent="0.2">
      <c r="A78" s="31"/>
      <c r="B78" s="34"/>
      <c r="C78" s="33">
        <f t="shared" si="13"/>
        <v>0</v>
      </c>
      <c r="D78" s="34"/>
      <c r="E78" s="34"/>
      <c r="F78" s="41" t="s">
        <v>97</v>
      </c>
      <c r="G78" s="34">
        <v>1998</v>
      </c>
      <c r="H78" s="35" t="s">
        <v>109</v>
      </c>
      <c r="I78" s="34" t="s">
        <v>213</v>
      </c>
      <c r="J78" s="36">
        <v>850</v>
      </c>
      <c r="K78" s="34">
        <v>288</v>
      </c>
      <c r="L78" s="38">
        <f t="shared" si="14"/>
        <v>0.379</v>
      </c>
      <c r="M78" s="39" t="s">
        <v>31</v>
      </c>
      <c r="N78" s="40" t="s">
        <v>195</v>
      </c>
      <c r="O78" s="39" t="s">
        <v>30</v>
      </c>
      <c r="P78" s="47" t="s">
        <v>109</v>
      </c>
      <c r="Q78" s="39" t="s">
        <v>110</v>
      </c>
      <c r="R78" s="34"/>
      <c r="S78" s="42">
        <f t="shared" si="15"/>
        <v>0</v>
      </c>
      <c r="T78" s="40">
        <f t="shared" si="16"/>
        <v>0</v>
      </c>
      <c r="U78" s="42">
        <f t="shared" si="17"/>
        <v>0</v>
      </c>
    </row>
    <row r="79" spans="1:21" ht="22.5" x14ac:dyDescent="0.2">
      <c r="A79" s="31"/>
      <c r="B79" s="34"/>
      <c r="C79" s="33">
        <f t="shared" si="13"/>
        <v>0</v>
      </c>
      <c r="D79" s="34"/>
      <c r="E79" s="34"/>
      <c r="F79" s="41" t="s">
        <v>66</v>
      </c>
      <c r="G79" s="34">
        <v>1995</v>
      </c>
      <c r="H79" s="35" t="s">
        <v>118</v>
      </c>
      <c r="I79" s="34" t="s">
        <v>167</v>
      </c>
      <c r="J79" s="36">
        <v>850</v>
      </c>
      <c r="K79" s="34">
        <v>120</v>
      </c>
      <c r="L79" s="38">
        <f t="shared" si="14"/>
        <v>0.16899999999999998</v>
      </c>
      <c r="M79" s="39" t="s">
        <v>31</v>
      </c>
      <c r="N79" s="40" t="s">
        <v>195</v>
      </c>
      <c r="O79" s="39" t="s">
        <v>30</v>
      </c>
      <c r="P79" s="47"/>
      <c r="Q79" s="39" t="s">
        <v>110</v>
      </c>
      <c r="R79" s="34"/>
      <c r="S79" s="42">
        <f t="shared" si="15"/>
        <v>0</v>
      </c>
      <c r="T79" s="40">
        <f t="shared" si="16"/>
        <v>0</v>
      </c>
      <c r="U79" s="42">
        <f t="shared" si="17"/>
        <v>0</v>
      </c>
    </row>
    <row r="80" spans="1:21" x14ac:dyDescent="0.2">
      <c r="A80" s="31"/>
      <c r="B80" s="34"/>
      <c r="C80" s="33">
        <f t="shared" si="13"/>
        <v>0</v>
      </c>
      <c r="D80" s="34"/>
      <c r="E80" s="34"/>
      <c r="F80" s="41" t="s">
        <v>69</v>
      </c>
      <c r="G80" s="34">
        <v>1989</v>
      </c>
      <c r="H80" s="35" t="s">
        <v>118</v>
      </c>
      <c r="I80" s="34" t="s">
        <v>162</v>
      </c>
      <c r="J80" s="36">
        <v>850</v>
      </c>
      <c r="K80" s="34">
        <v>122</v>
      </c>
      <c r="L80" s="38">
        <f t="shared" si="14"/>
        <v>0.17149999999999999</v>
      </c>
      <c r="M80" s="39" t="s">
        <v>31</v>
      </c>
      <c r="N80" s="40" t="s">
        <v>195</v>
      </c>
      <c r="O80" s="39" t="s">
        <v>30</v>
      </c>
      <c r="P80" s="47"/>
      <c r="Q80" s="39" t="s">
        <v>110</v>
      </c>
      <c r="R80" s="34"/>
      <c r="S80" s="42">
        <f t="shared" si="15"/>
        <v>0</v>
      </c>
      <c r="T80" s="40">
        <f t="shared" si="16"/>
        <v>0</v>
      </c>
      <c r="U80" s="42">
        <f t="shared" si="17"/>
        <v>0</v>
      </c>
    </row>
    <row r="81" spans="1:21" ht="22.5" x14ac:dyDescent="0.2">
      <c r="A81" s="31"/>
      <c r="B81" s="34"/>
      <c r="C81" s="33">
        <f t="shared" si="13"/>
        <v>0</v>
      </c>
      <c r="D81" s="34"/>
      <c r="E81" s="34"/>
      <c r="F81" s="41" t="s">
        <v>89</v>
      </c>
      <c r="G81" s="34">
        <v>1989</v>
      </c>
      <c r="H81" s="35" t="s">
        <v>109</v>
      </c>
      <c r="I81" s="34" t="s">
        <v>221</v>
      </c>
      <c r="J81" s="36">
        <v>850</v>
      </c>
      <c r="K81" s="34">
        <v>364</v>
      </c>
      <c r="L81" s="38">
        <f t="shared" si="14"/>
        <v>0.47400000000000003</v>
      </c>
      <c r="M81" s="39" t="s">
        <v>31</v>
      </c>
      <c r="N81" s="40" t="s">
        <v>195</v>
      </c>
      <c r="O81" s="39" t="s">
        <v>30</v>
      </c>
      <c r="P81" s="47" t="s">
        <v>109</v>
      </c>
      <c r="Q81" s="39" t="s">
        <v>110</v>
      </c>
      <c r="R81" s="34"/>
      <c r="S81" s="42">
        <f t="shared" si="15"/>
        <v>0</v>
      </c>
      <c r="T81" s="40">
        <f t="shared" si="16"/>
        <v>0</v>
      </c>
      <c r="U81" s="42">
        <f t="shared" si="17"/>
        <v>0</v>
      </c>
    </row>
    <row r="82" spans="1:21" x14ac:dyDescent="0.2">
      <c r="A82" s="31"/>
      <c r="B82" s="34"/>
      <c r="C82" s="33">
        <f t="shared" si="13"/>
        <v>0</v>
      </c>
      <c r="D82" s="34"/>
      <c r="E82" s="34"/>
      <c r="F82" s="41" t="s">
        <v>41</v>
      </c>
      <c r="G82" s="34">
        <v>1986</v>
      </c>
      <c r="H82" s="35" t="s">
        <v>118</v>
      </c>
      <c r="I82" s="34" t="s">
        <v>163</v>
      </c>
      <c r="J82" s="36">
        <v>850</v>
      </c>
      <c r="K82" s="34">
        <v>338</v>
      </c>
      <c r="L82" s="38">
        <f t="shared" si="14"/>
        <v>0.4415</v>
      </c>
      <c r="M82" s="39" t="s">
        <v>31</v>
      </c>
      <c r="N82" s="40" t="s">
        <v>195</v>
      </c>
      <c r="O82" s="39" t="s">
        <v>30</v>
      </c>
      <c r="P82" s="47"/>
      <c r="Q82" s="39" t="s">
        <v>110</v>
      </c>
      <c r="R82" s="34"/>
      <c r="S82" s="42">
        <f t="shared" si="15"/>
        <v>0</v>
      </c>
      <c r="T82" s="40">
        <f t="shared" si="16"/>
        <v>0</v>
      </c>
      <c r="U82" s="42">
        <f t="shared" si="17"/>
        <v>0</v>
      </c>
    </row>
    <row r="83" spans="1:21" ht="22.5" x14ac:dyDescent="0.2">
      <c r="A83" s="31"/>
      <c r="B83" s="34"/>
      <c r="C83" s="33">
        <f t="shared" si="13"/>
        <v>0</v>
      </c>
      <c r="D83" s="34"/>
      <c r="E83" s="34"/>
      <c r="F83" s="41" t="s">
        <v>51</v>
      </c>
      <c r="G83" s="34">
        <v>1985</v>
      </c>
      <c r="H83" s="35" t="s">
        <v>116</v>
      </c>
      <c r="I83" s="34" t="s">
        <v>188</v>
      </c>
      <c r="J83" s="36">
        <v>850</v>
      </c>
      <c r="K83" s="34">
        <v>250</v>
      </c>
      <c r="L83" s="38">
        <f t="shared" si="14"/>
        <v>0.33150000000000002</v>
      </c>
      <c r="M83" s="39" t="s">
        <v>31</v>
      </c>
      <c r="N83" s="40" t="s">
        <v>195</v>
      </c>
      <c r="O83" s="39" t="s">
        <v>30</v>
      </c>
      <c r="P83" s="47"/>
      <c r="Q83" s="39" t="s">
        <v>110</v>
      </c>
      <c r="R83" s="34"/>
      <c r="S83" s="42">
        <f t="shared" si="15"/>
        <v>0</v>
      </c>
      <c r="T83" s="40">
        <f t="shared" si="16"/>
        <v>0</v>
      </c>
      <c r="U83" s="42">
        <f t="shared" si="17"/>
        <v>0</v>
      </c>
    </row>
    <row r="84" spans="1:21" x14ac:dyDescent="0.2">
      <c r="A84" s="31"/>
      <c r="B84" s="34"/>
      <c r="C84" s="33">
        <f t="shared" si="13"/>
        <v>0</v>
      </c>
      <c r="D84" s="34"/>
      <c r="E84" s="34"/>
      <c r="F84" s="41" t="s">
        <v>70</v>
      </c>
      <c r="G84" s="34">
        <v>1985</v>
      </c>
      <c r="H84" s="35" t="s">
        <v>117</v>
      </c>
      <c r="I84" s="34" t="s">
        <v>193</v>
      </c>
      <c r="J84" s="36">
        <v>850</v>
      </c>
      <c r="K84" s="34">
        <v>178</v>
      </c>
      <c r="L84" s="38">
        <f t="shared" si="14"/>
        <v>0.24149999999999999</v>
      </c>
      <c r="M84" s="39" t="s">
        <v>31</v>
      </c>
      <c r="N84" s="40" t="s">
        <v>195</v>
      </c>
      <c r="O84" s="39" t="s">
        <v>30</v>
      </c>
      <c r="P84" s="47"/>
      <c r="Q84" s="39" t="s">
        <v>110</v>
      </c>
      <c r="R84" s="34"/>
      <c r="S84" s="42">
        <f t="shared" si="15"/>
        <v>0</v>
      </c>
      <c r="T84" s="40">
        <f t="shared" si="16"/>
        <v>0</v>
      </c>
      <c r="U84" s="42">
        <f t="shared" si="17"/>
        <v>0</v>
      </c>
    </row>
    <row r="85" spans="1:21" ht="22.5" x14ac:dyDescent="0.2">
      <c r="A85" s="31"/>
      <c r="B85" s="34"/>
      <c r="C85" s="33">
        <f t="shared" si="13"/>
        <v>0</v>
      </c>
      <c r="D85" s="34"/>
      <c r="E85" s="34"/>
      <c r="F85" s="41" t="s">
        <v>94</v>
      </c>
      <c r="G85" s="34">
        <v>1983</v>
      </c>
      <c r="H85" s="35" t="s">
        <v>109</v>
      </c>
      <c r="I85" s="34" t="s">
        <v>230</v>
      </c>
      <c r="J85" s="36">
        <v>850</v>
      </c>
      <c r="K85" s="34">
        <v>330</v>
      </c>
      <c r="L85" s="38">
        <f t="shared" si="14"/>
        <v>0.43150000000000005</v>
      </c>
      <c r="M85" s="39" t="s">
        <v>31</v>
      </c>
      <c r="N85" s="40" t="s">
        <v>195</v>
      </c>
      <c r="O85" s="39" t="s">
        <v>30</v>
      </c>
      <c r="P85" s="47" t="s">
        <v>109</v>
      </c>
      <c r="Q85" s="39" t="s">
        <v>110</v>
      </c>
      <c r="R85" s="34"/>
      <c r="S85" s="42">
        <f t="shared" si="15"/>
        <v>0</v>
      </c>
      <c r="T85" s="40">
        <f t="shared" si="16"/>
        <v>0</v>
      </c>
      <c r="U85" s="42">
        <f t="shared" si="17"/>
        <v>0</v>
      </c>
    </row>
    <row r="86" spans="1:21" x14ac:dyDescent="0.2">
      <c r="A86" s="31"/>
      <c r="B86" s="34"/>
      <c r="C86" s="33">
        <f t="shared" si="13"/>
        <v>0</v>
      </c>
      <c r="D86" s="34"/>
      <c r="E86" s="34"/>
      <c r="F86" s="41" t="s">
        <v>40</v>
      </c>
      <c r="G86" s="34">
        <v>1980</v>
      </c>
      <c r="H86" s="35" t="s">
        <v>118</v>
      </c>
      <c r="I86" s="34" t="s">
        <v>164</v>
      </c>
      <c r="J86" s="36">
        <v>850</v>
      </c>
      <c r="K86" s="34">
        <v>210</v>
      </c>
      <c r="L86" s="38">
        <f t="shared" si="14"/>
        <v>0.28150000000000003</v>
      </c>
      <c r="M86" s="39" t="s">
        <v>31</v>
      </c>
      <c r="N86" s="40" t="s">
        <v>195</v>
      </c>
      <c r="O86" s="39" t="s">
        <v>30</v>
      </c>
      <c r="P86" s="47"/>
      <c r="Q86" s="39" t="s">
        <v>110</v>
      </c>
      <c r="R86" s="34"/>
      <c r="S86" s="42">
        <f t="shared" si="15"/>
        <v>0</v>
      </c>
      <c r="T86" s="40">
        <f t="shared" si="16"/>
        <v>0</v>
      </c>
      <c r="U86" s="42">
        <f t="shared" si="17"/>
        <v>0</v>
      </c>
    </row>
    <row r="87" spans="1:21" x14ac:dyDescent="0.2">
      <c r="A87" s="31"/>
      <c r="B87" s="34"/>
      <c r="C87" s="33">
        <f t="shared" si="13"/>
        <v>0</v>
      </c>
      <c r="D87" s="34"/>
      <c r="E87" s="34"/>
      <c r="F87" s="41" t="s">
        <v>77</v>
      </c>
      <c r="G87" s="34">
        <v>1976</v>
      </c>
      <c r="H87" s="35" t="s">
        <v>105</v>
      </c>
      <c r="I87" s="34" t="s">
        <v>212</v>
      </c>
      <c r="J87" s="36">
        <v>850</v>
      </c>
      <c r="K87" s="34">
        <v>256</v>
      </c>
      <c r="L87" s="38">
        <f t="shared" si="14"/>
        <v>0.33900000000000002</v>
      </c>
      <c r="M87" s="39" t="s">
        <v>31</v>
      </c>
      <c r="N87" s="40" t="s">
        <v>195</v>
      </c>
      <c r="O87" s="39" t="s">
        <v>30</v>
      </c>
      <c r="P87" s="47" t="s">
        <v>114</v>
      </c>
      <c r="Q87" s="39" t="s">
        <v>110</v>
      </c>
      <c r="R87" s="34"/>
      <c r="S87" s="42">
        <f t="shared" si="15"/>
        <v>0</v>
      </c>
      <c r="T87" s="40">
        <f t="shared" si="16"/>
        <v>0</v>
      </c>
      <c r="U87" s="42">
        <f t="shared" si="17"/>
        <v>0</v>
      </c>
    </row>
    <row r="88" spans="1:21" x14ac:dyDescent="0.2">
      <c r="A88" s="31"/>
      <c r="B88" s="34"/>
      <c r="C88" s="33">
        <f t="shared" si="13"/>
        <v>0</v>
      </c>
      <c r="D88" s="34"/>
      <c r="E88" s="34"/>
      <c r="F88" s="41" t="s">
        <v>78</v>
      </c>
      <c r="G88" s="34">
        <v>1975</v>
      </c>
      <c r="H88" s="35" t="s">
        <v>105</v>
      </c>
      <c r="I88" s="34" t="s">
        <v>211</v>
      </c>
      <c r="J88" s="36">
        <v>850</v>
      </c>
      <c r="K88" s="34">
        <v>288</v>
      </c>
      <c r="L88" s="38">
        <f t="shared" si="14"/>
        <v>0.379</v>
      </c>
      <c r="M88" s="39" t="s">
        <v>31</v>
      </c>
      <c r="N88" s="40" t="s">
        <v>195</v>
      </c>
      <c r="O88" s="39" t="s">
        <v>30</v>
      </c>
      <c r="P88" s="47" t="s">
        <v>114</v>
      </c>
      <c r="Q88" s="39" t="s">
        <v>110</v>
      </c>
      <c r="R88" s="34"/>
      <c r="S88" s="42">
        <f t="shared" si="15"/>
        <v>0</v>
      </c>
      <c r="T88" s="40">
        <f t="shared" si="16"/>
        <v>0</v>
      </c>
      <c r="U88" s="42">
        <f t="shared" si="17"/>
        <v>0</v>
      </c>
    </row>
    <row r="89" spans="1:21" x14ac:dyDescent="0.2">
      <c r="A89" s="31"/>
      <c r="B89" s="34"/>
      <c r="C89" s="33">
        <f t="shared" si="13"/>
        <v>0</v>
      </c>
      <c r="D89" s="34"/>
      <c r="E89" s="34"/>
      <c r="F89" s="41" t="s">
        <v>93</v>
      </c>
      <c r="G89" s="34">
        <v>1975</v>
      </c>
      <c r="H89" s="35" t="s">
        <v>109</v>
      </c>
      <c r="I89" s="34" t="s">
        <v>218</v>
      </c>
      <c r="J89" s="36">
        <v>850</v>
      </c>
      <c r="K89" s="34">
        <v>274</v>
      </c>
      <c r="L89" s="38">
        <f t="shared" si="14"/>
        <v>0.36150000000000004</v>
      </c>
      <c r="M89" s="39" t="s">
        <v>31</v>
      </c>
      <c r="N89" s="40" t="s">
        <v>195</v>
      </c>
      <c r="O89" s="39" t="s">
        <v>30</v>
      </c>
      <c r="P89" s="47" t="s">
        <v>109</v>
      </c>
      <c r="Q89" s="39" t="s">
        <v>110</v>
      </c>
      <c r="R89" s="34"/>
      <c r="S89" s="42">
        <f t="shared" si="15"/>
        <v>0</v>
      </c>
      <c r="T89" s="40">
        <f t="shared" si="16"/>
        <v>0</v>
      </c>
      <c r="U89" s="42">
        <f t="shared" si="17"/>
        <v>0</v>
      </c>
    </row>
    <row r="90" spans="1:21" x14ac:dyDescent="0.2">
      <c r="A90" s="31"/>
      <c r="B90" s="34"/>
      <c r="C90" s="33">
        <f t="shared" si="13"/>
        <v>0</v>
      </c>
      <c r="D90" s="34"/>
      <c r="E90" s="34"/>
      <c r="F90" s="41" t="s">
        <v>92</v>
      </c>
      <c r="G90" s="34">
        <v>1975</v>
      </c>
      <c r="H90" s="35" t="s">
        <v>109</v>
      </c>
      <c r="I90" s="34" t="s">
        <v>231</v>
      </c>
      <c r="J90" s="36">
        <v>850</v>
      </c>
      <c r="K90" s="34">
        <v>190</v>
      </c>
      <c r="L90" s="38">
        <f t="shared" si="14"/>
        <v>0.25650000000000001</v>
      </c>
      <c r="M90" s="39" t="s">
        <v>31</v>
      </c>
      <c r="N90" s="40" t="s">
        <v>195</v>
      </c>
      <c r="O90" s="39" t="s">
        <v>30</v>
      </c>
      <c r="P90" s="47" t="s">
        <v>109</v>
      </c>
      <c r="Q90" s="39" t="s">
        <v>110</v>
      </c>
      <c r="R90" s="34"/>
      <c r="S90" s="42">
        <f t="shared" si="15"/>
        <v>0</v>
      </c>
      <c r="T90" s="40">
        <f t="shared" si="16"/>
        <v>0</v>
      </c>
      <c r="U90" s="42">
        <f t="shared" si="17"/>
        <v>0</v>
      </c>
    </row>
    <row r="91" spans="1:21" x14ac:dyDescent="0.2">
      <c r="A91" s="31"/>
      <c r="B91" s="34"/>
      <c r="C91" s="33">
        <f t="shared" si="13"/>
        <v>0</v>
      </c>
      <c r="D91" s="34"/>
      <c r="E91" s="34"/>
      <c r="F91" s="41" t="s">
        <v>54</v>
      </c>
      <c r="G91" s="34">
        <v>1974</v>
      </c>
      <c r="H91" s="35" t="s">
        <v>116</v>
      </c>
      <c r="I91" s="34" t="s">
        <v>185</v>
      </c>
      <c r="J91" s="36">
        <v>850</v>
      </c>
      <c r="K91" s="34">
        <v>164</v>
      </c>
      <c r="L91" s="38">
        <f t="shared" si="14"/>
        <v>0.224</v>
      </c>
      <c r="M91" s="39" t="s">
        <v>31</v>
      </c>
      <c r="N91" s="40" t="s">
        <v>195</v>
      </c>
      <c r="O91" s="39" t="s">
        <v>30</v>
      </c>
      <c r="P91" s="47"/>
      <c r="Q91" s="39" t="s">
        <v>110</v>
      </c>
      <c r="R91" s="34"/>
      <c r="S91" s="42">
        <f t="shared" si="15"/>
        <v>0</v>
      </c>
      <c r="T91" s="40">
        <f t="shared" si="16"/>
        <v>0</v>
      </c>
      <c r="U91" s="42">
        <f t="shared" si="17"/>
        <v>0</v>
      </c>
    </row>
    <row r="92" spans="1:21" x14ac:dyDescent="0.2">
      <c r="A92" s="31"/>
      <c r="B92" s="34"/>
      <c r="C92" s="33">
        <f t="shared" si="13"/>
        <v>0</v>
      </c>
      <c r="D92" s="34"/>
      <c r="E92" s="34"/>
      <c r="F92" s="41" t="s">
        <v>52</v>
      </c>
      <c r="G92" s="34">
        <v>1974</v>
      </c>
      <c r="H92" s="35" t="s">
        <v>116</v>
      </c>
      <c r="I92" s="34" t="s">
        <v>187</v>
      </c>
      <c r="J92" s="36">
        <v>850</v>
      </c>
      <c r="K92" s="34">
        <v>342</v>
      </c>
      <c r="L92" s="38">
        <f t="shared" si="14"/>
        <v>0.44650000000000001</v>
      </c>
      <c r="M92" s="39" t="s">
        <v>31</v>
      </c>
      <c r="N92" s="40" t="s">
        <v>195</v>
      </c>
      <c r="O92" s="39" t="s">
        <v>30</v>
      </c>
      <c r="P92" s="47"/>
      <c r="Q92" s="39" t="s">
        <v>110</v>
      </c>
      <c r="R92" s="34"/>
      <c r="S92" s="42">
        <f t="shared" si="15"/>
        <v>0</v>
      </c>
      <c r="T92" s="40">
        <f t="shared" si="16"/>
        <v>0</v>
      </c>
      <c r="U92" s="42">
        <f t="shared" si="17"/>
        <v>0</v>
      </c>
    </row>
    <row r="93" spans="1:21" x14ac:dyDescent="0.2">
      <c r="A93" s="31"/>
      <c r="B93" s="34"/>
      <c r="C93" s="33">
        <f t="shared" si="13"/>
        <v>0</v>
      </c>
      <c r="D93" s="34"/>
      <c r="E93" s="34"/>
      <c r="F93" s="41" t="s">
        <v>53</v>
      </c>
      <c r="G93" s="34">
        <v>1974</v>
      </c>
      <c r="H93" s="35" t="s">
        <v>116</v>
      </c>
      <c r="I93" s="34" t="s">
        <v>186</v>
      </c>
      <c r="J93" s="36">
        <v>850</v>
      </c>
      <c r="K93" s="34">
        <v>184</v>
      </c>
      <c r="L93" s="38">
        <f t="shared" si="14"/>
        <v>0.249</v>
      </c>
      <c r="M93" s="39" t="s">
        <v>31</v>
      </c>
      <c r="N93" s="40" t="s">
        <v>195</v>
      </c>
      <c r="O93" s="39" t="s">
        <v>30</v>
      </c>
      <c r="P93" s="47"/>
      <c r="Q93" s="39" t="s">
        <v>110</v>
      </c>
      <c r="R93" s="34"/>
      <c r="S93" s="42">
        <f t="shared" si="15"/>
        <v>0</v>
      </c>
      <c r="T93" s="40">
        <f t="shared" si="16"/>
        <v>0</v>
      </c>
      <c r="U93" s="42">
        <f t="shared" si="17"/>
        <v>0</v>
      </c>
    </row>
    <row r="94" spans="1:21" ht="22.5" x14ac:dyDescent="0.2">
      <c r="A94" s="31"/>
      <c r="B94" s="34"/>
      <c r="C94" s="33">
        <f t="shared" si="13"/>
        <v>0</v>
      </c>
      <c r="D94" s="34"/>
      <c r="E94" s="34"/>
      <c r="F94" s="41" t="s">
        <v>67</v>
      </c>
      <c r="G94" s="34">
        <v>1973</v>
      </c>
      <c r="H94" s="35" t="s">
        <v>105</v>
      </c>
      <c r="I94" s="34" t="s">
        <v>210</v>
      </c>
      <c r="J94" s="36">
        <v>850</v>
      </c>
      <c r="K94" s="34">
        <v>330</v>
      </c>
      <c r="L94" s="38">
        <f t="shared" si="14"/>
        <v>0.43150000000000005</v>
      </c>
      <c r="M94" s="39" t="s">
        <v>31</v>
      </c>
      <c r="N94" s="40" t="s">
        <v>195</v>
      </c>
      <c r="O94" s="39" t="s">
        <v>30</v>
      </c>
      <c r="P94" s="47"/>
      <c r="Q94" s="39" t="s">
        <v>110</v>
      </c>
      <c r="R94" s="34"/>
      <c r="S94" s="42">
        <f t="shared" si="15"/>
        <v>0</v>
      </c>
      <c r="T94" s="40">
        <f t="shared" si="16"/>
        <v>0</v>
      </c>
      <c r="U94" s="42">
        <f t="shared" si="17"/>
        <v>0</v>
      </c>
    </row>
    <row r="95" spans="1:21" x14ac:dyDescent="0.2">
      <c r="A95" s="31"/>
      <c r="B95" s="34"/>
      <c r="C95" s="33">
        <f t="shared" si="13"/>
        <v>0</v>
      </c>
      <c r="D95" s="34"/>
      <c r="E95" s="34" t="s">
        <v>214</v>
      </c>
      <c r="F95" s="41" t="s">
        <v>96</v>
      </c>
      <c r="G95" s="34">
        <v>1967</v>
      </c>
      <c r="H95" s="35" t="s">
        <v>109</v>
      </c>
      <c r="I95" s="34" t="s">
        <v>215</v>
      </c>
      <c r="J95" s="36">
        <v>850</v>
      </c>
      <c r="K95" s="34">
        <v>210</v>
      </c>
      <c r="L95" s="38">
        <f t="shared" si="14"/>
        <v>0.28150000000000003</v>
      </c>
      <c r="M95" s="39" t="s">
        <v>31</v>
      </c>
      <c r="N95" s="40" t="s">
        <v>195</v>
      </c>
      <c r="O95" s="39" t="s">
        <v>30</v>
      </c>
      <c r="P95" s="47" t="s">
        <v>109</v>
      </c>
      <c r="Q95" s="39" t="s">
        <v>110</v>
      </c>
      <c r="R95" s="34"/>
      <c r="S95" s="42">
        <f t="shared" si="15"/>
        <v>0</v>
      </c>
      <c r="T95" s="40">
        <f t="shared" si="16"/>
        <v>0</v>
      </c>
      <c r="U95" s="42">
        <f t="shared" si="17"/>
        <v>0</v>
      </c>
    </row>
    <row r="96" spans="1:21" x14ac:dyDescent="0.2">
      <c r="A96" s="31"/>
      <c r="B96" s="34"/>
      <c r="C96" s="33">
        <f t="shared" si="13"/>
        <v>0</v>
      </c>
      <c r="D96" s="34"/>
      <c r="E96" s="34"/>
      <c r="F96" s="41" t="s">
        <v>39</v>
      </c>
      <c r="G96" s="34">
        <v>1959</v>
      </c>
      <c r="H96" s="35" t="s">
        <v>118</v>
      </c>
      <c r="I96" s="34" t="s">
        <v>165</v>
      </c>
      <c r="J96" s="36">
        <v>850</v>
      </c>
      <c r="K96" s="34">
        <v>120</v>
      </c>
      <c r="L96" s="38">
        <f t="shared" si="14"/>
        <v>0.16899999999999998</v>
      </c>
      <c r="M96" s="39" t="s">
        <v>31</v>
      </c>
      <c r="N96" s="40" t="s">
        <v>195</v>
      </c>
      <c r="O96" s="39" t="s">
        <v>30</v>
      </c>
      <c r="P96" s="47"/>
      <c r="Q96" s="39" t="s">
        <v>110</v>
      </c>
      <c r="R96" s="34"/>
      <c r="S96" s="42">
        <f t="shared" si="15"/>
        <v>0</v>
      </c>
      <c r="T96" s="40">
        <f t="shared" si="16"/>
        <v>0</v>
      </c>
      <c r="U96" s="42">
        <f t="shared" si="17"/>
        <v>0</v>
      </c>
    </row>
    <row r="97" spans="1:21" x14ac:dyDescent="0.2">
      <c r="A97" s="31"/>
      <c r="B97" s="34"/>
      <c r="C97" s="33">
        <f t="shared" si="13"/>
        <v>0</v>
      </c>
      <c r="D97" s="34"/>
      <c r="E97" s="34"/>
      <c r="F97" s="41" t="s">
        <v>104</v>
      </c>
      <c r="G97" s="34">
        <v>1958</v>
      </c>
      <c r="H97" s="35" t="s">
        <v>119</v>
      </c>
      <c r="I97" s="34" t="s">
        <v>228</v>
      </c>
      <c r="J97" s="36">
        <v>850</v>
      </c>
      <c r="K97" s="34">
        <v>182</v>
      </c>
      <c r="L97" s="38">
        <f t="shared" si="14"/>
        <v>0.2465</v>
      </c>
      <c r="M97" s="39" t="s">
        <v>31</v>
      </c>
      <c r="N97" s="40" t="s">
        <v>195</v>
      </c>
      <c r="O97" s="39" t="s">
        <v>30</v>
      </c>
      <c r="P97" s="47"/>
      <c r="Q97" s="39" t="s">
        <v>110</v>
      </c>
      <c r="R97" s="34"/>
      <c r="S97" s="42">
        <f t="shared" si="15"/>
        <v>0</v>
      </c>
      <c r="T97" s="40">
        <f t="shared" si="16"/>
        <v>0</v>
      </c>
      <c r="U97" s="42">
        <f t="shared" si="17"/>
        <v>0</v>
      </c>
    </row>
    <row r="98" spans="1:21" x14ac:dyDescent="0.2">
      <c r="A98" s="31"/>
      <c r="B98" s="34"/>
      <c r="C98" s="33">
        <f t="shared" si="13"/>
        <v>0</v>
      </c>
      <c r="D98" s="34"/>
      <c r="E98" s="34"/>
      <c r="F98" s="41" t="s">
        <v>36</v>
      </c>
      <c r="G98" s="34">
        <v>1948</v>
      </c>
      <c r="H98" s="35" t="s">
        <v>118</v>
      </c>
      <c r="I98" s="34" t="s">
        <v>205</v>
      </c>
      <c r="J98" s="36">
        <v>850</v>
      </c>
      <c r="K98" s="34">
        <v>50</v>
      </c>
      <c r="L98" s="38">
        <f t="shared" si="14"/>
        <v>8.1500000000000003E-2</v>
      </c>
      <c r="M98" s="39" t="s">
        <v>31</v>
      </c>
      <c r="N98" s="40" t="s">
        <v>195</v>
      </c>
      <c r="O98" s="39" t="s">
        <v>30</v>
      </c>
      <c r="P98" s="47"/>
      <c r="Q98" s="39" t="s">
        <v>110</v>
      </c>
      <c r="R98" s="34"/>
      <c r="S98" s="44">
        <f t="shared" si="15"/>
        <v>0</v>
      </c>
      <c r="T98" s="44">
        <f t="shared" si="16"/>
        <v>0</v>
      </c>
      <c r="U98" s="44">
        <f t="shared" si="17"/>
        <v>0</v>
      </c>
    </row>
    <row r="99" spans="1:21" ht="22.5" x14ac:dyDescent="0.2">
      <c r="A99" s="31"/>
      <c r="B99" s="34"/>
      <c r="C99" s="33">
        <f t="shared" si="13"/>
        <v>0</v>
      </c>
      <c r="D99" s="34"/>
      <c r="E99" s="34"/>
      <c r="F99" s="41" t="s">
        <v>68</v>
      </c>
      <c r="G99" s="34">
        <v>1942</v>
      </c>
      <c r="H99" s="35" t="s">
        <v>105</v>
      </c>
      <c r="I99" s="34" t="s">
        <v>209</v>
      </c>
      <c r="J99" s="36">
        <v>850</v>
      </c>
      <c r="K99" s="34">
        <v>240</v>
      </c>
      <c r="L99" s="38">
        <f t="shared" si="14"/>
        <v>0.31900000000000001</v>
      </c>
      <c r="M99" s="39" t="s">
        <v>31</v>
      </c>
      <c r="N99" s="40" t="s">
        <v>195</v>
      </c>
      <c r="O99" s="39" t="s">
        <v>30</v>
      </c>
      <c r="P99" s="47"/>
      <c r="Q99" s="39" t="s">
        <v>110</v>
      </c>
      <c r="R99" s="34"/>
      <c r="S99" s="44">
        <f t="shared" si="15"/>
        <v>0</v>
      </c>
      <c r="T99" s="44">
        <f t="shared" si="16"/>
        <v>0</v>
      </c>
      <c r="U99" s="44">
        <f t="shared" si="17"/>
        <v>0</v>
      </c>
    </row>
    <row r="100" spans="1:21" ht="22.5" x14ac:dyDescent="0.2">
      <c r="A100" s="31"/>
      <c r="B100" s="34"/>
      <c r="C100" s="33">
        <f t="shared" si="13"/>
        <v>0</v>
      </c>
      <c r="D100" s="34"/>
      <c r="E100" s="34"/>
      <c r="F100" s="41" t="s">
        <v>37</v>
      </c>
      <c r="G100" s="34">
        <v>1936</v>
      </c>
      <c r="H100" s="35" t="s">
        <v>118</v>
      </c>
      <c r="I100" s="34" t="s">
        <v>166</v>
      </c>
      <c r="J100" s="36">
        <v>850</v>
      </c>
      <c r="K100" s="34">
        <v>120</v>
      </c>
      <c r="L100" s="38">
        <f t="shared" si="14"/>
        <v>0.16899999999999998</v>
      </c>
      <c r="M100" s="39" t="s">
        <v>31</v>
      </c>
      <c r="N100" s="40" t="s">
        <v>195</v>
      </c>
      <c r="O100" s="39" t="s">
        <v>30</v>
      </c>
      <c r="P100" s="47"/>
      <c r="Q100" s="39" t="s">
        <v>110</v>
      </c>
      <c r="R100" s="34"/>
      <c r="S100" s="44">
        <f t="shared" si="15"/>
        <v>0</v>
      </c>
      <c r="T100" s="44">
        <f t="shared" si="16"/>
        <v>0</v>
      </c>
      <c r="U100" s="44">
        <f t="shared" si="17"/>
        <v>0</v>
      </c>
    </row>
    <row r="101" spans="1:21" ht="45" x14ac:dyDescent="0.2">
      <c r="A101" s="31"/>
      <c r="B101" s="34"/>
      <c r="C101" s="33" t="str">
        <f t="shared" si="13"/>
        <v>Новинка</v>
      </c>
      <c r="D101" s="34"/>
      <c r="E101" s="34"/>
      <c r="F101" s="49" t="s">
        <v>126</v>
      </c>
      <c r="G101" s="34">
        <v>2001</v>
      </c>
      <c r="H101" s="35" t="s">
        <v>116</v>
      </c>
      <c r="I101" s="34" t="s">
        <v>234</v>
      </c>
      <c r="J101" s="36">
        <v>850</v>
      </c>
      <c r="K101" s="34">
        <v>172</v>
      </c>
      <c r="L101" s="38">
        <f t="shared" si="14"/>
        <v>0.23399999999999999</v>
      </c>
      <c r="M101" s="39" t="s">
        <v>31</v>
      </c>
      <c r="N101" s="40" t="s">
        <v>195</v>
      </c>
      <c r="O101" s="39" t="s">
        <v>30</v>
      </c>
      <c r="P101" s="47" t="s">
        <v>109</v>
      </c>
      <c r="Q101" s="39" t="s">
        <v>110</v>
      </c>
      <c r="R101" s="34"/>
      <c r="S101" s="44">
        <f t="shared" si="15"/>
        <v>0</v>
      </c>
      <c r="T101" s="44">
        <f t="shared" si="16"/>
        <v>0</v>
      </c>
      <c r="U101" s="44">
        <f t="shared" si="17"/>
        <v>0</v>
      </c>
    </row>
    <row r="102" spans="1:21" ht="56.25" x14ac:dyDescent="0.2">
      <c r="A102" s="31"/>
      <c r="B102" s="34"/>
      <c r="C102" s="33" t="str">
        <f t="shared" si="13"/>
        <v>Новинка</v>
      </c>
      <c r="D102" s="34"/>
      <c r="E102" s="34"/>
      <c r="F102" s="49" t="s">
        <v>127</v>
      </c>
      <c r="G102" s="34">
        <v>2001</v>
      </c>
      <c r="H102" s="35" t="s">
        <v>116</v>
      </c>
      <c r="I102" s="34" t="s">
        <v>235</v>
      </c>
      <c r="J102" s="36">
        <v>850</v>
      </c>
      <c r="K102" s="34">
        <v>260</v>
      </c>
      <c r="L102" s="38">
        <f t="shared" si="14"/>
        <v>0.34400000000000003</v>
      </c>
      <c r="M102" s="39" t="s">
        <v>31</v>
      </c>
      <c r="N102" s="40" t="s">
        <v>195</v>
      </c>
      <c r="O102" s="39" t="s">
        <v>30</v>
      </c>
      <c r="P102" s="47"/>
      <c r="Q102" s="39" t="s">
        <v>110</v>
      </c>
      <c r="R102" s="34"/>
      <c r="S102" s="34"/>
      <c r="T102" s="34"/>
      <c r="U102" s="34"/>
    </row>
    <row r="103" spans="1:21" x14ac:dyDescent="0.2">
      <c r="A103" s="31"/>
      <c r="F103" s="28"/>
    </row>
    <row r="104" spans="1:21" x14ac:dyDescent="0.2">
      <c r="A104" s="31"/>
    </row>
    <row r="105" spans="1:21" x14ac:dyDescent="0.2">
      <c r="A105" s="31"/>
      <c r="F105" s="28"/>
    </row>
    <row r="106" spans="1:21" x14ac:dyDescent="0.2">
      <c r="A106" s="31"/>
      <c r="F106" s="28"/>
    </row>
    <row r="107" spans="1:21" x14ac:dyDescent="0.2">
      <c r="A107" s="31"/>
    </row>
    <row r="108" spans="1:21" x14ac:dyDescent="0.2">
      <c r="A108" s="31"/>
      <c r="F108" s="28"/>
    </row>
    <row r="109" spans="1:21" x14ac:dyDescent="0.2">
      <c r="A109" s="31"/>
      <c r="F109" s="28"/>
    </row>
    <row r="110" spans="1:21" x14ac:dyDescent="0.2">
      <c r="A110" s="31"/>
      <c r="F110" s="28"/>
    </row>
    <row r="111" spans="1:21" x14ac:dyDescent="0.2">
      <c r="F111" s="28"/>
    </row>
    <row r="112" spans="1:21" x14ac:dyDescent="0.2">
      <c r="F112" s="28"/>
    </row>
    <row r="113" spans="6:6" x14ac:dyDescent="0.2">
      <c r="F113" s="28"/>
    </row>
    <row r="122" spans="6:6" ht="15" x14ac:dyDescent="0.25">
      <c r="F122" s="27"/>
    </row>
    <row r="123" spans="6:6" ht="15" x14ac:dyDescent="0.25">
      <c r="F123" s="27"/>
    </row>
    <row r="124" spans="6:6" ht="15" x14ac:dyDescent="0.25">
      <c r="F124" s="27"/>
    </row>
    <row r="125" spans="6:6" ht="15" x14ac:dyDescent="0.25">
      <c r="F125" s="27"/>
    </row>
    <row r="126" spans="6:6" ht="15" x14ac:dyDescent="0.25">
      <c r="F126" s="27"/>
    </row>
    <row r="127" spans="6:6" ht="15" x14ac:dyDescent="0.25">
      <c r="F127" s="27"/>
    </row>
    <row r="128" spans="6:6" ht="15" x14ac:dyDescent="0.25">
      <c r="F128" s="27"/>
    </row>
    <row r="129" spans="6:6" ht="15" x14ac:dyDescent="0.25">
      <c r="F129" s="27"/>
    </row>
    <row r="130" spans="6:6" ht="15" x14ac:dyDescent="0.25">
      <c r="F130" s="27"/>
    </row>
    <row r="131" spans="6:6" ht="15" x14ac:dyDescent="0.25">
      <c r="F131" s="27"/>
    </row>
    <row r="132" spans="6:6" ht="15" x14ac:dyDescent="0.25">
      <c r="F132" s="27"/>
    </row>
    <row r="133" spans="6:6" ht="15" x14ac:dyDescent="0.25">
      <c r="F133" s="27"/>
    </row>
    <row r="134" spans="6:6" ht="15" x14ac:dyDescent="0.25">
      <c r="F134" s="27"/>
    </row>
    <row r="135" spans="6:6" ht="15" x14ac:dyDescent="0.25">
      <c r="F135" s="27"/>
    </row>
    <row r="136" spans="6:6" ht="15" x14ac:dyDescent="0.25">
      <c r="F136" s="27"/>
    </row>
    <row r="137" spans="6:6" ht="15" x14ac:dyDescent="0.25">
      <c r="F137" s="27"/>
    </row>
    <row r="138" spans="6:6" ht="15" x14ac:dyDescent="0.25">
      <c r="F138" s="27"/>
    </row>
    <row r="139" spans="6:6" ht="15" x14ac:dyDescent="0.25">
      <c r="F139" s="27"/>
    </row>
    <row r="140" spans="6:6" ht="15" x14ac:dyDescent="0.25">
      <c r="F140" s="27"/>
    </row>
    <row r="141" spans="6:6" ht="15" x14ac:dyDescent="0.25">
      <c r="F141" s="27"/>
    </row>
    <row r="142" spans="6:6" ht="15" x14ac:dyDescent="0.25">
      <c r="F142" s="27"/>
    </row>
    <row r="143" spans="6:6" ht="15" x14ac:dyDescent="0.25">
      <c r="F143" s="27"/>
    </row>
    <row r="144" spans="6:6" ht="15" x14ac:dyDescent="0.25">
      <c r="F144" s="27"/>
    </row>
  </sheetData>
  <dataConsolidate/>
  <mergeCells count="6">
    <mergeCell ref="A1:A6"/>
    <mergeCell ref="B1:J1"/>
    <mergeCell ref="C2:F3"/>
    <mergeCell ref="D6:F6"/>
    <mergeCell ref="D7:F7"/>
    <mergeCell ref="H2:H9"/>
  </mergeCells>
  <phoneticPr fontId="9" type="noConversion"/>
  <pageMargins left="0.7" right="0.7" top="0.75" bottom="0.75" header="0.3" footer="0.3"/>
  <pageSetup paperSize="9" orientation="portrait" r:id="rId1"/>
  <headerFooter scaleWithDoc="0"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Книги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Melehova</dc:creator>
  <cp:lastModifiedBy>Admin</cp:lastModifiedBy>
  <dcterms:created xsi:type="dcterms:W3CDTF">2014-01-21T11:00:29Z</dcterms:created>
  <dcterms:modified xsi:type="dcterms:W3CDTF">2023-03-19T17:21:39Z</dcterms:modified>
</cp:coreProperties>
</file>