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РукОтдПродаж\Desktop\Ильминакс\02.КП\"/>
    </mc:Choice>
  </mc:AlternateContent>
  <bookViews>
    <workbookView xWindow="0" yWindow="9600" windowWidth="19200" windowHeight="11040"/>
  </bookViews>
  <sheets>
    <sheet name="Август 2021" sheetId="1" r:id="rId1"/>
  </sheets>
  <definedNames>
    <definedName name="_xlnm._FilterDatabase" localSheetId="0" hidden="1">'Август 2021'!$B$6:$G$135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K103" i="1" l="1"/>
  <c r="J103" i="1"/>
  <c r="I103" i="1"/>
  <c r="H103" i="1"/>
  <c r="K102" i="1"/>
  <c r="J102" i="1"/>
  <c r="I102" i="1"/>
  <c r="H102" i="1"/>
  <c r="K101" i="1"/>
  <c r="J101" i="1"/>
  <c r="I101" i="1"/>
  <c r="H101" i="1"/>
  <c r="K87" i="1" l="1"/>
  <c r="J87" i="1"/>
  <c r="I87" i="1"/>
  <c r="H87" i="1"/>
  <c r="K133" i="1" l="1"/>
  <c r="J133" i="1"/>
  <c r="I133" i="1"/>
  <c r="H133" i="1"/>
  <c r="K134" i="1" l="1"/>
  <c r="J134" i="1"/>
  <c r="I134" i="1"/>
  <c r="H134" i="1"/>
  <c r="G135" i="1" l="1"/>
  <c r="K131" i="1"/>
  <c r="J131" i="1"/>
  <c r="I131" i="1"/>
  <c r="H131" i="1"/>
  <c r="K105" i="1"/>
  <c r="J105" i="1"/>
  <c r="I105" i="1"/>
  <c r="H105" i="1"/>
  <c r="K9" i="1"/>
  <c r="J9" i="1"/>
  <c r="I9" i="1"/>
  <c r="H9" i="1"/>
  <c r="K11" i="1"/>
  <c r="J11" i="1"/>
  <c r="I11" i="1"/>
  <c r="H11" i="1"/>
  <c r="K10" i="1"/>
  <c r="J10" i="1"/>
  <c r="I10" i="1"/>
  <c r="H10" i="1"/>
  <c r="K119" i="1"/>
  <c r="J119" i="1"/>
  <c r="I119" i="1"/>
  <c r="H119" i="1"/>
  <c r="K115" i="1"/>
  <c r="J115" i="1"/>
  <c r="I115" i="1"/>
  <c r="H115" i="1"/>
  <c r="K50" i="1"/>
  <c r="I50" i="1"/>
  <c r="H22" i="1"/>
  <c r="I22" i="1"/>
  <c r="J22" i="1"/>
  <c r="K22" i="1"/>
  <c r="H23" i="1"/>
  <c r="I23" i="1"/>
  <c r="J23" i="1"/>
  <c r="K23" i="1"/>
  <c r="H24" i="1"/>
  <c r="I24" i="1"/>
  <c r="J24" i="1"/>
  <c r="K24" i="1"/>
  <c r="K21" i="1"/>
  <c r="J21" i="1"/>
  <c r="I21" i="1"/>
  <c r="H21" i="1"/>
  <c r="K20" i="1"/>
  <c r="J20" i="1"/>
  <c r="I20" i="1"/>
  <c r="H20" i="1"/>
  <c r="H18" i="1"/>
  <c r="I18" i="1"/>
  <c r="J18" i="1"/>
  <c r="K18" i="1"/>
  <c r="K17" i="1"/>
  <c r="J17" i="1"/>
  <c r="I17" i="1"/>
  <c r="H17" i="1"/>
  <c r="K16" i="1"/>
  <c r="J16" i="1"/>
  <c r="I16" i="1"/>
  <c r="H16" i="1"/>
  <c r="K15" i="1"/>
  <c r="J15" i="1"/>
  <c r="I15" i="1"/>
  <c r="H15" i="1"/>
  <c r="K14" i="1"/>
  <c r="J14" i="1"/>
  <c r="I14" i="1"/>
  <c r="H14" i="1"/>
  <c r="K13" i="1"/>
  <c r="J13" i="1"/>
  <c r="I13" i="1"/>
  <c r="H13" i="1"/>
  <c r="K12" i="1"/>
  <c r="J12" i="1"/>
  <c r="I12" i="1"/>
  <c r="H12" i="1"/>
  <c r="K123" i="1"/>
  <c r="J123" i="1"/>
  <c r="I123" i="1"/>
  <c r="H123" i="1"/>
  <c r="K106" i="1"/>
  <c r="J106" i="1"/>
  <c r="I106" i="1"/>
  <c r="H106" i="1"/>
  <c r="I46" i="1"/>
  <c r="K40" i="1"/>
  <c r="J40" i="1"/>
  <c r="I40" i="1"/>
  <c r="H40" i="1"/>
  <c r="H48" i="1"/>
  <c r="I48" i="1"/>
  <c r="J48" i="1"/>
  <c r="K48" i="1"/>
  <c r="H49" i="1"/>
  <c r="I49" i="1"/>
  <c r="J49" i="1"/>
  <c r="K49" i="1"/>
  <c r="H117" i="1"/>
  <c r="I117" i="1"/>
  <c r="J117" i="1"/>
  <c r="K117" i="1"/>
  <c r="K127" i="1"/>
  <c r="K128" i="1"/>
  <c r="K129" i="1"/>
  <c r="K121" i="1"/>
  <c r="K122" i="1"/>
  <c r="K124" i="1"/>
  <c r="K125" i="1"/>
  <c r="K120" i="1"/>
  <c r="K114" i="1"/>
  <c r="K116" i="1"/>
  <c r="K113" i="1"/>
  <c r="K69" i="1"/>
  <c r="K70" i="1"/>
  <c r="K72" i="1"/>
  <c r="K73" i="1"/>
  <c r="K75" i="1"/>
  <c r="K76" i="1"/>
  <c r="K77" i="1"/>
  <c r="K80" i="1"/>
  <c r="K81" i="1"/>
  <c r="K82" i="1"/>
  <c r="K84" i="1"/>
  <c r="K85" i="1"/>
  <c r="K86" i="1"/>
  <c r="K90" i="1"/>
  <c r="K91" i="1"/>
  <c r="K92" i="1"/>
  <c r="K94" i="1"/>
  <c r="K96" i="1"/>
  <c r="K97" i="1"/>
  <c r="K98" i="1"/>
  <c r="K68" i="1"/>
  <c r="K108" i="1"/>
  <c r="K109" i="1"/>
  <c r="K110" i="1"/>
  <c r="K111" i="1"/>
  <c r="K107" i="1"/>
  <c r="K46" i="1"/>
  <c r="K47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30" i="1"/>
  <c r="K31" i="1"/>
  <c r="K32" i="1"/>
  <c r="K33" i="1"/>
  <c r="K34" i="1"/>
  <c r="K35" i="1"/>
  <c r="K36" i="1"/>
  <c r="K37" i="1"/>
  <c r="K38" i="1"/>
  <c r="K39" i="1"/>
  <c r="K41" i="1"/>
  <c r="K42" i="1"/>
  <c r="K43" i="1"/>
  <c r="K44" i="1"/>
  <c r="K45" i="1"/>
  <c r="K27" i="1"/>
  <c r="K28" i="1"/>
  <c r="K26" i="1"/>
  <c r="J113" i="1"/>
  <c r="J114" i="1"/>
  <c r="J116" i="1"/>
  <c r="J120" i="1"/>
  <c r="J121" i="1"/>
  <c r="J122" i="1"/>
  <c r="J124" i="1"/>
  <c r="J125" i="1"/>
  <c r="J127" i="1"/>
  <c r="J128" i="1"/>
  <c r="J129" i="1"/>
  <c r="J94" i="1"/>
  <c r="J96" i="1"/>
  <c r="J97" i="1"/>
  <c r="J98" i="1"/>
  <c r="J90" i="1"/>
  <c r="J91" i="1"/>
  <c r="J92" i="1"/>
  <c r="J80" i="1"/>
  <c r="J81" i="1"/>
  <c r="J82" i="1"/>
  <c r="J84" i="1"/>
  <c r="J85" i="1"/>
  <c r="J86" i="1"/>
  <c r="J68" i="1"/>
  <c r="J69" i="1"/>
  <c r="J70" i="1"/>
  <c r="J72" i="1"/>
  <c r="J73" i="1"/>
  <c r="J75" i="1"/>
  <c r="J76" i="1"/>
  <c r="J77" i="1"/>
  <c r="J60" i="1"/>
  <c r="J61" i="1"/>
  <c r="J62" i="1"/>
  <c r="J63" i="1"/>
  <c r="J107" i="1"/>
  <c r="J108" i="1"/>
  <c r="J109" i="1"/>
  <c r="J110" i="1"/>
  <c r="J111" i="1"/>
  <c r="J41" i="1"/>
  <c r="J42" i="1"/>
  <c r="J43" i="1"/>
  <c r="J44" i="1"/>
  <c r="J45" i="1"/>
  <c r="J47" i="1"/>
  <c r="J51" i="1"/>
  <c r="J52" i="1"/>
  <c r="J53" i="1"/>
  <c r="J54" i="1"/>
  <c r="J55" i="1"/>
  <c r="J56" i="1"/>
  <c r="J57" i="1"/>
  <c r="J58" i="1"/>
  <c r="J59" i="1"/>
  <c r="J27" i="1"/>
  <c r="J28" i="1"/>
  <c r="J30" i="1"/>
  <c r="J31" i="1"/>
  <c r="J32" i="1"/>
  <c r="J33" i="1"/>
  <c r="J34" i="1"/>
  <c r="J35" i="1"/>
  <c r="J36" i="1"/>
  <c r="J37" i="1"/>
  <c r="J38" i="1"/>
  <c r="J39" i="1"/>
  <c r="J26" i="1"/>
  <c r="I114" i="1"/>
  <c r="I116" i="1"/>
  <c r="I120" i="1"/>
  <c r="I121" i="1"/>
  <c r="I122" i="1"/>
  <c r="I124" i="1"/>
  <c r="I125" i="1"/>
  <c r="I127" i="1"/>
  <c r="I128" i="1"/>
  <c r="I129" i="1"/>
  <c r="I113" i="1"/>
  <c r="I91" i="1"/>
  <c r="I92" i="1"/>
  <c r="I94" i="1"/>
  <c r="I96" i="1"/>
  <c r="I97" i="1"/>
  <c r="I98" i="1"/>
  <c r="I90" i="1"/>
  <c r="I81" i="1"/>
  <c r="I82" i="1"/>
  <c r="I84" i="1"/>
  <c r="I85" i="1"/>
  <c r="I86" i="1"/>
  <c r="I80" i="1"/>
  <c r="I69" i="1"/>
  <c r="I70" i="1"/>
  <c r="I72" i="1"/>
  <c r="I73" i="1"/>
  <c r="I75" i="1"/>
  <c r="I76" i="1"/>
  <c r="I77" i="1"/>
  <c r="I68" i="1"/>
  <c r="I108" i="1"/>
  <c r="I109" i="1"/>
  <c r="I110" i="1"/>
  <c r="I111" i="1"/>
  <c r="I107" i="1"/>
  <c r="I47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31" i="1"/>
  <c r="I32" i="1"/>
  <c r="I33" i="1"/>
  <c r="I34" i="1"/>
  <c r="I35" i="1"/>
  <c r="I36" i="1"/>
  <c r="I37" i="1"/>
  <c r="I38" i="1"/>
  <c r="I39" i="1"/>
  <c r="I41" i="1"/>
  <c r="I42" i="1"/>
  <c r="I43" i="1"/>
  <c r="I44" i="1"/>
  <c r="I45" i="1"/>
  <c r="I30" i="1"/>
  <c r="I27" i="1"/>
  <c r="I28" i="1"/>
  <c r="I26" i="1"/>
  <c r="H27" i="1"/>
  <c r="H28" i="1"/>
  <c r="H30" i="1"/>
  <c r="H31" i="1"/>
  <c r="H32" i="1"/>
  <c r="H33" i="1"/>
  <c r="H34" i="1"/>
  <c r="H35" i="1"/>
  <c r="H36" i="1"/>
  <c r="H37" i="1"/>
  <c r="H38" i="1"/>
  <c r="H39" i="1"/>
  <c r="H41" i="1"/>
  <c r="H42" i="1"/>
  <c r="H43" i="1"/>
  <c r="H44" i="1"/>
  <c r="H45" i="1"/>
  <c r="H47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107" i="1"/>
  <c r="H108" i="1"/>
  <c r="H109" i="1"/>
  <c r="H110" i="1"/>
  <c r="H111" i="1"/>
  <c r="H68" i="1"/>
  <c r="H69" i="1"/>
  <c r="H70" i="1"/>
  <c r="H72" i="1"/>
  <c r="H73" i="1"/>
  <c r="H75" i="1"/>
  <c r="H76" i="1"/>
  <c r="H77" i="1"/>
  <c r="H80" i="1"/>
  <c r="H81" i="1"/>
  <c r="H82" i="1"/>
  <c r="H84" i="1"/>
  <c r="H85" i="1"/>
  <c r="H86" i="1"/>
  <c r="H90" i="1"/>
  <c r="H91" i="1"/>
  <c r="H92" i="1"/>
  <c r="H94" i="1"/>
  <c r="H96" i="1"/>
  <c r="H97" i="1"/>
  <c r="H98" i="1"/>
  <c r="H113" i="1"/>
  <c r="H114" i="1"/>
  <c r="H116" i="1"/>
  <c r="H120" i="1"/>
  <c r="H121" i="1"/>
  <c r="H122" i="1"/>
  <c r="H124" i="1"/>
  <c r="H125" i="1"/>
  <c r="H127" i="1"/>
  <c r="H128" i="1"/>
  <c r="H129" i="1"/>
  <c r="H26" i="1"/>
  <c r="I135" i="1" l="1"/>
  <c r="K135" i="1"/>
  <c r="J135" i="1"/>
  <c r="H135" i="1"/>
</calcChain>
</file>

<file path=xl/sharedStrings.xml><?xml version="1.0" encoding="utf-8"?>
<sst xmlns="http://schemas.openxmlformats.org/spreadsheetml/2006/main" count="154" uniqueCount="146">
  <si>
    <t xml:space="preserve">                Сухарики пшеничные</t>
  </si>
  <si>
    <t>ИТОГО по ЗАЯВКЕ:</t>
  </si>
  <si>
    <t xml:space="preserve">                Сухарики ржано-пшеничные  (соломка)</t>
  </si>
  <si>
    <t>Сухарики ржано-пшеничные  мексиканский соус СТАКАН 70 г х 24</t>
  </si>
  <si>
    <t>Сухарики ржано-пшеничные  со вкусом холодца с хреном СТАКАН 70 г х 24</t>
  </si>
  <si>
    <t xml:space="preserve">Сухарики ржано-пшеничные  со вкусом чеснока СТАКАН 70 г х 24 </t>
  </si>
  <si>
    <t xml:space="preserve">Сухарики ржано-пшеничные охотничьи колбаски СТАКАН 70 г х 24 </t>
  </si>
  <si>
    <t>Сухарики пшеничные со вкусом сметаны с зеленью СТАКАН 70 г х 24</t>
  </si>
  <si>
    <t>Сухарики пшеничные со вкусом сыра/чеснока СТАКАН 70 г х 24</t>
  </si>
  <si>
    <t>Сухарики пшеничные со вкусом чеснока СТАКАН 70 г х 24</t>
  </si>
  <si>
    <t>Вложение</t>
  </si>
  <si>
    <t>Заказ в коробках</t>
  </si>
  <si>
    <t>Сумма</t>
  </si>
  <si>
    <t>Вес</t>
  </si>
  <si>
    <t>Количество в штуках</t>
  </si>
  <si>
    <t>м3</t>
  </si>
  <si>
    <t>Цена, руб</t>
  </si>
  <si>
    <t xml:space="preserve">Наимнование </t>
  </si>
  <si>
    <t>Арахис ж/с 130 г х 24</t>
  </si>
  <si>
    <t>Арахис ж/с холодец с хреном 130 г х 24</t>
  </si>
  <si>
    <t>Арахис ж/с шашлык  130г х 24</t>
  </si>
  <si>
    <t>Арахис жареный со вкусом грибов и сметаны 1000г х 10</t>
  </si>
  <si>
    <t>Арахис жареный со вкусом креветок 1000 г х 10</t>
  </si>
  <si>
    <t>Арахис жареный соленый 1000 г х 10</t>
  </si>
  <si>
    <t>Арахис жареный со вкусом барбекю 1000г х 10</t>
  </si>
  <si>
    <t>Арахис жареный со вкусом бекона 1000г х 10</t>
  </si>
  <si>
    <t>Арахис жареный со вкусом васаби 1000 г х 10</t>
  </si>
  <si>
    <t>Арахис жареный со вкусом мексиканского соуса 1000 г х 10</t>
  </si>
  <si>
    <t>Арахис жареный со вкусом охотничьих колбасок 1000 г х 10</t>
  </si>
  <si>
    <t>Арахис жареный со вкусом салями 1000 г х 10</t>
  </si>
  <si>
    <t>Арахис жареный со вкусом  сыр пармезан 1000 г х 10</t>
  </si>
  <si>
    <t>Арахис жареный со вкусом сметаны с луком 1000 г х 10</t>
  </si>
  <si>
    <t>Арахис жареный со вкусом сыра с чесноком 1000 г х 10</t>
  </si>
  <si>
    <t>Арахис жареный со вкусом холодца с хреном 1000 г х 10</t>
  </si>
  <si>
    <t>Арахис жареный со вкусом шашлыка 1000 г х 10</t>
  </si>
  <si>
    <t>Арахис (ядро) жаренный во фритюре соленый 1000г х10 (ЭКО)</t>
  </si>
  <si>
    <t>Сухарики пшеничные сметана с зеленью СТАКАН 130 г х 12</t>
  </si>
  <si>
    <t>Сухарики пшеничные со вкусом сыра/чеснока СТАКАН 130г х 12</t>
  </si>
  <si>
    <t>Сухарики пшеничные со вкусом чеснока СТАКАН 130 г х 12</t>
  </si>
  <si>
    <t>Арахис в хрустящей корочке со вкусом "Аджики" 1000г.</t>
  </si>
  <si>
    <t>Арахис в хрустящей корочке со вкусом "Васаби" 1000г.</t>
  </si>
  <si>
    <t xml:space="preserve">Арахис в хрустящей корочке со вкусом "Икра красная" 1000г. </t>
  </si>
  <si>
    <t>Арахис в хрустящей корочке со вкусом "Лук со сметаной" 1000г.</t>
  </si>
  <si>
    <t>Арахис в хрустящей корочке со вкусом "Салями" 1000г.</t>
  </si>
  <si>
    <t>Арахис в хрустящей корочке со вкусом "Сыра" 1000г.</t>
  </si>
  <si>
    <t>Арахис в хрустящей корочке со вкусом "Шашлыка" 1000г.</t>
  </si>
  <si>
    <t xml:space="preserve">Арахис в хрустящей корочке со вкусом "Аджики" 120г. </t>
  </si>
  <si>
    <t>Арахис в хрустящей корочке со вкусом "Васаби" 120г.</t>
  </si>
  <si>
    <t>Арахис в хрустящей корочке со вкусом "Салями" 120г.</t>
  </si>
  <si>
    <t>Арахис в хрустящей корочке со вкусом "Сыра" 120г.</t>
  </si>
  <si>
    <t>Арахис в хрустящей корочке со вкусом "Шашлыка" 120г.</t>
  </si>
  <si>
    <t xml:space="preserve">        Арахис Сухая обжарка жареный соленый  1000 г </t>
  </si>
  <si>
    <t xml:space="preserve">               Арахис (ядро) жаренный во фритюре ЭКО 1000 г. </t>
  </si>
  <si>
    <t xml:space="preserve">                Сухарики ржано-пшеничные (ЧИПС)</t>
  </si>
  <si>
    <t xml:space="preserve">Арахис В масле со вкусом 1000 г </t>
  </si>
  <si>
    <t xml:space="preserve">                Сухарики пшеничные СТАКАН 130 г.</t>
  </si>
  <si>
    <t xml:space="preserve">                Сухарики ржано-пшеничные(соломка) 130 г. </t>
  </si>
  <si>
    <t xml:space="preserve">                Сухарики ржано-пшеничные с соусом (соломка) 130 г.</t>
  </si>
  <si>
    <t xml:space="preserve"> Сухарики ржано-пшеничные с соусом (ЧИПС) 130 г.</t>
  </si>
  <si>
    <t xml:space="preserve">                Сухарики ржано-пшеничные (ЧИПС) 130 г. </t>
  </si>
  <si>
    <t xml:space="preserve">Сухарики ТМ Алтайские гренки </t>
  </si>
  <si>
    <t>Арахис жареный в масле соленый 1000 г х 10</t>
  </si>
  <si>
    <t>Арахис жареный в масле со вкусом барбекю 1000г х 10</t>
  </si>
  <si>
    <t>Арахис жареный в масле со вкусом бекона 1000г х 10</t>
  </si>
  <si>
    <t>Арахис жареный в масле со вкусом васаби 1000 г х 10</t>
  </si>
  <si>
    <t>Арахис жареный в масле со вкусом грибов и сметаны 1000г х 10</t>
  </si>
  <si>
    <t>Арахис жареный в масле со вкусом креветок 1000 г х 10</t>
  </si>
  <si>
    <t>Арахис жареный в масле со вкусом мексиканского соуса 1000 г х 10</t>
  </si>
  <si>
    <t>Арахис жареный в масле со вкусом охотничьих колбасок 1000 г х 10</t>
  </si>
  <si>
    <t>Арахис жареный в масле со вкусом салями 1000 г х 10</t>
  </si>
  <si>
    <t>Арахис жареный в масле со вкусом сметаны с луком 1000 г х 10</t>
  </si>
  <si>
    <t>Арахис жареный в масле со вкусом сыра с чесноком 1000 г х 10</t>
  </si>
  <si>
    <t>Арахис жареный в масле со вкусом холодца с хреном 1000 г х 10</t>
  </si>
  <si>
    <t>Арахис жареный в масле со вкусом шашлыка 1000 г х 10</t>
  </si>
  <si>
    <t>Арахис в хрустящей корочке со вкусом "Икра черная" 1000г. С</t>
  </si>
  <si>
    <t>Арахис в хрустящей корочке со вкусом "Креветки" 1000г. С</t>
  </si>
  <si>
    <t>Арахис жареный со вкусом семга и сыр 1000 г х 10 С</t>
  </si>
  <si>
    <t>Арахис жареный со вкусом малосольных огурцов 1000 г х 10 С</t>
  </si>
  <si>
    <t>Арахис (ядро) жаренный во фритюре холдец хрен 1000г х10 (ЭКО) С</t>
  </si>
  <si>
    <t>Арахис (ядро) жаренный во фритюре мексиканский соус 1000г х10 (ЭКО) С</t>
  </si>
  <si>
    <t>Сухарики пшеничные багет Красная икра 1000 г.</t>
  </si>
  <si>
    <t>Сухарики пшеничные багет Сметана с зеленью 1000 г.</t>
  </si>
  <si>
    <t>Сухарики пшеничные багет Сыр/чеснок 1000 г.</t>
  </si>
  <si>
    <t>Сухарики пшеничные багет Аджика 1000 г. С</t>
  </si>
  <si>
    <t>Сухарики пшеничные багет На солоде Аджики 1000 г. С</t>
  </si>
  <si>
    <t>Сухарики пшеничные багет На солоде Барбекю1000 г. С</t>
  </si>
  <si>
    <t xml:space="preserve">Сухарики пшеничные багет Раки с укропом 1000 г. С  </t>
  </si>
  <si>
    <t>Сухарики пшеничные соломка Сметана с зеленью 1000 г. С</t>
  </si>
  <si>
    <t>Сухарики пшеничные соломка Чеснок/сыр 1000 г. С</t>
  </si>
  <si>
    <t>Сухарики пшеничные соломка Сало/горчица 1000 г. С</t>
  </si>
  <si>
    <t>Сухарики пшеничные соломка С чесноком  1000 г. С</t>
  </si>
  <si>
    <t>Сухарики пшеничные соломка Красная икра 1000 г. С</t>
  </si>
  <si>
    <t>Сухари ржано-пшеничные чипс Мексиканский соус 1000 г.</t>
  </si>
  <si>
    <t>Сухари ржано-пшеничные чипс Холодец/хрен 1000 г.</t>
  </si>
  <si>
    <t>Сухари ржано-пшеничные чипс Вкус чеснока  1000г.</t>
  </si>
  <si>
    <t>Сухарики ржано-пшеничные соломка Мексиканский соус 1000 г. С</t>
  </si>
  <si>
    <t>Сухарики ржано-пшеничные соломка Аджики 1000 г. С</t>
  </si>
  <si>
    <t>Сухарики ржано-пшеничные соломка Барбекю 1000 г. С</t>
  </si>
  <si>
    <t>Сухарики ржано-пшеничные соломка Холодец хрен  1000 г. С</t>
  </si>
  <si>
    <t>Сухарики ржано-пшеничные соломка Охотничьи колбаски 1000 г. С</t>
  </si>
  <si>
    <t>Сухарики ржано-пшеничные соломка Прованские травы 1000 г. С</t>
  </si>
  <si>
    <t>Сухарики ржано-пшеничные соломка Сало с чесноком 1000 г. С</t>
  </si>
  <si>
    <t>Сухарики пшеничные чипс Сливочки с чесноком 1000 г. С</t>
  </si>
  <si>
    <t>Сухарики ТМ Алтайские гренки весовые - пакет 1000 г.</t>
  </si>
  <si>
    <t>Гренки мягкие ржано-пшеничные с чесноком форма соломка пакет 1000 грамм</t>
  </si>
  <si>
    <t>Гренки мягкие ржано-пшеничные с чесноком форма соломка стакан+соус 130 грамм</t>
  </si>
  <si>
    <t xml:space="preserve">            Арахис ТМ Барканофф</t>
  </si>
  <si>
    <t xml:space="preserve">            Арахис ХРУСТЯЩАЯ КОРОЧКА стакан 120 грамм</t>
  </si>
  <si>
    <t xml:space="preserve">Сухарики ТМ Алтайские гренки стакан  70 г. </t>
  </si>
  <si>
    <t xml:space="preserve">Сухарики ТМ Алтайские гренки стакан  130 г. </t>
  </si>
  <si>
    <t xml:space="preserve">Сухарики ТМ Алтайские гренки стакан + соус 130 г. </t>
  </si>
  <si>
    <t xml:space="preserve">Сухарики пшеничные с чесноком СТАКАН 130 г + соус </t>
  </si>
  <si>
    <t xml:space="preserve">Сухарики ржано-пшеничные вкус охотничьи колбаски СТАКАН 130 г + соус </t>
  </si>
  <si>
    <t>Сухарики ржано-пшеничные со вкусом Аждики СТАКАН 130 г + соус</t>
  </si>
  <si>
    <t xml:space="preserve">Сухарики ржано-пшеничные вкус мексиканский соус СТАКАН 130 г + соус </t>
  </si>
  <si>
    <t xml:space="preserve">Сухарики ржано-пшеничные со вкусом холодца с хреном СТАКАН 130 г + соус </t>
  </si>
  <si>
    <t xml:space="preserve">Сухарики ржано-пшеничные со вкусом чеснока СТАКАН 130 г + соус </t>
  </si>
  <si>
    <t xml:space="preserve">Сухарики ржано-пшеничные  чеснок (соломка) СТАКАН 130 г </t>
  </si>
  <si>
    <t xml:space="preserve">Сухарики ржано-пшеничные холодец/хрен СТАКАН 130г </t>
  </si>
  <si>
    <t xml:space="preserve">Сухарики ржано-пшеничные  мексиканский соус СТАКАН 130г </t>
  </si>
  <si>
    <t xml:space="preserve">Сухарики ржано-пшеничные   сало с чеснокомм  (соломка) СТАКАН 130 г </t>
  </si>
  <si>
    <t xml:space="preserve">Сухарики ржано-пшеничные охотничьи колбаски СТАКАН 130 г </t>
  </si>
  <si>
    <t xml:space="preserve">       Арахис Сухая обжарка жареный соленый стакан 120 г </t>
  </si>
  <si>
    <t>Предоплата/ без  НДС</t>
  </si>
  <si>
    <t>Тип цен - 1</t>
  </si>
  <si>
    <t>Тип цен - 2</t>
  </si>
  <si>
    <t>Тип цен - 3</t>
  </si>
  <si>
    <r>
      <rPr>
        <b/>
        <sz val="11"/>
        <color theme="1"/>
        <rFont val="Times New Roman"/>
        <family val="1"/>
        <charset val="204"/>
      </rPr>
      <t>Все цены указаны на условиях самовывоза из г. Бийска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 xml:space="preserve"> 8-923-799-01-03 WhatsApp</t>
    </r>
  </si>
  <si>
    <t>Гренки МЯГКИЕ ТМ по Домашнему, срок годности 10 суток</t>
  </si>
  <si>
    <t>цена, руб.</t>
  </si>
  <si>
    <t xml:space="preserve">         Сухарики БАГЕТ  пшеничный 1000 г.</t>
  </si>
  <si>
    <t xml:space="preserve">                Сухарики Соломка пшеничные  1000 г.</t>
  </si>
  <si>
    <t xml:space="preserve">                Сухарики Соломка ржано-пшеничные 1000 г.</t>
  </si>
  <si>
    <t xml:space="preserve">                Сухарики Чипс ржано-пшеничные 1000 г.</t>
  </si>
  <si>
    <t xml:space="preserve">                Сухарики Чипс пшеничные 1000 г.</t>
  </si>
  <si>
    <t xml:space="preserve">         Сухарики пшеничные БАРНЫЕ 1000 г.</t>
  </si>
  <si>
    <t>Сухарики пшеничные БАРНЫЕ с чесноком 1000 г.</t>
  </si>
  <si>
    <t>Сухарики пшеничные БАРНЫЕ с холодцом и хреном  1000 г</t>
  </si>
  <si>
    <t>Сухарики пшеничные БАРНЫЕ с мексиканским соусом" 1000 г.</t>
  </si>
  <si>
    <t>Арахис ХРУСТЯЩАЯ КОРОЧКА пакет 1000 грамм</t>
  </si>
  <si>
    <t>Арахис в хрустящей корочке МИКС-пакет, васаби, сыр, крас. икра 1000г. С</t>
  </si>
  <si>
    <t>Предоплата/с НДС</t>
  </si>
  <si>
    <t>Отсрочка/  21 день</t>
  </si>
  <si>
    <t xml:space="preserve">штрих-код товара индивидуальный </t>
  </si>
  <si>
    <t>штрих-код товара, гупповой, коробка</t>
  </si>
  <si>
    <t>Сухарики АССОРТИ-коробка СТАКАН 130 г + соус (6 видов по 2 стакана в коробке)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</si>
</sst>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4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i/>
      <sz val="9"/>
      <name val="Arial"/>
      <family val="2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i/>
      <sz val="9"/>
      <color theme="0"/>
      <name val="Arial"/>
      <family val="2"/>
    </font>
    <font>
      <sz val="9"/>
      <color theme="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i/>
      <sz val="8"/>
      <color theme="0"/>
      <name val="Arial"/>
      <family val="2"/>
      <charset val="204"/>
    </font>
    <font>
      <i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sz val="9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i/>
      <sz val="11"/>
      <color theme="0"/>
      <name val="Times New Roman"/>
      <family val="1"/>
      <charset val="204"/>
    </font>
    <font>
      <b/>
      <i/>
      <sz val="12"/>
      <color theme="0"/>
      <name val="Times New Roman"/>
      <family val="1"/>
      <charset val="204"/>
    </font>
    <font>
      <b/>
      <i/>
      <sz val="1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4">
    <xf numFmtId="0" fontId="0" fillId="0" borderId="0" xfId="0"/>
    <xf numFmtId="0" fontId="8" fillId="0" borderId="0" xfId="0" applyFont="1" applyAlignment="1">
      <alignment horizontal="center" vertical="center"/>
    </xf>
    <xf numFmtId="0" fontId="0" fillId="3" borderId="0" xfId="0" applyFill="1"/>
    <xf numFmtId="0" fontId="9" fillId="0" borderId="0" xfId="0" applyFont="1"/>
    <xf numFmtId="0" fontId="3" fillId="2" borderId="2" xfId="1" applyNumberFormat="1" applyFont="1" applyFill="1" applyBorder="1" applyAlignment="1">
      <alignment horizontal="center" vertical="center" wrapText="1"/>
    </xf>
    <xf numFmtId="0" fontId="3" fillId="3" borderId="2" xfId="1" applyNumberFormat="1" applyFont="1" applyFill="1" applyBorder="1" applyAlignment="1">
      <alignment horizontal="center" vertical="center" wrapText="1"/>
    </xf>
    <xf numFmtId="0" fontId="3" fillId="6" borderId="2" xfId="1" applyNumberFormat="1" applyFont="1" applyFill="1" applyBorder="1" applyAlignment="1">
      <alignment horizontal="center" vertical="center" wrapText="1"/>
    </xf>
    <xf numFmtId="0" fontId="8" fillId="6" borderId="2" xfId="0" applyFont="1" applyFill="1" applyBorder="1" applyAlignment="1" applyProtection="1">
      <alignment horizontal="center" vertical="center"/>
      <protection locked="0"/>
    </xf>
    <xf numFmtId="0" fontId="5" fillId="6" borderId="2" xfId="1" applyNumberFormat="1" applyFont="1" applyFill="1" applyBorder="1" applyAlignment="1">
      <alignment horizontal="center" vertical="center" wrapText="1"/>
    </xf>
    <xf numFmtId="0" fontId="8" fillId="7" borderId="2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3" borderId="0" xfId="0" applyFont="1" applyFill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12" fillId="0" borderId="0" xfId="0" applyFont="1"/>
    <xf numFmtId="0" fontId="15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 applyProtection="1">
      <alignment horizontal="center" vertical="center"/>
      <protection locked="0"/>
    </xf>
    <xf numFmtId="0" fontId="4" fillId="6" borderId="6" xfId="1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 applyProtection="1">
      <alignment horizontal="center" vertical="center"/>
      <protection locked="0"/>
    </xf>
    <xf numFmtId="164" fontId="12" fillId="2" borderId="2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4" fillId="4" borderId="5" xfId="1" applyNumberFormat="1" applyFont="1" applyFill="1" applyBorder="1" applyAlignment="1">
      <alignment horizontal="center" vertical="center" wrapText="1"/>
    </xf>
    <xf numFmtId="0" fontId="4" fillId="4" borderId="5" xfId="1" applyNumberFormat="1" applyFont="1" applyFill="1" applyBorder="1" applyAlignment="1">
      <alignment horizontal="center" vertical="center" wrapText="1"/>
    </xf>
    <xf numFmtId="0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164" fontId="4" fillId="4" borderId="2" xfId="1" applyNumberFormat="1" applyFont="1" applyFill="1" applyBorder="1" applyAlignment="1">
      <alignment horizontal="center" vertical="center" wrapText="1"/>
    </xf>
    <xf numFmtId="0" fontId="4" fillId="4" borderId="2" xfId="1" applyNumberFormat="1" applyFont="1" applyFill="1" applyBorder="1" applyAlignment="1">
      <alignment horizontal="center" vertical="center" wrapText="1"/>
    </xf>
    <xf numFmtId="0" fontId="2" fillId="4" borderId="2" xfId="1" applyNumberFormat="1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>
      <alignment vertical="center" wrapText="1"/>
    </xf>
    <xf numFmtId="164" fontId="4" fillId="4" borderId="2" xfId="1" applyNumberFormat="1" applyFont="1" applyFill="1" applyBorder="1" applyAlignment="1">
      <alignment vertical="center" wrapText="1"/>
    </xf>
    <xf numFmtId="1" fontId="4" fillId="4" borderId="2" xfId="1" applyNumberFormat="1" applyFont="1" applyFill="1" applyBorder="1" applyAlignment="1">
      <alignment vertical="center" wrapText="1"/>
    </xf>
    <xf numFmtId="0" fontId="0" fillId="4" borderId="2" xfId="0" applyFill="1" applyBorder="1" applyAlignment="1">
      <alignment vertical="center"/>
    </xf>
    <xf numFmtId="0" fontId="2" fillId="7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8" borderId="2" xfId="0" applyFill="1" applyBorder="1" applyAlignment="1">
      <alignment vertical="center"/>
    </xf>
    <xf numFmtId="164" fontId="5" fillId="6" borderId="2" xfId="1" applyNumberFormat="1" applyFont="1" applyFill="1" applyBorder="1" applyAlignment="1">
      <alignment horizontal="center" vertical="center" wrapText="1"/>
    </xf>
    <xf numFmtId="0" fontId="0" fillId="6" borderId="2" xfId="0" applyFill="1" applyBorder="1" applyAlignment="1">
      <alignment vertical="center"/>
    </xf>
    <xf numFmtId="164" fontId="3" fillId="2" borderId="2" xfId="1" applyNumberFormat="1" applyFont="1" applyFill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164" fontId="14" fillId="8" borderId="2" xfId="1" applyNumberFormat="1" applyFont="1" applyFill="1" applyBorder="1" applyAlignment="1">
      <alignment horizontal="center" vertical="center" wrapText="1"/>
    </xf>
    <xf numFmtId="0" fontId="15" fillId="8" borderId="2" xfId="1" applyNumberFormat="1" applyFont="1" applyFill="1" applyBorder="1" applyAlignment="1">
      <alignment horizontal="center" vertical="center" wrapText="1"/>
    </xf>
    <xf numFmtId="0" fontId="14" fillId="8" borderId="2" xfId="1" applyNumberFormat="1" applyFont="1" applyFill="1" applyBorder="1" applyAlignment="1">
      <alignment horizontal="center" vertical="center" wrapText="1"/>
    </xf>
    <xf numFmtId="164" fontId="14" fillId="6" borderId="2" xfId="1" applyNumberFormat="1" applyFont="1" applyFill="1" applyBorder="1" applyAlignment="1">
      <alignment horizontal="center" vertical="center" wrapText="1"/>
    </xf>
    <xf numFmtId="164" fontId="4" fillId="6" borderId="6" xfId="1" applyNumberFormat="1" applyFont="1" applyFill="1" applyBorder="1" applyAlignment="1">
      <alignment horizontal="center" vertical="center" wrapText="1"/>
    </xf>
    <xf numFmtId="0" fontId="2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25" fillId="6" borderId="2" xfId="0" applyFont="1" applyFill="1" applyBorder="1" applyAlignment="1">
      <alignment vertical="center"/>
    </xf>
    <xf numFmtId="164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8" fillId="9" borderId="7" xfId="0" applyNumberFormat="1" applyFont="1" applyFill="1" applyBorder="1" applyAlignment="1">
      <alignment horizontal="left" vertical="center" wrapText="1"/>
    </xf>
    <xf numFmtId="164" fontId="12" fillId="9" borderId="8" xfId="0" applyNumberFormat="1" applyFont="1" applyFill="1" applyBorder="1" applyAlignment="1">
      <alignment horizontal="center" vertical="center" wrapText="1"/>
    </xf>
    <xf numFmtId="0" fontId="3" fillId="9" borderId="8" xfId="1" applyNumberFormat="1" applyFont="1" applyFill="1" applyBorder="1" applyAlignment="1">
      <alignment horizontal="center" vertical="center" wrapText="1"/>
    </xf>
    <xf numFmtId="0" fontId="8" fillId="9" borderId="8" xfId="0" applyFont="1" applyFill="1" applyBorder="1" applyAlignment="1" applyProtection="1">
      <alignment horizontal="center" vertical="center"/>
      <protection locked="0"/>
    </xf>
    <xf numFmtId="0" fontId="0" fillId="9" borderId="8" xfId="0" applyFill="1" applyBorder="1" applyAlignment="1">
      <alignment vertical="center"/>
    </xf>
    <xf numFmtId="0" fontId="0" fillId="9" borderId="9" xfId="0" applyFill="1" applyBorder="1" applyAlignment="1">
      <alignment vertical="center"/>
    </xf>
    <xf numFmtId="0" fontId="26" fillId="4" borderId="13" xfId="1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vertical="center" wrapText="1"/>
    </xf>
    <xf numFmtId="0" fontId="0" fillId="4" borderId="14" xfId="0" applyFill="1" applyBorder="1" applyAlignment="1">
      <alignment horizontal="center" vertical="center"/>
    </xf>
    <xf numFmtId="0" fontId="18" fillId="5" borderId="3" xfId="0" applyNumberFormat="1" applyFont="1" applyFill="1" applyBorder="1" applyAlignment="1">
      <alignment horizontal="left" vertical="center" wrapText="1"/>
    </xf>
    <xf numFmtId="0" fontId="0" fillId="0" borderId="12" xfId="0" applyBorder="1" applyAlignment="1">
      <alignment vertical="center"/>
    </xf>
    <xf numFmtId="0" fontId="26" fillId="4" borderId="3" xfId="1" applyNumberFormat="1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/>
    </xf>
    <xf numFmtId="0" fontId="19" fillId="5" borderId="3" xfId="1" applyNumberFormat="1" applyFont="1" applyFill="1" applyBorder="1" applyAlignment="1">
      <alignment horizontal="left" vertical="center" wrapText="1"/>
    </xf>
    <xf numFmtId="0" fontId="26" fillId="4" borderId="15" xfId="1" applyNumberFormat="1" applyFont="1" applyFill="1" applyBorder="1" applyAlignment="1">
      <alignment horizontal="center" vertical="center" wrapText="1"/>
    </xf>
    <xf numFmtId="0" fontId="0" fillId="4" borderId="12" xfId="0" applyFill="1" applyBorder="1" applyAlignment="1">
      <alignment vertical="center"/>
    </xf>
    <xf numFmtId="0" fontId="27" fillId="4" borderId="3" xfId="0" applyNumberFormat="1" applyFont="1" applyFill="1" applyBorder="1" applyAlignment="1">
      <alignment horizontal="center" wrapText="1"/>
    </xf>
    <xf numFmtId="0" fontId="27" fillId="4" borderId="3" xfId="0" applyNumberFormat="1" applyFont="1" applyFill="1" applyBorder="1" applyAlignment="1">
      <alignment horizontal="center" vertical="center" wrapText="1"/>
    </xf>
    <xf numFmtId="0" fontId="18" fillId="5" borderId="4" xfId="0" applyNumberFormat="1" applyFont="1" applyFill="1" applyBorder="1" applyAlignment="1">
      <alignment horizontal="left" vertical="center" wrapText="1"/>
    </xf>
    <xf numFmtId="0" fontId="3" fillId="2" borderId="16" xfId="1" applyNumberFormat="1" applyFont="1" applyFill="1" applyBorder="1" applyAlignment="1">
      <alignment horizontal="center" vertical="center" wrapText="1"/>
    </xf>
    <xf numFmtId="0" fontId="8" fillId="7" borderId="16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164" fontId="5" fillId="6" borderId="5" xfId="1" applyNumberFormat="1" applyFont="1" applyFill="1" applyBorder="1" applyAlignment="1">
      <alignment horizontal="center" vertical="center" wrapText="1"/>
    </xf>
    <xf numFmtId="0" fontId="3" fillId="6" borderId="5" xfId="1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>
      <alignment vertical="center"/>
    </xf>
    <xf numFmtId="0" fontId="26" fillId="6" borderId="18" xfId="1" applyNumberFormat="1" applyFont="1" applyFill="1" applyBorder="1" applyAlignment="1">
      <alignment horizontal="center" vertical="center" wrapText="1"/>
    </xf>
    <xf numFmtId="0" fontId="0" fillId="6" borderId="14" xfId="0" applyFill="1" applyBorder="1" applyAlignment="1">
      <alignment vertical="center"/>
    </xf>
    <xf numFmtId="0" fontId="26" fillId="6" borderId="3" xfId="1" applyNumberFormat="1" applyFont="1" applyFill="1" applyBorder="1" applyAlignment="1">
      <alignment horizontal="center" vertical="center" wrapText="1"/>
    </xf>
    <xf numFmtId="0" fontId="0" fillId="6" borderId="12" xfId="0" applyFill="1" applyBorder="1" applyAlignment="1">
      <alignment vertical="center"/>
    </xf>
    <xf numFmtId="0" fontId="0" fillId="8" borderId="12" xfId="0" applyFill="1" applyBorder="1" applyAlignment="1">
      <alignment vertical="center"/>
    </xf>
    <xf numFmtId="0" fontId="19" fillId="5" borderId="20" xfId="1" applyNumberFormat="1" applyFont="1" applyFill="1" applyBorder="1" applyAlignment="1">
      <alignment horizontal="left" vertical="center" wrapText="1"/>
    </xf>
    <xf numFmtId="0" fontId="26" fillId="6" borderId="13" xfId="1" applyNumberFormat="1" applyFont="1" applyFill="1" applyBorder="1" applyAlignment="1">
      <alignment horizontal="center" vertical="center" wrapText="1"/>
    </xf>
    <xf numFmtId="0" fontId="26" fillId="6" borderId="15" xfId="1" applyNumberFormat="1" applyFont="1" applyFill="1" applyBorder="1" applyAlignment="1">
      <alignment horizontal="center" vertical="center" wrapText="1"/>
    </xf>
    <xf numFmtId="0" fontId="25" fillId="6" borderId="12" xfId="0" applyFont="1" applyFill="1" applyBorder="1" applyAlignment="1">
      <alignment vertical="center"/>
    </xf>
    <xf numFmtId="0" fontId="19" fillId="5" borderId="15" xfId="1" applyNumberFormat="1" applyFont="1" applyFill="1" applyBorder="1" applyAlignment="1">
      <alignment horizontal="left" vertical="center" wrapText="1"/>
    </xf>
    <xf numFmtId="0" fontId="3" fillId="2" borderId="22" xfId="1" applyNumberFormat="1" applyFont="1" applyFill="1" applyBorder="1" applyAlignment="1">
      <alignment horizontal="center" vertical="center" wrapText="1"/>
    </xf>
    <xf numFmtId="3" fontId="24" fillId="6" borderId="8" xfId="1" applyNumberFormat="1" applyFont="1" applyFill="1" applyBorder="1" applyAlignment="1">
      <alignment horizontal="right" vertical="center"/>
    </xf>
    <xf numFmtId="0" fontId="6" fillId="4" borderId="5" xfId="1" applyNumberFormat="1" applyFont="1" applyFill="1" applyBorder="1" applyAlignment="1">
      <alignment horizontal="center" vertical="center" wrapText="1"/>
    </xf>
    <xf numFmtId="0" fontId="6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20" fillId="4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 wrapText="1"/>
    </xf>
    <xf numFmtId="164" fontId="3" fillId="2" borderId="22" xfId="1" applyNumberFormat="1" applyFont="1" applyFill="1" applyBorder="1" applyAlignment="1">
      <alignment horizontal="center" vertical="center" wrapText="1"/>
    </xf>
    <xf numFmtId="0" fontId="8" fillId="7" borderId="22" xfId="0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6" borderId="5" xfId="1" applyNumberFormat="1" applyFont="1" applyFill="1" applyBorder="1" applyAlignment="1">
      <alignment horizontal="center" vertical="center" wrapText="1"/>
    </xf>
    <xf numFmtId="0" fontId="30" fillId="6" borderId="8" xfId="0" applyNumberFormat="1" applyFont="1" applyFill="1" applyBorder="1" applyAlignment="1">
      <alignment horizontal="right" vertical="center"/>
    </xf>
    <xf numFmtId="0" fontId="30" fillId="6" borderId="9" xfId="0" applyNumberFormat="1" applyFont="1" applyFill="1" applyBorder="1" applyAlignment="1">
      <alignment horizontal="right" vertical="center"/>
    </xf>
    <xf numFmtId="0" fontId="19" fillId="5" borderId="29" xfId="1" applyNumberFormat="1" applyFont="1" applyFill="1" applyBorder="1" applyAlignment="1">
      <alignment horizontal="left" vertical="center" wrapText="1"/>
    </xf>
    <xf numFmtId="0" fontId="31" fillId="8" borderId="3" xfId="1" applyNumberFormat="1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5" borderId="20" xfId="0" applyNumberFormat="1" applyFont="1" applyFill="1" applyBorder="1" applyAlignment="1">
      <alignment horizontal="left" vertical="center" wrapText="1"/>
    </xf>
    <xf numFmtId="0" fontId="34" fillId="6" borderId="7" xfId="1" applyFont="1" applyFill="1" applyBorder="1" applyAlignment="1">
      <alignment horizontal="right" vertical="center"/>
    </xf>
    <xf numFmtId="0" fontId="32" fillId="8" borderId="3" xfId="1" applyNumberFormat="1" applyFont="1" applyFill="1" applyBorder="1" applyAlignment="1">
      <alignment horizontal="center" vertical="center" wrapText="1"/>
    </xf>
    <xf numFmtId="164" fontId="13" fillId="8" borderId="28" xfId="1" applyNumberFormat="1" applyFont="1" applyFill="1" applyBorder="1" applyAlignment="1">
      <alignment horizontal="center" vertical="center" wrapText="1"/>
    </xf>
    <xf numFmtId="0" fontId="13" fillId="8" borderId="28" xfId="1" applyNumberFormat="1" applyFont="1" applyFill="1" applyBorder="1" applyAlignment="1">
      <alignment horizontal="center" vertical="center" wrapText="1"/>
    </xf>
    <xf numFmtId="0" fontId="10" fillId="8" borderId="28" xfId="1" applyNumberFormat="1" applyFont="1" applyFill="1" applyBorder="1" applyAlignment="1" applyProtection="1">
      <alignment horizontal="center" vertical="center" wrapText="1"/>
      <protection locked="0"/>
    </xf>
    <xf numFmtId="0" fontId="0" fillId="8" borderId="28" xfId="0" applyFill="1" applyBorder="1" applyAlignment="1">
      <alignment vertical="center"/>
    </xf>
    <xf numFmtId="0" fontId="0" fillId="8" borderId="30" xfId="0" applyFill="1" applyBorder="1" applyAlignment="1">
      <alignment vertical="center"/>
    </xf>
    <xf numFmtId="0" fontId="32" fillId="8" borderId="32" xfId="1" applyNumberFormat="1" applyFont="1" applyFill="1" applyBorder="1" applyAlignment="1">
      <alignment horizontal="center" vertical="center" wrapText="1"/>
    </xf>
    <xf numFmtId="0" fontId="33" fillId="10" borderId="7" xfId="1" applyNumberFormat="1" applyFont="1" applyFill="1" applyBorder="1" applyAlignment="1">
      <alignment horizontal="center" vertical="center" wrapText="1"/>
    </xf>
    <xf numFmtId="164" fontId="13" fillId="10" borderId="8" xfId="1" applyNumberFormat="1" applyFont="1" applyFill="1" applyBorder="1" applyAlignment="1">
      <alignment horizontal="center" vertical="center" wrapText="1"/>
    </xf>
    <xf numFmtId="0" fontId="13" fillId="10" borderId="8" xfId="1" applyNumberFormat="1" applyFont="1" applyFill="1" applyBorder="1" applyAlignment="1">
      <alignment horizontal="center" vertical="center" wrapText="1"/>
    </xf>
    <xf numFmtId="0" fontId="10" fillId="10" borderId="8" xfId="1" applyNumberFormat="1" applyFont="1" applyFill="1" applyBorder="1" applyAlignment="1" applyProtection="1">
      <alignment horizontal="center" vertical="center" wrapText="1"/>
      <protection locked="0"/>
    </xf>
    <xf numFmtId="0" fontId="0" fillId="10" borderId="8" xfId="0" applyFill="1" applyBorder="1" applyAlignment="1">
      <alignment vertical="center"/>
    </xf>
    <xf numFmtId="0" fontId="0" fillId="10" borderId="9" xfId="0" applyFill="1" applyBorder="1" applyAlignment="1">
      <alignment vertical="center"/>
    </xf>
    <xf numFmtId="164" fontId="4" fillId="10" borderId="5" xfId="1" applyNumberFormat="1" applyFont="1" applyFill="1" applyBorder="1" applyAlignment="1">
      <alignment horizontal="center" vertical="center" wrapText="1"/>
    </xf>
    <xf numFmtId="0" fontId="4" fillId="10" borderId="5" xfId="1" applyNumberFormat="1" applyFont="1" applyFill="1" applyBorder="1" applyAlignment="1">
      <alignment horizontal="center" vertical="center" wrapText="1"/>
    </xf>
    <xf numFmtId="0" fontId="2" fillId="10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10" borderId="5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vertical="center" wrapText="1"/>
    </xf>
    <xf numFmtId="0" fontId="0" fillId="10" borderId="14" xfId="0" applyFill="1" applyBorder="1" applyAlignment="1">
      <alignment horizontal="center" vertical="center"/>
    </xf>
    <xf numFmtId="164" fontId="12" fillId="2" borderId="22" xfId="0" applyNumberFormat="1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23" xfId="0" applyBorder="1"/>
    <xf numFmtId="0" fontId="19" fillId="5" borderId="18" xfId="1" applyNumberFormat="1" applyFont="1" applyFill="1" applyBorder="1" applyAlignment="1">
      <alignment horizontal="left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12" fillId="2" borderId="5" xfId="0" applyNumberFormat="1" applyFont="1" applyFill="1" applyBorder="1" applyAlignment="1">
      <alignment horizontal="center" vertical="center" wrapText="1"/>
    </xf>
    <xf numFmtId="0" fontId="31" fillId="10" borderId="33" xfId="1" applyNumberFormat="1" applyFont="1" applyFill="1" applyBorder="1" applyAlignment="1">
      <alignment horizontal="center" vertical="center" wrapText="1"/>
    </xf>
    <xf numFmtId="164" fontId="36" fillId="10" borderId="8" xfId="1" applyNumberFormat="1" applyFont="1" applyFill="1" applyBorder="1" applyAlignment="1">
      <alignment horizontal="center" vertical="center" wrapText="1"/>
    </xf>
    <xf numFmtId="0" fontId="36" fillId="10" borderId="8" xfId="1" applyNumberFormat="1" applyFont="1" applyFill="1" applyBorder="1" applyAlignment="1">
      <alignment horizontal="center" vertical="center" wrapText="1"/>
    </xf>
    <xf numFmtId="0" fontId="35" fillId="10" borderId="8" xfId="0" applyFont="1" applyFill="1" applyBorder="1" applyAlignment="1" applyProtection="1">
      <alignment horizontal="center" vertical="center"/>
      <protection locked="0"/>
    </xf>
    <xf numFmtId="0" fontId="35" fillId="10" borderId="8" xfId="0" applyFont="1" applyFill="1" applyBorder="1" applyAlignment="1">
      <alignment vertical="center"/>
    </xf>
    <xf numFmtId="0" fontId="35" fillId="10" borderId="9" xfId="0" applyFont="1" applyFill="1" applyBorder="1" applyAlignment="1">
      <alignment vertical="center"/>
    </xf>
    <xf numFmtId="0" fontId="31" fillId="10" borderId="10" xfId="1" applyNumberFormat="1" applyFont="1" applyFill="1" applyBorder="1" applyAlignment="1">
      <alignment horizontal="center" vertical="center" wrapText="1"/>
    </xf>
    <xf numFmtId="164" fontId="13" fillId="10" borderId="19" xfId="1" applyNumberFormat="1" applyFont="1" applyFill="1" applyBorder="1" applyAlignment="1">
      <alignment horizontal="center" vertical="center" wrapText="1"/>
    </xf>
    <xf numFmtId="0" fontId="13" fillId="10" borderId="19" xfId="1" applyNumberFormat="1" applyFont="1" applyFill="1" applyBorder="1" applyAlignment="1">
      <alignment horizontal="center" vertical="center" wrapText="1"/>
    </xf>
    <xf numFmtId="0" fontId="10" fillId="10" borderId="24" xfId="1" applyNumberFormat="1" applyFont="1" applyFill="1" applyBorder="1" applyAlignment="1" applyProtection="1">
      <alignment horizontal="center" vertical="center" wrapText="1"/>
      <protection locked="0"/>
    </xf>
    <xf numFmtId="0" fontId="23" fillId="11" borderId="7" xfId="1" applyNumberFormat="1" applyFont="1" applyFill="1" applyBorder="1" applyAlignment="1">
      <alignment horizontal="center" vertical="center" wrapText="1"/>
    </xf>
    <xf numFmtId="164" fontId="6" fillId="11" borderId="8" xfId="1" applyNumberFormat="1" applyFont="1" applyFill="1" applyBorder="1" applyAlignment="1">
      <alignment horizontal="center" vertical="center" wrapText="1"/>
    </xf>
    <xf numFmtId="0" fontId="6" fillId="11" borderId="8" xfId="1" applyNumberFormat="1" applyFont="1" applyFill="1" applyBorder="1" applyAlignment="1">
      <alignment horizontal="center" vertical="center" wrapText="1"/>
    </xf>
    <xf numFmtId="0" fontId="6" fillId="11" borderId="8" xfId="1" applyNumberFormat="1" applyFont="1" applyFill="1" applyBorder="1" applyAlignment="1" applyProtection="1">
      <alignment horizontal="center" vertical="center" wrapText="1"/>
      <protection locked="0"/>
    </xf>
    <xf numFmtId="0" fontId="20" fillId="11" borderId="8" xfId="0" applyFont="1" applyFill="1" applyBorder="1" applyAlignment="1">
      <alignment horizontal="center" vertical="center" wrapText="1"/>
    </xf>
    <xf numFmtId="0" fontId="20" fillId="11" borderId="19" xfId="0" applyFont="1" applyFill="1" applyBorder="1" applyAlignment="1">
      <alignment horizontal="center" vertical="center" wrapText="1"/>
    </xf>
    <xf numFmtId="0" fontId="20" fillId="11" borderId="9" xfId="0" applyFont="1" applyFill="1" applyBorder="1" applyAlignment="1">
      <alignment horizontal="center" vertical="center" wrapText="1"/>
    </xf>
    <xf numFmtId="0" fontId="18" fillId="11" borderId="25" xfId="0" applyFont="1" applyFill="1" applyBorder="1" applyAlignment="1">
      <alignment horizontal="left" vertical="center"/>
    </xf>
    <xf numFmtId="14" fontId="28" fillId="11" borderId="11" xfId="0" applyNumberFormat="1" applyFont="1" applyFill="1" applyBorder="1" applyAlignment="1">
      <alignment horizontal="center" vertical="center" wrapText="1"/>
    </xf>
    <xf numFmtId="14" fontId="18" fillId="11" borderId="8" xfId="0" applyNumberFormat="1" applyFont="1" applyFill="1" applyBorder="1" applyAlignment="1">
      <alignment vertical="center" wrapText="1"/>
    </xf>
    <xf numFmtId="14" fontId="18" fillId="11" borderId="9" xfId="0" applyNumberFormat="1" applyFont="1" applyFill="1" applyBorder="1" applyAlignment="1">
      <alignment vertical="center" wrapText="1"/>
    </xf>
    <xf numFmtId="0" fontId="18" fillId="11" borderId="15" xfId="0" applyFont="1" applyFill="1" applyBorder="1" applyAlignment="1">
      <alignment horizontal="left" vertical="center"/>
    </xf>
    <xf numFmtId="0" fontId="18" fillId="11" borderId="21" xfId="0" applyFont="1" applyFill="1" applyBorder="1" applyAlignment="1">
      <alignment horizontal="left" vertical="center"/>
    </xf>
    <xf numFmtId="0" fontId="32" fillId="10" borderId="18" xfId="1" applyNumberFormat="1" applyFont="1" applyFill="1" applyBorder="1" applyAlignment="1">
      <alignment horizontal="center" vertical="center" wrapText="1"/>
    </xf>
    <xf numFmtId="14" fontId="39" fillId="11" borderId="34" xfId="0" applyNumberFormat="1" applyFont="1" applyFill="1" applyBorder="1" applyAlignment="1">
      <alignment horizontal="center" vertical="center" wrapText="1"/>
    </xf>
    <xf numFmtId="14" fontId="39" fillId="11" borderId="35" xfId="0" applyNumberFormat="1" applyFont="1" applyFill="1" applyBorder="1" applyAlignment="1">
      <alignment horizontal="center" vertical="center" wrapText="1"/>
    </xf>
    <xf numFmtId="14" fontId="39" fillId="11" borderId="36" xfId="0" applyNumberFormat="1" applyFont="1" applyFill="1" applyBorder="1" applyAlignment="1">
      <alignment horizontal="center" vertical="center" wrapText="1"/>
    </xf>
    <xf numFmtId="14" fontId="39" fillId="11" borderId="11" xfId="0" applyNumberFormat="1" applyFont="1" applyFill="1" applyBorder="1" applyAlignment="1">
      <alignment horizontal="center" vertical="center" wrapText="1"/>
    </xf>
    <xf numFmtId="14" fontId="39" fillId="11" borderId="26" xfId="0" applyNumberFormat="1" applyFont="1" applyFill="1" applyBorder="1" applyAlignment="1">
      <alignment horizontal="center" vertical="center" wrapText="1"/>
    </xf>
    <xf numFmtId="14" fontId="39" fillId="11" borderId="27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4" fontId="18" fillId="11" borderId="26" xfId="0" applyNumberFormat="1" applyFont="1" applyFill="1" applyBorder="1" applyAlignment="1">
      <alignment horizontal="center" vertical="center" wrapText="1"/>
    </xf>
    <xf numFmtId="14" fontId="18" fillId="11" borderId="27" xfId="0" applyNumberFormat="1" applyFont="1" applyFill="1" applyBorder="1" applyAlignment="1">
      <alignment horizontal="center" vertical="center" wrapText="1"/>
    </xf>
    <xf numFmtId="14" fontId="29" fillId="5" borderId="7" xfId="0" applyNumberFormat="1" applyFont="1" applyFill="1" applyBorder="1" applyAlignment="1">
      <alignment horizontal="center" vertical="center" wrapText="1"/>
    </xf>
    <xf numFmtId="14" fontId="29" fillId="5" borderId="19" xfId="0" applyNumberFormat="1" applyFont="1" applyFill="1" applyBorder="1" applyAlignment="1">
      <alignment horizontal="center" vertical="center" wrapText="1"/>
    </xf>
    <xf numFmtId="14" fontId="29" fillId="5" borderId="31" xfId="0" applyNumberFormat="1" applyFont="1" applyFill="1" applyBorder="1" applyAlignment="1">
      <alignment horizontal="center" vertical="center" wrapText="1"/>
    </xf>
    <xf numFmtId="14" fontId="18" fillId="11" borderId="35" xfId="0" applyNumberFormat="1" applyFont="1" applyFill="1" applyBorder="1" applyAlignment="1">
      <alignment horizontal="center" vertical="center" wrapText="1"/>
    </xf>
    <xf numFmtId="14" fontId="18" fillId="11" borderId="36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7"/>
  <sheetViews>
    <sheetView tabSelected="1" workbookViewId="0">
      <pane ySplit="6" topLeftCell="A7" activePane="bottomLeft" state="frozen"/>
      <selection activeCell="B1" sqref="B1"/>
      <selection pane="bottomLeft" activeCell="J27" sqref="J27"/>
    </sheetView>
  </sheetViews>
  <sheetFormatPr defaultRowHeight="15" x14ac:dyDescent="0.25"/>
  <cols>
    <col min="1" max="1" width="1.28515625" customWidth="1"/>
    <col min="2" max="2" width="63" style="16" customWidth="1"/>
    <col min="3" max="5" width="9.7109375" style="24" customWidth="1"/>
    <col min="6" max="6" width="9.28515625" style="25" customWidth="1"/>
    <col min="7" max="7" width="9.42578125" style="1" customWidth="1"/>
    <col min="8" max="8" width="7.5703125" style="26" customWidth="1"/>
    <col min="9" max="9" width="9.42578125" style="26" customWidth="1"/>
    <col min="10" max="10" width="9.7109375" style="26" customWidth="1"/>
    <col min="11" max="11" width="9.140625" style="26"/>
    <col min="12" max="13" width="20.7109375" style="24" customWidth="1"/>
  </cols>
  <sheetData>
    <row r="1" spans="2:13" s="14" customFormat="1" ht="7.5" customHeight="1" thickBot="1" x14ac:dyDescent="0.5">
      <c r="B1" s="165"/>
      <c r="C1" s="166"/>
      <c r="D1" s="166"/>
      <c r="E1" s="166"/>
      <c r="F1" s="166"/>
      <c r="G1" s="166"/>
      <c r="H1" s="166"/>
      <c r="I1" s="166"/>
      <c r="J1" s="166"/>
      <c r="K1" s="166"/>
    </row>
    <row r="2" spans="2:13" s="12" customFormat="1" ht="24" customHeight="1" thickBot="1" x14ac:dyDescent="0.3">
      <c r="B2" s="169" t="s">
        <v>127</v>
      </c>
      <c r="C2" s="170"/>
      <c r="D2" s="170"/>
      <c r="E2" s="170"/>
      <c r="F2" s="170"/>
      <c r="G2" s="170"/>
      <c r="H2" s="170"/>
      <c r="I2" s="170"/>
      <c r="J2" s="170"/>
      <c r="K2" s="171"/>
    </row>
    <row r="3" spans="2:13" s="12" customFormat="1" ht="12.75" customHeight="1" thickBot="1" x14ac:dyDescent="0.3">
      <c r="B3" s="152"/>
      <c r="C3" s="153" t="s">
        <v>124</v>
      </c>
      <c r="D3" s="153" t="s">
        <v>125</v>
      </c>
      <c r="E3" s="153" t="s">
        <v>126</v>
      </c>
      <c r="F3" s="154"/>
      <c r="G3" s="154"/>
      <c r="H3" s="154"/>
      <c r="I3" s="154"/>
      <c r="J3" s="154"/>
      <c r="K3" s="155"/>
      <c r="L3" s="159" t="s">
        <v>143</v>
      </c>
      <c r="M3" s="162" t="s">
        <v>144</v>
      </c>
    </row>
    <row r="4" spans="2:13" s="13" customFormat="1" ht="9" customHeight="1" thickBot="1" x14ac:dyDescent="0.3">
      <c r="B4" s="156"/>
      <c r="C4" s="172" t="s">
        <v>123</v>
      </c>
      <c r="D4" s="167" t="s">
        <v>141</v>
      </c>
      <c r="E4" s="167" t="s">
        <v>142</v>
      </c>
      <c r="F4" s="154"/>
      <c r="G4" s="154"/>
      <c r="H4" s="154"/>
      <c r="I4" s="154"/>
      <c r="J4" s="154"/>
      <c r="K4" s="155"/>
      <c r="L4" s="160"/>
      <c r="M4" s="163"/>
    </row>
    <row r="5" spans="2:13" s="13" customFormat="1" ht="12" customHeight="1" thickBot="1" x14ac:dyDescent="0.3">
      <c r="B5" s="157"/>
      <c r="C5" s="173"/>
      <c r="D5" s="168"/>
      <c r="E5" s="168"/>
      <c r="F5" s="154"/>
      <c r="G5" s="154"/>
      <c r="H5" s="154"/>
      <c r="I5" s="154"/>
      <c r="J5" s="154"/>
      <c r="K5" s="155"/>
      <c r="L5" s="161"/>
      <c r="M5" s="164"/>
    </row>
    <row r="6" spans="2:13" ht="23.25" customHeight="1" thickBot="1" x14ac:dyDescent="0.3">
      <c r="B6" s="145" t="s">
        <v>17</v>
      </c>
      <c r="C6" s="146" t="s">
        <v>129</v>
      </c>
      <c r="D6" s="146" t="s">
        <v>129</v>
      </c>
      <c r="E6" s="146" t="s">
        <v>129</v>
      </c>
      <c r="F6" s="147" t="s">
        <v>10</v>
      </c>
      <c r="G6" s="148" t="s">
        <v>11</v>
      </c>
      <c r="H6" s="149" t="s">
        <v>12</v>
      </c>
      <c r="I6" s="149" t="s">
        <v>13</v>
      </c>
      <c r="J6" s="150" t="s">
        <v>14</v>
      </c>
      <c r="K6" s="151" t="s">
        <v>15</v>
      </c>
      <c r="L6" s="146"/>
      <c r="M6" s="146"/>
    </row>
    <row r="7" spans="2:13" ht="18" customHeight="1" x14ac:dyDescent="0.25">
      <c r="B7" s="158" t="s">
        <v>106</v>
      </c>
      <c r="C7" s="123"/>
      <c r="D7" s="123"/>
      <c r="E7" s="123"/>
      <c r="F7" s="124"/>
      <c r="G7" s="125"/>
      <c r="H7" s="126"/>
      <c r="I7" s="126"/>
      <c r="J7" s="127"/>
      <c r="K7" s="128"/>
      <c r="L7" s="123"/>
      <c r="M7" s="123"/>
    </row>
    <row r="8" spans="2:13" ht="12" customHeight="1" x14ac:dyDescent="0.25">
      <c r="B8" s="59" t="s">
        <v>139</v>
      </c>
      <c r="C8" s="27"/>
      <c r="D8" s="27"/>
      <c r="E8" s="27"/>
      <c r="F8" s="28"/>
      <c r="G8" s="29"/>
      <c r="H8" s="10"/>
      <c r="I8" s="10"/>
      <c r="J8" s="60"/>
      <c r="K8" s="61"/>
      <c r="L8" s="27"/>
      <c r="M8" s="27"/>
    </row>
    <row r="9" spans="2:13" ht="12" customHeight="1" x14ac:dyDescent="0.25">
      <c r="B9" s="62" t="s">
        <v>140</v>
      </c>
      <c r="C9" s="23">
        <v>178</v>
      </c>
      <c r="D9" s="23">
        <v>195</v>
      </c>
      <c r="E9" s="23">
        <v>205</v>
      </c>
      <c r="F9" s="4">
        <v>10</v>
      </c>
      <c r="G9" s="9"/>
      <c r="H9" s="30">
        <f>C9*F9*G9</f>
        <v>0</v>
      </c>
      <c r="I9" s="30">
        <f>G9*10.85</f>
        <v>0</v>
      </c>
      <c r="J9" s="30">
        <f t="shared" ref="J9:J17" si="0">G9*F9</f>
        <v>0</v>
      </c>
      <c r="K9" s="63">
        <f t="shared" ref="K9:K17" si="1">G9*0.0204</f>
        <v>0</v>
      </c>
      <c r="L9" s="23"/>
      <c r="M9" s="23"/>
    </row>
    <row r="10" spans="2:13" ht="12" customHeight="1" x14ac:dyDescent="0.25">
      <c r="B10" s="62" t="s">
        <v>74</v>
      </c>
      <c r="C10" s="23">
        <v>178</v>
      </c>
      <c r="D10" s="23">
        <v>195</v>
      </c>
      <c r="E10" s="23">
        <v>205</v>
      </c>
      <c r="F10" s="4">
        <v>10</v>
      </c>
      <c r="G10" s="9"/>
      <c r="H10" s="30">
        <f>C10*F10*G10</f>
        <v>0</v>
      </c>
      <c r="I10" s="30">
        <f>G10*10.85</f>
        <v>0</v>
      </c>
      <c r="J10" s="30">
        <f>G10*F10</f>
        <v>0</v>
      </c>
      <c r="K10" s="63">
        <f>G10*0.0204</f>
        <v>0</v>
      </c>
      <c r="L10" s="23"/>
      <c r="M10" s="23"/>
    </row>
    <row r="11" spans="2:13" ht="12" customHeight="1" x14ac:dyDescent="0.25">
      <c r="B11" s="62" t="s">
        <v>75</v>
      </c>
      <c r="C11" s="23">
        <v>178</v>
      </c>
      <c r="D11" s="23">
        <v>195</v>
      </c>
      <c r="E11" s="23">
        <v>205</v>
      </c>
      <c r="F11" s="4">
        <v>10</v>
      </c>
      <c r="G11" s="9"/>
      <c r="H11" s="30">
        <f>C11*F11*G11</f>
        <v>0</v>
      </c>
      <c r="I11" s="30">
        <f>G11*10.85</f>
        <v>0</v>
      </c>
      <c r="J11" s="30">
        <f>G11*F11</f>
        <v>0</v>
      </c>
      <c r="K11" s="63">
        <f>G11*0.0204</f>
        <v>0</v>
      </c>
      <c r="L11" s="23"/>
      <c r="M11" s="23"/>
    </row>
    <row r="12" spans="2:13" ht="12" customHeight="1" x14ac:dyDescent="0.25">
      <c r="B12" s="62" t="s">
        <v>39</v>
      </c>
      <c r="C12" s="23">
        <v>178</v>
      </c>
      <c r="D12" s="23">
        <v>195</v>
      </c>
      <c r="E12" s="23">
        <v>205</v>
      </c>
      <c r="F12" s="4">
        <v>10</v>
      </c>
      <c r="G12" s="9"/>
      <c r="H12" s="30">
        <f>C12*F12*G12</f>
        <v>0</v>
      </c>
      <c r="I12" s="30">
        <f t="shared" ref="I12:I17" si="2">G12*10.85</f>
        <v>0</v>
      </c>
      <c r="J12" s="30">
        <f t="shared" si="0"/>
        <v>0</v>
      </c>
      <c r="K12" s="63">
        <f t="shared" si="1"/>
        <v>0</v>
      </c>
      <c r="L12" s="23"/>
      <c r="M12" s="23"/>
    </row>
    <row r="13" spans="2:13" ht="12" customHeight="1" x14ac:dyDescent="0.25">
      <c r="B13" s="62" t="s">
        <v>40</v>
      </c>
      <c r="C13" s="23">
        <v>178</v>
      </c>
      <c r="D13" s="23">
        <v>195</v>
      </c>
      <c r="E13" s="23">
        <v>205</v>
      </c>
      <c r="F13" s="4">
        <v>10</v>
      </c>
      <c r="G13" s="9"/>
      <c r="H13" s="30">
        <f>C13*F13*G13</f>
        <v>0</v>
      </c>
      <c r="I13" s="30">
        <f t="shared" si="2"/>
        <v>0</v>
      </c>
      <c r="J13" s="30">
        <f t="shared" si="0"/>
        <v>0</v>
      </c>
      <c r="K13" s="63">
        <f t="shared" si="1"/>
        <v>0</v>
      </c>
      <c r="L13" s="23"/>
      <c r="M13" s="23"/>
    </row>
    <row r="14" spans="2:13" ht="12" customHeight="1" x14ac:dyDescent="0.25">
      <c r="B14" s="62" t="s">
        <v>41</v>
      </c>
      <c r="C14" s="23">
        <v>178</v>
      </c>
      <c r="D14" s="23">
        <v>195</v>
      </c>
      <c r="E14" s="23">
        <v>205</v>
      </c>
      <c r="F14" s="4">
        <v>10</v>
      </c>
      <c r="G14" s="9"/>
      <c r="H14" s="30">
        <f>C14*F14*G14</f>
        <v>0</v>
      </c>
      <c r="I14" s="30">
        <f t="shared" si="2"/>
        <v>0</v>
      </c>
      <c r="J14" s="30">
        <f t="shared" si="0"/>
        <v>0</v>
      </c>
      <c r="K14" s="63">
        <f t="shared" si="1"/>
        <v>0</v>
      </c>
      <c r="L14" s="23"/>
      <c r="M14" s="23"/>
    </row>
    <row r="15" spans="2:13" ht="12" customHeight="1" x14ac:dyDescent="0.25">
      <c r="B15" s="62" t="s">
        <v>42</v>
      </c>
      <c r="C15" s="23">
        <v>178</v>
      </c>
      <c r="D15" s="23">
        <v>195</v>
      </c>
      <c r="E15" s="23">
        <v>205</v>
      </c>
      <c r="F15" s="4">
        <v>10</v>
      </c>
      <c r="G15" s="9"/>
      <c r="H15" s="30">
        <f>C15*F15*G15</f>
        <v>0</v>
      </c>
      <c r="I15" s="30">
        <f t="shared" si="2"/>
        <v>0</v>
      </c>
      <c r="J15" s="30">
        <f t="shared" si="0"/>
        <v>0</v>
      </c>
      <c r="K15" s="63">
        <f t="shared" si="1"/>
        <v>0</v>
      </c>
      <c r="L15" s="23"/>
      <c r="M15" s="23"/>
    </row>
    <row r="16" spans="2:13" ht="12" customHeight="1" x14ac:dyDescent="0.25">
      <c r="B16" s="62" t="s">
        <v>43</v>
      </c>
      <c r="C16" s="23">
        <v>178</v>
      </c>
      <c r="D16" s="23">
        <v>195</v>
      </c>
      <c r="E16" s="23">
        <v>205</v>
      </c>
      <c r="F16" s="4">
        <v>10</v>
      </c>
      <c r="G16" s="9"/>
      <c r="H16" s="30">
        <f>C16*F16*G16</f>
        <v>0</v>
      </c>
      <c r="I16" s="30">
        <f t="shared" si="2"/>
        <v>0</v>
      </c>
      <c r="J16" s="30">
        <f t="shared" si="0"/>
        <v>0</v>
      </c>
      <c r="K16" s="63">
        <f t="shared" si="1"/>
        <v>0</v>
      </c>
      <c r="L16" s="23"/>
      <c r="M16" s="23"/>
    </row>
    <row r="17" spans="2:13" ht="12" customHeight="1" x14ac:dyDescent="0.25">
      <c r="B17" s="62" t="s">
        <v>44</v>
      </c>
      <c r="C17" s="23">
        <v>178</v>
      </c>
      <c r="D17" s="23">
        <v>195</v>
      </c>
      <c r="E17" s="23">
        <v>205</v>
      </c>
      <c r="F17" s="4">
        <v>10</v>
      </c>
      <c r="G17" s="9"/>
      <c r="H17" s="30">
        <f>C17*F17*G17</f>
        <v>0</v>
      </c>
      <c r="I17" s="30">
        <f t="shared" si="2"/>
        <v>0</v>
      </c>
      <c r="J17" s="30">
        <f t="shared" si="0"/>
        <v>0</v>
      </c>
      <c r="K17" s="63">
        <f t="shared" si="1"/>
        <v>0</v>
      </c>
      <c r="L17" s="23"/>
      <c r="M17" s="23"/>
    </row>
    <row r="18" spans="2:13" ht="12" customHeight="1" x14ac:dyDescent="0.25">
      <c r="B18" s="62" t="s">
        <v>45</v>
      </c>
      <c r="C18" s="23">
        <v>178</v>
      </c>
      <c r="D18" s="23">
        <v>195</v>
      </c>
      <c r="E18" s="23">
        <v>205</v>
      </c>
      <c r="F18" s="4">
        <v>10</v>
      </c>
      <c r="G18" s="9"/>
      <c r="H18" s="30">
        <f>C18*F18*G18</f>
        <v>0</v>
      </c>
      <c r="I18" s="30">
        <f>G18*10.85</f>
        <v>0</v>
      </c>
      <c r="J18" s="30">
        <f>G18*F18</f>
        <v>0</v>
      </c>
      <c r="K18" s="63">
        <f>G18*0.0204</f>
        <v>0</v>
      </c>
      <c r="L18" s="23"/>
      <c r="M18" s="23"/>
    </row>
    <row r="19" spans="2:13" ht="12" customHeight="1" x14ac:dyDescent="0.25">
      <c r="B19" s="64" t="s">
        <v>107</v>
      </c>
      <c r="C19" s="31"/>
      <c r="D19" s="31"/>
      <c r="E19" s="31"/>
      <c r="F19" s="32"/>
      <c r="G19" s="33"/>
      <c r="H19" s="11"/>
      <c r="I19" s="11"/>
      <c r="J19" s="34"/>
      <c r="K19" s="65"/>
      <c r="L19" s="31"/>
      <c r="M19" s="31"/>
    </row>
    <row r="20" spans="2:13" ht="12" customHeight="1" x14ac:dyDescent="0.25">
      <c r="B20" s="62" t="s">
        <v>46</v>
      </c>
      <c r="C20" s="23">
        <v>37.5</v>
      </c>
      <c r="D20" s="23">
        <v>40.5</v>
      </c>
      <c r="E20" s="23">
        <v>43</v>
      </c>
      <c r="F20" s="4">
        <v>24</v>
      </c>
      <c r="G20" s="9"/>
      <c r="H20" s="30">
        <f>C20*F20*G20</f>
        <v>0</v>
      </c>
      <c r="I20" s="30">
        <f>G20*3.58</f>
        <v>0</v>
      </c>
      <c r="J20" s="30">
        <f>G20*F20</f>
        <v>0</v>
      </c>
      <c r="K20" s="63">
        <f>G20*0.0204</f>
        <v>0</v>
      </c>
      <c r="L20" s="23"/>
      <c r="M20" s="23"/>
    </row>
    <row r="21" spans="2:13" ht="12" customHeight="1" x14ac:dyDescent="0.25">
      <c r="B21" s="62" t="s">
        <v>47</v>
      </c>
      <c r="C21" s="23">
        <v>37.5</v>
      </c>
      <c r="D21" s="23">
        <v>40.5</v>
      </c>
      <c r="E21" s="23">
        <v>43</v>
      </c>
      <c r="F21" s="4">
        <v>24</v>
      </c>
      <c r="G21" s="9"/>
      <c r="H21" s="30">
        <f>C21*F21*G21</f>
        <v>0</v>
      </c>
      <c r="I21" s="30">
        <f>G21*3.58</f>
        <v>0</v>
      </c>
      <c r="J21" s="30">
        <f>G21*F21</f>
        <v>0</v>
      </c>
      <c r="K21" s="63">
        <f>G21*0.0204</f>
        <v>0</v>
      </c>
      <c r="L21" s="23"/>
      <c r="M21" s="23"/>
    </row>
    <row r="22" spans="2:13" ht="12" customHeight="1" x14ac:dyDescent="0.25">
      <c r="B22" s="62" t="s">
        <v>48</v>
      </c>
      <c r="C22" s="23">
        <v>37.5</v>
      </c>
      <c r="D22" s="23">
        <v>40.5</v>
      </c>
      <c r="E22" s="23">
        <v>43</v>
      </c>
      <c r="F22" s="4">
        <v>24</v>
      </c>
      <c r="G22" s="9"/>
      <c r="H22" s="30">
        <f>C22*F22*G22</f>
        <v>0</v>
      </c>
      <c r="I22" s="30">
        <f>G22*3.58</f>
        <v>0</v>
      </c>
      <c r="J22" s="30">
        <f>G22*F22</f>
        <v>0</v>
      </c>
      <c r="K22" s="63">
        <f>G22*0.0204</f>
        <v>0</v>
      </c>
      <c r="L22" s="23"/>
      <c r="M22" s="23"/>
    </row>
    <row r="23" spans="2:13" ht="12" customHeight="1" x14ac:dyDescent="0.25">
      <c r="B23" s="62" t="s">
        <v>49</v>
      </c>
      <c r="C23" s="23">
        <v>37.5</v>
      </c>
      <c r="D23" s="23">
        <v>40.5</v>
      </c>
      <c r="E23" s="23">
        <v>43</v>
      </c>
      <c r="F23" s="4">
        <v>24</v>
      </c>
      <c r="G23" s="9"/>
      <c r="H23" s="30">
        <f>C23*F23*G23</f>
        <v>0</v>
      </c>
      <c r="I23" s="30">
        <f>G23*3.58</f>
        <v>0</v>
      </c>
      <c r="J23" s="30">
        <f>G23*F23</f>
        <v>0</v>
      </c>
      <c r="K23" s="63">
        <f>G23*0.0204</f>
        <v>0</v>
      </c>
      <c r="L23" s="23"/>
      <c r="M23" s="23"/>
    </row>
    <row r="24" spans="2:13" ht="12" customHeight="1" x14ac:dyDescent="0.25">
      <c r="B24" s="62" t="s">
        <v>50</v>
      </c>
      <c r="C24" s="23">
        <v>37.5</v>
      </c>
      <c r="D24" s="23">
        <v>40.5</v>
      </c>
      <c r="E24" s="23">
        <v>43</v>
      </c>
      <c r="F24" s="4">
        <v>24</v>
      </c>
      <c r="G24" s="9"/>
      <c r="H24" s="30">
        <f>C24*F24*G24</f>
        <v>0</v>
      </c>
      <c r="I24" s="30">
        <f>G24*3.58</f>
        <v>0</v>
      </c>
      <c r="J24" s="30">
        <f>G24*F24</f>
        <v>0</v>
      </c>
      <c r="K24" s="63">
        <f>G24*0.0204</f>
        <v>0</v>
      </c>
      <c r="L24" s="23"/>
      <c r="M24" s="23"/>
    </row>
    <row r="25" spans="2:13" ht="12" customHeight="1" x14ac:dyDescent="0.25">
      <c r="B25" s="59" t="s">
        <v>122</v>
      </c>
      <c r="C25" s="27"/>
      <c r="D25" s="27"/>
      <c r="E25" s="27"/>
      <c r="F25" s="28"/>
      <c r="G25" s="29"/>
      <c r="H25" s="10"/>
      <c r="I25" s="10"/>
      <c r="J25" s="60"/>
      <c r="K25" s="61"/>
      <c r="L25" s="27"/>
      <c r="M25" s="27"/>
    </row>
    <row r="26" spans="2:13" ht="12" customHeight="1" x14ac:dyDescent="0.25">
      <c r="B26" s="66" t="s">
        <v>18</v>
      </c>
      <c r="C26" s="23">
        <v>36</v>
      </c>
      <c r="D26" s="23">
        <v>39.700000000000003</v>
      </c>
      <c r="E26" s="23">
        <v>43</v>
      </c>
      <c r="F26" s="4">
        <v>24</v>
      </c>
      <c r="G26" s="9"/>
      <c r="H26" s="30">
        <f>C26*F26*G26</f>
        <v>0</v>
      </c>
      <c r="I26" s="30">
        <f>G26*3.58</f>
        <v>0</v>
      </c>
      <c r="J26" s="30">
        <f>G26*F26</f>
        <v>0</v>
      </c>
      <c r="K26" s="63">
        <f>G26*0.0204</f>
        <v>0</v>
      </c>
      <c r="L26" s="23"/>
      <c r="M26" s="23"/>
    </row>
    <row r="27" spans="2:13" ht="12" customHeight="1" x14ac:dyDescent="0.25">
      <c r="B27" s="66" t="s">
        <v>19</v>
      </c>
      <c r="C27" s="23">
        <v>36</v>
      </c>
      <c r="D27" s="23">
        <v>39.700000000000003</v>
      </c>
      <c r="E27" s="23">
        <v>43</v>
      </c>
      <c r="F27" s="4">
        <v>24</v>
      </c>
      <c r="G27" s="9"/>
      <c r="H27" s="30">
        <f>C27*F27*G27</f>
        <v>0</v>
      </c>
      <c r="I27" s="30">
        <f>G27*3.58</f>
        <v>0</v>
      </c>
      <c r="J27" s="30">
        <f>G27*F27</f>
        <v>0</v>
      </c>
      <c r="K27" s="63">
        <f t="shared" ref="K27:K63" si="3">G27*0.0204</f>
        <v>0</v>
      </c>
      <c r="L27" s="23"/>
      <c r="M27" s="23"/>
    </row>
    <row r="28" spans="2:13" ht="12" customHeight="1" x14ac:dyDescent="0.25">
      <c r="B28" s="66" t="s">
        <v>20</v>
      </c>
      <c r="C28" s="23">
        <v>36</v>
      </c>
      <c r="D28" s="23">
        <v>39.700000000000003</v>
      </c>
      <c r="E28" s="23">
        <v>43</v>
      </c>
      <c r="F28" s="4">
        <v>24</v>
      </c>
      <c r="G28" s="9"/>
      <c r="H28" s="30">
        <f>C28*F28*G28</f>
        <v>0</v>
      </c>
      <c r="I28" s="30">
        <f>G28*3.58</f>
        <v>0</v>
      </c>
      <c r="J28" s="30">
        <f>G28*F28</f>
        <v>0</v>
      </c>
      <c r="K28" s="63">
        <f t="shared" si="3"/>
        <v>0</v>
      </c>
      <c r="L28" s="23"/>
      <c r="M28" s="23"/>
    </row>
    <row r="29" spans="2:13" ht="12" customHeight="1" x14ac:dyDescent="0.25">
      <c r="B29" s="67" t="s">
        <v>51</v>
      </c>
      <c r="C29" s="35"/>
      <c r="D29" s="35"/>
      <c r="E29" s="35"/>
      <c r="F29" s="36"/>
      <c r="G29" s="36"/>
      <c r="H29" s="37"/>
      <c r="I29" s="37"/>
      <c r="J29" s="37"/>
      <c r="K29" s="68"/>
      <c r="L29" s="35"/>
      <c r="M29" s="35"/>
    </row>
    <row r="30" spans="2:13" ht="12" customHeight="1" x14ac:dyDescent="0.25">
      <c r="B30" s="62" t="s">
        <v>23</v>
      </c>
      <c r="C30" s="23">
        <v>178</v>
      </c>
      <c r="D30" s="23">
        <v>180</v>
      </c>
      <c r="E30" s="23">
        <f t="shared" ref="E30" si="4">D30*1.05</f>
        <v>189</v>
      </c>
      <c r="F30" s="4">
        <v>10</v>
      </c>
      <c r="G30" s="9"/>
      <c r="H30" s="30">
        <f>C30*F30*G30</f>
        <v>0</v>
      </c>
      <c r="I30" s="30">
        <f>G30*10.85</f>
        <v>0</v>
      </c>
      <c r="J30" s="30">
        <f t="shared" ref="J30:J39" si="5">G30*F30</f>
        <v>0</v>
      </c>
      <c r="K30" s="63">
        <f t="shared" si="3"/>
        <v>0</v>
      </c>
      <c r="L30" s="23"/>
      <c r="M30" s="23"/>
    </row>
    <row r="31" spans="2:13" ht="12" customHeight="1" x14ac:dyDescent="0.25">
      <c r="B31" s="62" t="s">
        <v>24</v>
      </c>
      <c r="C31" s="23">
        <v>195</v>
      </c>
      <c r="D31" s="23">
        <v>205</v>
      </c>
      <c r="E31" s="23">
        <v>215</v>
      </c>
      <c r="F31" s="4">
        <v>10</v>
      </c>
      <c r="G31" s="9"/>
      <c r="H31" s="30">
        <f>C31*F31*G31</f>
        <v>0</v>
      </c>
      <c r="I31" s="30">
        <f t="shared" ref="I31:I63" si="6">G31*10.85</f>
        <v>0</v>
      </c>
      <c r="J31" s="30">
        <f t="shared" si="5"/>
        <v>0</v>
      </c>
      <c r="K31" s="63">
        <f t="shared" si="3"/>
        <v>0</v>
      </c>
      <c r="L31" s="23"/>
      <c r="M31" s="23"/>
    </row>
    <row r="32" spans="2:13" ht="12" customHeight="1" x14ac:dyDescent="0.25">
      <c r="B32" s="62" t="s">
        <v>25</v>
      </c>
      <c r="C32" s="23">
        <v>195</v>
      </c>
      <c r="D32" s="23">
        <v>205</v>
      </c>
      <c r="E32" s="23">
        <v>215</v>
      </c>
      <c r="F32" s="4">
        <v>10</v>
      </c>
      <c r="G32" s="9"/>
      <c r="H32" s="30">
        <f>C32*F32*G32</f>
        <v>0</v>
      </c>
      <c r="I32" s="30">
        <f t="shared" si="6"/>
        <v>0</v>
      </c>
      <c r="J32" s="30">
        <f t="shared" si="5"/>
        <v>0</v>
      </c>
      <c r="K32" s="63">
        <f t="shared" si="3"/>
        <v>0</v>
      </c>
      <c r="L32" s="23"/>
      <c r="M32" s="23"/>
    </row>
    <row r="33" spans="2:13" ht="12" customHeight="1" x14ac:dyDescent="0.25">
      <c r="B33" s="62" t="s">
        <v>26</v>
      </c>
      <c r="C33" s="23">
        <v>195</v>
      </c>
      <c r="D33" s="23">
        <v>205</v>
      </c>
      <c r="E33" s="23">
        <v>215</v>
      </c>
      <c r="F33" s="4">
        <v>10</v>
      </c>
      <c r="G33" s="9"/>
      <c r="H33" s="30">
        <f>C33*F33*G33</f>
        <v>0</v>
      </c>
      <c r="I33" s="30">
        <f t="shared" si="6"/>
        <v>0</v>
      </c>
      <c r="J33" s="30">
        <f t="shared" si="5"/>
        <v>0</v>
      </c>
      <c r="K33" s="63">
        <f t="shared" si="3"/>
        <v>0</v>
      </c>
      <c r="L33" s="23"/>
      <c r="M33" s="23"/>
    </row>
    <row r="34" spans="2:13" ht="12" customHeight="1" x14ac:dyDescent="0.25">
      <c r="B34" s="62" t="s">
        <v>21</v>
      </c>
      <c r="C34" s="23">
        <v>195</v>
      </c>
      <c r="D34" s="23">
        <v>205</v>
      </c>
      <c r="E34" s="23">
        <v>215</v>
      </c>
      <c r="F34" s="4">
        <v>10</v>
      </c>
      <c r="G34" s="9"/>
      <c r="H34" s="30">
        <f>C34*F34*G34</f>
        <v>0</v>
      </c>
      <c r="I34" s="30">
        <f t="shared" si="6"/>
        <v>0</v>
      </c>
      <c r="J34" s="30">
        <f t="shared" si="5"/>
        <v>0</v>
      </c>
      <c r="K34" s="63">
        <f t="shared" si="3"/>
        <v>0</v>
      </c>
      <c r="L34" s="23"/>
      <c r="M34" s="23"/>
    </row>
    <row r="35" spans="2:13" ht="12" customHeight="1" x14ac:dyDescent="0.25">
      <c r="B35" s="62" t="s">
        <v>22</v>
      </c>
      <c r="C35" s="23">
        <v>195</v>
      </c>
      <c r="D35" s="23">
        <v>205</v>
      </c>
      <c r="E35" s="23">
        <v>215</v>
      </c>
      <c r="F35" s="4">
        <v>10</v>
      </c>
      <c r="G35" s="9"/>
      <c r="H35" s="30">
        <f>C35*F35*G35</f>
        <v>0</v>
      </c>
      <c r="I35" s="30">
        <f t="shared" si="6"/>
        <v>0</v>
      </c>
      <c r="J35" s="30">
        <f t="shared" si="5"/>
        <v>0</v>
      </c>
      <c r="K35" s="63">
        <f t="shared" si="3"/>
        <v>0</v>
      </c>
      <c r="L35" s="23"/>
      <c r="M35" s="23"/>
    </row>
    <row r="36" spans="2:13" ht="12" customHeight="1" x14ac:dyDescent="0.25">
      <c r="B36" s="62" t="s">
        <v>77</v>
      </c>
      <c r="C36" s="23">
        <v>195</v>
      </c>
      <c r="D36" s="23">
        <v>205</v>
      </c>
      <c r="E36" s="23">
        <v>215</v>
      </c>
      <c r="F36" s="4">
        <v>10</v>
      </c>
      <c r="G36" s="9"/>
      <c r="H36" s="30">
        <f>C36*F36*G36</f>
        <v>0</v>
      </c>
      <c r="I36" s="30">
        <f t="shared" si="6"/>
        <v>0</v>
      </c>
      <c r="J36" s="30">
        <f t="shared" si="5"/>
        <v>0</v>
      </c>
      <c r="K36" s="63">
        <f t="shared" si="3"/>
        <v>0</v>
      </c>
      <c r="L36" s="23"/>
      <c r="M36" s="23"/>
    </row>
    <row r="37" spans="2:13" ht="12" customHeight="1" x14ac:dyDescent="0.25">
      <c r="B37" s="62" t="s">
        <v>27</v>
      </c>
      <c r="C37" s="23">
        <v>195</v>
      </c>
      <c r="D37" s="23">
        <v>205</v>
      </c>
      <c r="E37" s="23">
        <v>215</v>
      </c>
      <c r="F37" s="4">
        <v>10</v>
      </c>
      <c r="G37" s="9"/>
      <c r="H37" s="30">
        <f>C37*F37*G37</f>
        <v>0</v>
      </c>
      <c r="I37" s="30">
        <f t="shared" si="6"/>
        <v>0</v>
      </c>
      <c r="J37" s="30">
        <f t="shared" si="5"/>
        <v>0</v>
      </c>
      <c r="K37" s="63">
        <f t="shared" si="3"/>
        <v>0</v>
      </c>
      <c r="L37" s="23"/>
      <c r="M37" s="23"/>
    </row>
    <row r="38" spans="2:13" ht="12" customHeight="1" x14ac:dyDescent="0.25">
      <c r="B38" s="62" t="s">
        <v>28</v>
      </c>
      <c r="C38" s="23">
        <v>195</v>
      </c>
      <c r="D38" s="23">
        <v>205</v>
      </c>
      <c r="E38" s="23">
        <v>215</v>
      </c>
      <c r="F38" s="4">
        <v>10</v>
      </c>
      <c r="G38" s="9"/>
      <c r="H38" s="30">
        <f>C38*F38*G38</f>
        <v>0</v>
      </c>
      <c r="I38" s="30">
        <f t="shared" si="6"/>
        <v>0</v>
      </c>
      <c r="J38" s="30">
        <f t="shared" si="5"/>
        <v>0</v>
      </c>
      <c r="K38" s="63">
        <f t="shared" si="3"/>
        <v>0</v>
      </c>
      <c r="L38" s="23"/>
      <c r="M38" s="23"/>
    </row>
    <row r="39" spans="2:13" ht="12" customHeight="1" x14ac:dyDescent="0.25">
      <c r="B39" s="62" t="s">
        <v>29</v>
      </c>
      <c r="C39" s="23">
        <v>195</v>
      </c>
      <c r="D39" s="23">
        <v>205</v>
      </c>
      <c r="E39" s="23">
        <v>215</v>
      </c>
      <c r="F39" s="4">
        <v>10</v>
      </c>
      <c r="G39" s="9"/>
      <c r="H39" s="30">
        <f>C39*F39*G39</f>
        <v>0</v>
      </c>
      <c r="I39" s="30">
        <f t="shared" si="6"/>
        <v>0</v>
      </c>
      <c r="J39" s="30">
        <f t="shared" si="5"/>
        <v>0</v>
      </c>
      <c r="K39" s="63">
        <f t="shared" si="3"/>
        <v>0</v>
      </c>
      <c r="L39" s="23"/>
      <c r="M39" s="23"/>
    </row>
    <row r="40" spans="2:13" ht="12" customHeight="1" x14ac:dyDescent="0.25">
      <c r="B40" s="62" t="s">
        <v>76</v>
      </c>
      <c r="C40" s="23">
        <v>195</v>
      </c>
      <c r="D40" s="23">
        <v>205</v>
      </c>
      <c r="E40" s="23">
        <v>215</v>
      </c>
      <c r="F40" s="4">
        <v>10</v>
      </c>
      <c r="G40" s="9"/>
      <c r="H40" s="30">
        <f>C40*F40*G40</f>
        <v>0</v>
      </c>
      <c r="I40" s="30">
        <f>G40*10.85</f>
        <v>0</v>
      </c>
      <c r="J40" s="30">
        <f>G40*F40</f>
        <v>0</v>
      </c>
      <c r="K40" s="63">
        <f>G40*0.0204</f>
        <v>0</v>
      </c>
      <c r="L40" s="23"/>
      <c r="M40" s="23"/>
    </row>
    <row r="41" spans="2:13" ht="12" customHeight="1" x14ac:dyDescent="0.25">
      <c r="B41" s="62" t="s">
        <v>30</v>
      </c>
      <c r="C41" s="23">
        <v>195</v>
      </c>
      <c r="D41" s="23">
        <v>205</v>
      </c>
      <c r="E41" s="23">
        <v>215</v>
      </c>
      <c r="F41" s="4">
        <v>10</v>
      </c>
      <c r="G41" s="9"/>
      <c r="H41" s="30">
        <f>C41*F41*G41</f>
        <v>0</v>
      </c>
      <c r="I41" s="30">
        <f t="shared" si="6"/>
        <v>0</v>
      </c>
      <c r="J41" s="30">
        <f t="shared" ref="J41:J98" si="7">G41*F41</f>
        <v>0</v>
      </c>
      <c r="K41" s="63">
        <f t="shared" si="3"/>
        <v>0</v>
      </c>
      <c r="L41" s="23"/>
      <c r="M41" s="23"/>
    </row>
    <row r="42" spans="2:13" ht="12" customHeight="1" x14ac:dyDescent="0.25">
      <c r="B42" s="62" t="s">
        <v>31</v>
      </c>
      <c r="C42" s="23">
        <v>195</v>
      </c>
      <c r="D42" s="23">
        <v>205</v>
      </c>
      <c r="E42" s="23">
        <v>215</v>
      </c>
      <c r="F42" s="4">
        <v>10</v>
      </c>
      <c r="G42" s="9"/>
      <c r="H42" s="30">
        <f>C42*F42*G42</f>
        <v>0</v>
      </c>
      <c r="I42" s="30">
        <f t="shared" si="6"/>
        <v>0</v>
      </c>
      <c r="J42" s="30">
        <f t="shared" si="7"/>
        <v>0</v>
      </c>
      <c r="K42" s="63">
        <f t="shared" si="3"/>
        <v>0</v>
      </c>
      <c r="L42" s="23"/>
      <c r="M42" s="23"/>
    </row>
    <row r="43" spans="2:13" ht="12" customHeight="1" x14ac:dyDescent="0.25">
      <c r="B43" s="62" t="s">
        <v>32</v>
      </c>
      <c r="C43" s="23">
        <v>195</v>
      </c>
      <c r="D43" s="23">
        <v>205</v>
      </c>
      <c r="E43" s="23">
        <v>215</v>
      </c>
      <c r="F43" s="4">
        <v>10</v>
      </c>
      <c r="G43" s="9"/>
      <c r="H43" s="30">
        <f>C43*F43*G43</f>
        <v>0</v>
      </c>
      <c r="I43" s="30">
        <f t="shared" si="6"/>
        <v>0</v>
      </c>
      <c r="J43" s="30">
        <f t="shared" si="7"/>
        <v>0</v>
      </c>
      <c r="K43" s="63">
        <f t="shared" si="3"/>
        <v>0</v>
      </c>
      <c r="L43" s="23"/>
      <c r="M43" s="23"/>
    </row>
    <row r="44" spans="2:13" ht="12" customHeight="1" x14ac:dyDescent="0.25">
      <c r="B44" s="62" t="s">
        <v>33</v>
      </c>
      <c r="C44" s="23">
        <v>195</v>
      </c>
      <c r="D44" s="23">
        <v>205</v>
      </c>
      <c r="E44" s="23">
        <v>215</v>
      </c>
      <c r="F44" s="4">
        <v>10</v>
      </c>
      <c r="G44" s="9"/>
      <c r="H44" s="30">
        <f>C44*F44*G44</f>
        <v>0</v>
      </c>
      <c r="I44" s="30">
        <f t="shared" si="6"/>
        <v>0</v>
      </c>
      <c r="J44" s="30">
        <f t="shared" si="7"/>
        <v>0</v>
      </c>
      <c r="K44" s="63">
        <f t="shared" si="3"/>
        <v>0</v>
      </c>
      <c r="L44" s="23"/>
      <c r="M44" s="23"/>
    </row>
    <row r="45" spans="2:13" ht="12" customHeight="1" x14ac:dyDescent="0.25">
      <c r="B45" s="62" t="s">
        <v>34</v>
      </c>
      <c r="C45" s="23">
        <v>195</v>
      </c>
      <c r="D45" s="23">
        <v>205</v>
      </c>
      <c r="E45" s="23">
        <v>215</v>
      </c>
      <c r="F45" s="4">
        <v>10</v>
      </c>
      <c r="G45" s="38"/>
      <c r="H45" s="30">
        <f>C45*F45*G45</f>
        <v>0</v>
      </c>
      <c r="I45" s="30">
        <f t="shared" si="6"/>
        <v>0</v>
      </c>
      <c r="J45" s="30">
        <f t="shared" si="7"/>
        <v>0</v>
      </c>
      <c r="K45" s="63">
        <f t="shared" si="3"/>
        <v>0</v>
      </c>
      <c r="L45" s="23"/>
      <c r="M45" s="23"/>
    </row>
    <row r="46" spans="2:13" ht="12" customHeight="1" x14ac:dyDescent="0.25">
      <c r="B46" s="69" t="s">
        <v>52</v>
      </c>
      <c r="C46" s="31"/>
      <c r="D46" s="31"/>
      <c r="E46" s="31"/>
      <c r="F46" s="32"/>
      <c r="G46" s="33"/>
      <c r="H46" s="37"/>
      <c r="I46" s="37">
        <f t="shared" si="6"/>
        <v>0</v>
      </c>
      <c r="J46" s="37"/>
      <c r="K46" s="68">
        <f t="shared" si="3"/>
        <v>0</v>
      </c>
      <c r="L46" s="31"/>
      <c r="M46" s="31"/>
    </row>
    <row r="47" spans="2:13" ht="12" customHeight="1" x14ac:dyDescent="0.25">
      <c r="B47" s="62" t="s">
        <v>35</v>
      </c>
      <c r="C47" s="23">
        <v>210</v>
      </c>
      <c r="D47" s="23">
        <v>230</v>
      </c>
      <c r="E47" s="23">
        <v>240</v>
      </c>
      <c r="F47" s="4">
        <v>10</v>
      </c>
      <c r="G47" s="9"/>
      <c r="H47" s="30">
        <f>C47*F47*G47</f>
        <v>0</v>
      </c>
      <c r="I47" s="30">
        <f t="shared" si="6"/>
        <v>0</v>
      </c>
      <c r="J47" s="30">
        <f t="shared" si="7"/>
        <v>0</v>
      </c>
      <c r="K47" s="63">
        <f t="shared" si="3"/>
        <v>0</v>
      </c>
      <c r="L47" s="23"/>
      <c r="M47" s="23"/>
    </row>
    <row r="48" spans="2:13" ht="12" customHeight="1" x14ac:dyDescent="0.25">
      <c r="B48" s="62" t="s">
        <v>79</v>
      </c>
      <c r="C48" s="23">
        <v>210</v>
      </c>
      <c r="D48" s="23">
        <v>230</v>
      </c>
      <c r="E48" s="23">
        <v>240</v>
      </c>
      <c r="F48" s="4">
        <v>10</v>
      </c>
      <c r="G48" s="9"/>
      <c r="H48" s="30">
        <f>C48*F48*G48</f>
        <v>0</v>
      </c>
      <c r="I48" s="30">
        <f>G48*10.85</f>
        <v>0</v>
      </c>
      <c r="J48" s="30">
        <f>G48*F48</f>
        <v>0</v>
      </c>
      <c r="K48" s="63">
        <f>G48*0.0204</f>
        <v>0</v>
      </c>
      <c r="L48" s="23"/>
      <c r="M48" s="23"/>
    </row>
    <row r="49" spans="2:13" ht="12" customHeight="1" x14ac:dyDescent="0.25">
      <c r="B49" s="62" t="s">
        <v>78</v>
      </c>
      <c r="C49" s="23">
        <v>200</v>
      </c>
      <c r="D49" s="23">
        <v>230</v>
      </c>
      <c r="E49" s="23">
        <v>240</v>
      </c>
      <c r="F49" s="4">
        <v>10</v>
      </c>
      <c r="G49" s="9"/>
      <c r="H49" s="30">
        <f>C49*F49*G49</f>
        <v>0</v>
      </c>
      <c r="I49" s="30">
        <f>G49*10.85</f>
        <v>0</v>
      </c>
      <c r="J49" s="30">
        <f>G49*F49</f>
        <v>0</v>
      </c>
      <c r="K49" s="63">
        <f>G49*0.0204</f>
        <v>0</v>
      </c>
      <c r="L49" s="23"/>
      <c r="M49" s="23"/>
    </row>
    <row r="50" spans="2:13" ht="11.1" customHeight="1" x14ac:dyDescent="0.25">
      <c r="B50" s="70" t="s">
        <v>54</v>
      </c>
      <c r="C50" s="31"/>
      <c r="D50" s="31"/>
      <c r="E50" s="31"/>
      <c r="F50" s="32"/>
      <c r="G50" s="33"/>
      <c r="H50" s="37"/>
      <c r="I50" s="37">
        <f>G50*10.85</f>
        <v>0</v>
      </c>
      <c r="J50" s="37"/>
      <c r="K50" s="68">
        <f>G50*0.0204</f>
        <v>0</v>
      </c>
      <c r="L50" s="31"/>
      <c r="M50" s="31"/>
    </row>
    <row r="51" spans="2:13" ht="11.1" customHeight="1" x14ac:dyDescent="0.25">
      <c r="B51" s="62" t="s">
        <v>61</v>
      </c>
      <c r="C51" s="23">
        <v>175</v>
      </c>
      <c r="D51" s="23">
        <v>185</v>
      </c>
      <c r="E51" s="23">
        <v>195</v>
      </c>
      <c r="F51" s="4">
        <v>10</v>
      </c>
      <c r="G51" s="9"/>
      <c r="H51" s="30">
        <f>C51*F51*G51</f>
        <v>0</v>
      </c>
      <c r="I51" s="30">
        <f t="shared" si="6"/>
        <v>0</v>
      </c>
      <c r="J51" s="30">
        <f t="shared" si="7"/>
        <v>0</v>
      </c>
      <c r="K51" s="63">
        <f t="shared" si="3"/>
        <v>0</v>
      </c>
      <c r="L51" s="23"/>
      <c r="M51" s="23"/>
    </row>
    <row r="52" spans="2:13" ht="11.1" customHeight="1" x14ac:dyDescent="0.25">
      <c r="B52" s="62" t="s">
        <v>62</v>
      </c>
      <c r="C52" s="23">
        <v>192</v>
      </c>
      <c r="D52" s="23">
        <v>200</v>
      </c>
      <c r="E52" s="23">
        <v>210</v>
      </c>
      <c r="F52" s="4">
        <v>10</v>
      </c>
      <c r="G52" s="9"/>
      <c r="H52" s="30">
        <f>C52*F52*G52</f>
        <v>0</v>
      </c>
      <c r="I52" s="30">
        <f t="shared" si="6"/>
        <v>0</v>
      </c>
      <c r="J52" s="30">
        <f t="shared" si="7"/>
        <v>0</v>
      </c>
      <c r="K52" s="63">
        <f t="shared" si="3"/>
        <v>0</v>
      </c>
      <c r="L52" s="23"/>
      <c r="M52" s="23"/>
    </row>
    <row r="53" spans="2:13" ht="11.1" customHeight="1" x14ac:dyDescent="0.25">
      <c r="B53" s="62" t="s">
        <v>63</v>
      </c>
      <c r="C53" s="23">
        <v>192</v>
      </c>
      <c r="D53" s="23">
        <v>200</v>
      </c>
      <c r="E53" s="23">
        <v>210</v>
      </c>
      <c r="F53" s="4">
        <v>10</v>
      </c>
      <c r="G53" s="9"/>
      <c r="H53" s="30">
        <f>C53*F53*G53</f>
        <v>0</v>
      </c>
      <c r="I53" s="30">
        <f t="shared" si="6"/>
        <v>0</v>
      </c>
      <c r="J53" s="30">
        <f t="shared" si="7"/>
        <v>0</v>
      </c>
      <c r="K53" s="63">
        <f t="shared" si="3"/>
        <v>0</v>
      </c>
      <c r="L53" s="23"/>
      <c r="M53" s="23"/>
    </row>
    <row r="54" spans="2:13" ht="11.1" customHeight="1" x14ac:dyDescent="0.25">
      <c r="B54" s="62" t="s">
        <v>64</v>
      </c>
      <c r="C54" s="23">
        <v>192</v>
      </c>
      <c r="D54" s="23">
        <v>200</v>
      </c>
      <c r="E54" s="23">
        <v>210</v>
      </c>
      <c r="F54" s="4">
        <v>10</v>
      </c>
      <c r="G54" s="9"/>
      <c r="H54" s="30">
        <f>C54*F54*G54</f>
        <v>0</v>
      </c>
      <c r="I54" s="30">
        <f t="shared" si="6"/>
        <v>0</v>
      </c>
      <c r="J54" s="30">
        <f t="shared" si="7"/>
        <v>0</v>
      </c>
      <c r="K54" s="63">
        <f t="shared" si="3"/>
        <v>0</v>
      </c>
      <c r="L54" s="23"/>
      <c r="M54" s="23"/>
    </row>
    <row r="55" spans="2:13" ht="11.1" customHeight="1" x14ac:dyDescent="0.25">
      <c r="B55" s="62" t="s">
        <v>65</v>
      </c>
      <c r="C55" s="23">
        <v>192</v>
      </c>
      <c r="D55" s="23">
        <v>200</v>
      </c>
      <c r="E55" s="23">
        <v>210</v>
      </c>
      <c r="F55" s="4">
        <v>10</v>
      </c>
      <c r="G55" s="9"/>
      <c r="H55" s="30">
        <f>C55*F55*G55</f>
        <v>0</v>
      </c>
      <c r="I55" s="30">
        <f t="shared" si="6"/>
        <v>0</v>
      </c>
      <c r="J55" s="30">
        <f t="shared" si="7"/>
        <v>0</v>
      </c>
      <c r="K55" s="63">
        <f t="shared" si="3"/>
        <v>0</v>
      </c>
      <c r="L55" s="23"/>
      <c r="M55" s="23"/>
    </row>
    <row r="56" spans="2:13" ht="11.1" customHeight="1" x14ac:dyDescent="0.25">
      <c r="B56" s="62" t="s">
        <v>66</v>
      </c>
      <c r="C56" s="23">
        <v>192</v>
      </c>
      <c r="D56" s="23">
        <v>200</v>
      </c>
      <c r="E56" s="23">
        <v>210</v>
      </c>
      <c r="F56" s="4">
        <v>10</v>
      </c>
      <c r="G56" s="9"/>
      <c r="H56" s="30">
        <f>C56*F56*G56</f>
        <v>0</v>
      </c>
      <c r="I56" s="30">
        <f t="shared" si="6"/>
        <v>0</v>
      </c>
      <c r="J56" s="30">
        <f t="shared" si="7"/>
        <v>0</v>
      </c>
      <c r="K56" s="63">
        <f t="shared" si="3"/>
        <v>0</v>
      </c>
      <c r="L56" s="23"/>
      <c r="M56" s="23"/>
    </row>
    <row r="57" spans="2:13" ht="11.1" customHeight="1" x14ac:dyDescent="0.25">
      <c r="B57" s="62" t="s">
        <v>67</v>
      </c>
      <c r="C57" s="23">
        <v>192</v>
      </c>
      <c r="D57" s="23">
        <v>200</v>
      </c>
      <c r="E57" s="23">
        <v>210</v>
      </c>
      <c r="F57" s="4">
        <v>10</v>
      </c>
      <c r="G57" s="9"/>
      <c r="H57" s="30">
        <f>C57*F57*G57</f>
        <v>0</v>
      </c>
      <c r="I57" s="30">
        <f t="shared" si="6"/>
        <v>0</v>
      </c>
      <c r="J57" s="30">
        <f t="shared" si="7"/>
        <v>0</v>
      </c>
      <c r="K57" s="63">
        <f t="shared" si="3"/>
        <v>0</v>
      </c>
      <c r="L57" s="23"/>
      <c r="M57" s="23"/>
    </row>
    <row r="58" spans="2:13" ht="11.1" customHeight="1" x14ac:dyDescent="0.25">
      <c r="B58" s="62" t="s">
        <v>68</v>
      </c>
      <c r="C58" s="23">
        <v>192</v>
      </c>
      <c r="D58" s="23">
        <v>200</v>
      </c>
      <c r="E58" s="23">
        <v>210</v>
      </c>
      <c r="F58" s="4">
        <v>10</v>
      </c>
      <c r="G58" s="9"/>
      <c r="H58" s="30">
        <f>C58*F58*G58</f>
        <v>0</v>
      </c>
      <c r="I58" s="30">
        <f t="shared" si="6"/>
        <v>0</v>
      </c>
      <c r="J58" s="30">
        <f t="shared" si="7"/>
        <v>0</v>
      </c>
      <c r="K58" s="63">
        <f t="shared" si="3"/>
        <v>0</v>
      </c>
      <c r="L58" s="23"/>
      <c r="M58" s="23"/>
    </row>
    <row r="59" spans="2:13" ht="11.1" customHeight="1" x14ac:dyDescent="0.25">
      <c r="B59" s="62" t="s">
        <v>69</v>
      </c>
      <c r="C59" s="23">
        <v>192</v>
      </c>
      <c r="D59" s="23">
        <v>200</v>
      </c>
      <c r="E59" s="23">
        <v>210</v>
      </c>
      <c r="F59" s="4">
        <v>10</v>
      </c>
      <c r="G59" s="9"/>
      <c r="H59" s="30">
        <f>C59*F59*G59</f>
        <v>0</v>
      </c>
      <c r="I59" s="30">
        <f t="shared" si="6"/>
        <v>0</v>
      </c>
      <c r="J59" s="30">
        <f t="shared" si="7"/>
        <v>0</v>
      </c>
      <c r="K59" s="63">
        <f t="shared" si="3"/>
        <v>0</v>
      </c>
      <c r="L59" s="23"/>
      <c r="M59" s="23"/>
    </row>
    <row r="60" spans="2:13" ht="11.1" customHeight="1" x14ac:dyDescent="0.25">
      <c r="B60" s="62" t="s">
        <v>70</v>
      </c>
      <c r="C60" s="23">
        <v>192</v>
      </c>
      <c r="D60" s="23">
        <v>200</v>
      </c>
      <c r="E60" s="23">
        <v>210</v>
      </c>
      <c r="F60" s="4">
        <v>10</v>
      </c>
      <c r="G60" s="9"/>
      <c r="H60" s="30">
        <f>C60*F60*G60</f>
        <v>0</v>
      </c>
      <c r="I60" s="30">
        <f t="shared" si="6"/>
        <v>0</v>
      </c>
      <c r="J60" s="30">
        <f t="shared" si="7"/>
        <v>0</v>
      </c>
      <c r="K60" s="63">
        <f t="shared" si="3"/>
        <v>0</v>
      </c>
      <c r="L60" s="23"/>
      <c r="M60" s="23"/>
    </row>
    <row r="61" spans="2:13" ht="11.1" customHeight="1" x14ac:dyDescent="0.25">
      <c r="B61" s="62" t="s">
        <v>71</v>
      </c>
      <c r="C61" s="23">
        <v>192</v>
      </c>
      <c r="D61" s="23">
        <v>200</v>
      </c>
      <c r="E61" s="23">
        <v>210</v>
      </c>
      <c r="F61" s="4">
        <v>10</v>
      </c>
      <c r="G61" s="9"/>
      <c r="H61" s="30">
        <f>C61*F61*G61</f>
        <v>0</v>
      </c>
      <c r="I61" s="30">
        <f t="shared" si="6"/>
        <v>0</v>
      </c>
      <c r="J61" s="30">
        <f t="shared" si="7"/>
        <v>0</v>
      </c>
      <c r="K61" s="63">
        <f t="shared" si="3"/>
        <v>0</v>
      </c>
      <c r="L61" s="23"/>
      <c r="M61" s="23"/>
    </row>
    <row r="62" spans="2:13" ht="11.1" customHeight="1" x14ac:dyDescent="0.25">
      <c r="B62" s="62" t="s">
        <v>72</v>
      </c>
      <c r="C62" s="23">
        <v>192</v>
      </c>
      <c r="D62" s="23">
        <v>200</v>
      </c>
      <c r="E62" s="23">
        <v>210</v>
      </c>
      <c r="F62" s="4">
        <v>10</v>
      </c>
      <c r="G62" s="9"/>
      <c r="H62" s="30">
        <f>C62*F62*G62</f>
        <v>0</v>
      </c>
      <c r="I62" s="30">
        <f t="shared" si="6"/>
        <v>0</v>
      </c>
      <c r="J62" s="30">
        <f t="shared" si="7"/>
        <v>0</v>
      </c>
      <c r="K62" s="63">
        <f t="shared" si="3"/>
        <v>0</v>
      </c>
      <c r="L62" s="23"/>
      <c r="M62" s="23"/>
    </row>
    <row r="63" spans="2:13" ht="11.1" customHeight="1" thickBot="1" x14ac:dyDescent="0.3">
      <c r="B63" s="71" t="s">
        <v>73</v>
      </c>
      <c r="C63" s="23">
        <v>192</v>
      </c>
      <c r="D63" s="23">
        <v>200</v>
      </c>
      <c r="E63" s="23">
        <v>210</v>
      </c>
      <c r="F63" s="72">
        <v>10</v>
      </c>
      <c r="G63" s="73"/>
      <c r="H63" s="74">
        <f>C63*F63*G63</f>
        <v>0</v>
      </c>
      <c r="I63" s="74">
        <f t="shared" si="6"/>
        <v>0</v>
      </c>
      <c r="J63" s="74">
        <f t="shared" si="7"/>
        <v>0</v>
      </c>
      <c r="K63" s="75">
        <f t="shared" si="3"/>
        <v>0</v>
      </c>
      <c r="L63" s="23"/>
      <c r="M63" s="23"/>
    </row>
    <row r="64" spans="2:13" ht="9.75" customHeight="1" thickBot="1" x14ac:dyDescent="0.3">
      <c r="B64" s="53"/>
      <c r="C64" s="54"/>
      <c r="D64" s="54"/>
      <c r="E64" s="54"/>
      <c r="F64" s="55"/>
      <c r="G64" s="56"/>
      <c r="H64" s="57"/>
      <c r="I64" s="57"/>
      <c r="J64" s="57"/>
      <c r="K64" s="58"/>
      <c r="L64" s="54"/>
      <c r="M64" s="54"/>
    </row>
    <row r="65" spans="2:13" ht="20.100000000000001" customHeight="1" thickBot="1" x14ac:dyDescent="0.3">
      <c r="B65" s="117" t="s">
        <v>60</v>
      </c>
      <c r="C65" s="118"/>
      <c r="D65" s="118"/>
      <c r="E65" s="118"/>
      <c r="F65" s="119"/>
      <c r="G65" s="120"/>
      <c r="H65" s="121"/>
      <c r="I65" s="121"/>
      <c r="J65" s="121"/>
      <c r="K65" s="122"/>
      <c r="L65" s="118"/>
      <c r="M65" s="118"/>
    </row>
    <row r="66" spans="2:13" ht="20.100000000000001" customHeight="1" x14ac:dyDescent="0.25">
      <c r="B66" s="116" t="s">
        <v>109</v>
      </c>
      <c r="C66" s="111"/>
      <c r="D66" s="111"/>
      <c r="E66" s="111"/>
      <c r="F66" s="112"/>
      <c r="G66" s="113"/>
      <c r="H66" s="114"/>
      <c r="I66" s="114"/>
      <c r="J66" s="114"/>
      <c r="K66" s="115"/>
      <c r="L66" s="111"/>
      <c r="M66" s="111"/>
    </row>
    <row r="67" spans="2:13" ht="12" customHeight="1" x14ac:dyDescent="0.25">
      <c r="B67" s="80" t="s">
        <v>55</v>
      </c>
      <c r="C67" s="76"/>
      <c r="D67" s="76"/>
      <c r="E67" s="76"/>
      <c r="F67" s="77"/>
      <c r="G67" s="78"/>
      <c r="H67" s="79"/>
      <c r="I67" s="79"/>
      <c r="J67" s="79"/>
      <c r="K67" s="81"/>
      <c r="L67" s="76"/>
      <c r="M67" s="76"/>
    </row>
    <row r="68" spans="2:13" ht="11.1" customHeight="1" x14ac:dyDescent="0.25">
      <c r="B68" s="66" t="s">
        <v>36</v>
      </c>
      <c r="C68" s="42">
        <v>29</v>
      </c>
      <c r="D68" s="42">
        <v>31.5</v>
      </c>
      <c r="E68" s="23">
        <v>33</v>
      </c>
      <c r="F68" s="4">
        <v>12</v>
      </c>
      <c r="G68" s="9"/>
      <c r="H68" s="30">
        <f>C68*F68*G68</f>
        <v>0</v>
      </c>
      <c r="I68" s="30">
        <f>G68*2.1</f>
        <v>0</v>
      </c>
      <c r="J68" s="30">
        <f t="shared" si="7"/>
        <v>0</v>
      </c>
      <c r="K68" s="63">
        <f>G68*0.0204</f>
        <v>0</v>
      </c>
      <c r="L68" s="42"/>
      <c r="M68" s="42"/>
    </row>
    <row r="69" spans="2:13" ht="11.1" customHeight="1" x14ac:dyDescent="0.25">
      <c r="B69" s="66" t="s">
        <v>37</v>
      </c>
      <c r="C69" s="42">
        <v>29</v>
      </c>
      <c r="D69" s="42">
        <v>31.5</v>
      </c>
      <c r="E69" s="23">
        <v>33</v>
      </c>
      <c r="F69" s="4">
        <v>12</v>
      </c>
      <c r="G69" s="9"/>
      <c r="H69" s="30">
        <f>C69*F69*G69</f>
        <v>0</v>
      </c>
      <c r="I69" s="30">
        <f t="shared" ref="I69:I77" si="8">G69*2.1</f>
        <v>0</v>
      </c>
      <c r="J69" s="30">
        <f t="shared" si="7"/>
        <v>0</v>
      </c>
      <c r="K69" s="63">
        <f t="shared" ref="K69:K98" si="9">G69*0.0204</f>
        <v>0</v>
      </c>
      <c r="L69" s="42"/>
      <c r="M69" s="42"/>
    </row>
    <row r="70" spans="2:13" ht="11.1" customHeight="1" x14ac:dyDescent="0.25">
      <c r="B70" s="66" t="s">
        <v>38</v>
      </c>
      <c r="C70" s="42">
        <v>29</v>
      </c>
      <c r="D70" s="42">
        <v>31.5</v>
      </c>
      <c r="E70" s="23">
        <v>33</v>
      </c>
      <c r="F70" s="4">
        <v>12</v>
      </c>
      <c r="G70" s="9"/>
      <c r="H70" s="30">
        <f>C70*F70*G70</f>
        <v>0</v>
      </c>
      <c r="I70" s="30">
        <f t="shared" si="8"/>
        <v>0</v>
      </c>
      <c r="J70" s="30">
        <f t="shared" si="7"/>
        <v>0</v>
      </c>
      <c r="K70" s="63">
        <f t="shared" si="9"/>
        <v>0</v>
      </c>
      <c r="L70" s="42"/>
      <c r="M70" s="42"/>
    </row>
    <row r="71" spans="2:13" s="2" customFormat="1" ht="12" customHeight="1" x14ac:dyDescent="0.25">
      <c r="B71" s="82" t="s">
        <v>56</v>
      </c>
      <c r="C71" s="40"/>
      <c r="D71" s="40"/>
      <c r="E71" s="40"/>
      <c r="F71" s="6"/>
      <c r="G71" s="7"/>
      <c r="H71" s="41"/>
      <c r="I71" s="41"/>
      <c r="J71" s="41"/>
      <c r="K71" s="83"/>
      <c r="L71" s="40"/>
      <c r="M71" s="40"/>
    </row>
    <row r="72" spans="2:13" s="2" customFormat="1" ht="12" customHeight="1" x14ac:dyDescent="0.25">
      <c r="B72" s="66" t="s">
        <v>121</v>
      </c>
      <c r="C72" s="42">
        <v>29</v>
      </c>
      <c r="D72" s="43">
        <v>27.5</v>
      </c>
      <c r="E72" s="23">
        <v>30.1</v>
      </c>
      <c r="F72" s="5">
        <v>12</v>
      </c>
      <c r="G72" s="9"/>
      <c r="H72" s="30">
        <f>C72*F72*G72</f>
        <v>0</v>
      </c>
      <c r="I72" s="30">
        <f t="shared" si="8"/>
        <v>0</v>
      </c>
      <c r="J72" s="30">
        <f t="shared" si="7"/>
        <v>0</v>
      </c>
      <c r="K72" s="63">
        <f t="shared" si="9"/>
        <v>0</v>
      </c>
      <c r="L72" s="42"/>
      <c r="M72" s="43"/>
    </row>
    <row r="73" spans="2:13" s="2" customFormat="1" ht="12" customHeight="1" x14ac:dyDescent="0.25">
      <c r="B73" s="66" t="s">
        <v>120</v>
      </c>
      <c r="C73" s="42">
        <v>29</v>
      </c>
      <c r="D73" s="43">
        <v>27.5</v>
      </c>
      <c r="E73" s="23">
        <v>30.1</v>
      </c>
      <c r="F73" s="5">
        <v>12</v>
      </c>
      <c r="G73" s="9"/>
      <c r="H73" s="30">
        <f>C73*F73*G73</f>
        <v>0</v>
      </c>
      <c r="I73" s="30">
        <f t="shared" si="8"/>
        <v>0</v>
      </c>
      <c r="J73" s="30">
        <f t="shared" si="7"/>
        <v>0</v>
      </c>
      <c r="K73" s="63">
        <f t="shared" si="9"/>
        <v>0</v>
      </c>
      <c r="L73" s="42"/>
      <c r="M73" s="43"/>
    </row>
    <row r="74" spans="2:13" s="2" customFormat="1" ht="12" customHeight="1" x14ac:dyDescent="0.25">
      <c r="B74" s="82" t="s">
        <v>59</v>
      </c>
      <c r="C74" s="40"/>
      <c r="D74" s="40"/>
      <c r="E74" s="40"/>
      <c r="F74" s="6"/>
      <c r="G74" s="7"/>
      <c r="H74" s="41"/>
      <c r="I74" s="41"/>
      <c r="J74" s="41"/>
      <c r="K74" s="83"/>
      <c r="L74" s="40"/>
      <c r="M74" s="40"/>
    </row>
    <row r="75" spans="2:13" ht="12" customHeight="1" x14ac:dyDescent="0.25">
      <c r="B75" s="66" t="s">
        <v>119</v>
      </c>
      <c r="C75" s="42">
        <v>29</v>
      </c>
      <c r="D75" s="42">
        <v>31.5</v>
      </c>
      <c r="E75" s="23">
        <v>33</v>
      </c>
      <c r="F75" s="4">
        <v>12</v>
      </c>
      <c r="G75" s="9"/>
      <c r="H75" s="30">
        <f>C75*F75*G75</f>
        <v>0</v>
      </c>
      <c r="I75" s="30">
        <f t="shared" si="8"/>
        <v>0</v>
      </c>
      <c r="J75" s="30">
        <f t="shared" si="7"/>
        <v>0</v>
      </c>
      <c r="K75" s="63">
        <f t="shared" si="9"/>
        <v>0</v>
      </c>
      <c r="L75" s="42"/>
      <c r="M75" s="42"/>
    </row>
    <row r="76" spans="2:13" ht="12" customHeight="1" x14ac:dyDescent="0.25">
      <c r="B76" s="66" t="s">
        <v>118</v>
      </c>
      <c r="C76" s="42">
        <v>29</v>
      </c>
      <c r="D76" s="42">
        <v>31.5</v>
      </c>
      <c r="E76" s="23">
        <v>33</v>
      </c>
      <c r="F76" s="4">
        <v>12</v>
      </c>
      <c r="G76" s="9"/>
      <c r="H76" s="30">
        <f>C76*F76*G76</f>
        <v>0</v>
      </c>
      <c r="I76" s="30">
        <f t="shared" si="8"/>
        <v>0</v>
      </c>
      <c r="J76" s="30">
        <f t="shared" si="7"/>
        <v>0</v>
      </c>
      <c r="K76" s="63">
        <f t="shared" si="9"/>
        <v>0</v>
      </c>
      <c r="L76" s="42"/>
      <c r="M76" s="42"/>
    </row>
    <row r="77" spans="2:13" ht="12" customHeight="1" x14ac:dyDescent="0.25">
      <c r="B77" s="66" t="s">
        <v>117</v>
      </c>
      <c r="C77" s="42">
        <v>29</v>
      </c>
      <c r="D77" s="42">
        <v>31.5</v>
      </c>
      <c r="E77" s="23">
        <v>33</v>
      </c>
      <c r="F77" s="4">
        <v>12</v>
      </c>
      <c r="G77" s="9"/>
      <c r="H77" s="30">
        <f>C77*F77*G77</f>
        <v>0</v>
      </c>
      <c r="I77" s="30">
        <f t="shared" si="8"/>
        <v>0</v>
      </c>
      <c r="J77" s="30">
        <f t="shared" si="7"/>
        <v>0</v>
      </c>
      <c r="K77" s="63">
        <f t="shared" si="9"/>
        <v>0</v>
      </c>
      <c r="L77" s="42"/>
      <c r="M77" s="42"/>
    </row>
    <row r="78" spans="2:13" s="107" customFormat="1" ht="20.100000000000001" customHeight="1" x14ac:dyDescent="0.25">
      <c r="B78" s="104" t="s">
        <v>110</v>
      </c>
      <c r="C78" s="44"/>
      <c r="D78" s="44"/>
      <c r="E78" s="44"/>
      <c r="F78" s="45"/>
      <c r="G78" s="22"/>
      <c r="H78" s="105"/>
      <c r="I78" s="105"/>
      <c r="J78" s="105"/>
      <c r="K78" s="106"/>
      <c r="L78" s="44"/>
      <c r="M78" s="44"/>
    </row>
    <row r="79" spans="2:13" ht="14.1" customHeight="1" x14ac:dyDescent="0.25">
      <c r="B79" s="82" t="s">
        <v>57</v>
      </c>
      <c r="C79" s="40"/>
      <c r="D79" s="40"/>
      <c r="E79" s="40"/>
      <c r="F79" s="6"/>
      <c r="G79" s="7"/>
      <c r="H79" s="41"/>
      <c r="I79" s="41"/>
      <c r="J79" s="41"/>
      <c r="K79" s="83"/>
      <c r="L79" s="40"/>
      <c r="M79" s="40"/>
    </row>
    <row r="80" spans="2:13" ht="15" customHeight="1" x14ac:dyDescent="0.25">
      <c r="B80" s="66" t="s">
        <v>111</v>
      </c>
      <c r="C80" s="42">
        <v>32.5</v>
      </c>
      <c r="D80" s="42">
        <v>34</v>
      </c>
      <c r="E80" s="23">
        <v>38</v>
      </c>
      <c r="F80" s="4">
        <v>12</v>
      </c>
      <c r="G80" s="9"/>
      <c r="H80" s="30">
        <f>C80*F80*G80</f>
        <v>0</v>
      </c>
      <c r="I80" s="30">
        <f>G80*2.4</f>
        <v>0</v>
      </c>
      <c r="J80" s="30">
        <f t="shared" si="7"/>
        <v>0</v>
      </c>
      <c r="K80" s="63">
        <f t="shared" si="9"/>
        <v>0</v>
      </c>
      <c r="L80" s="42"/>
      <c r="M80" s="42"/>
    </row>
    <row r="81" spans="2:13" ht="15" customHeight="1" x14ac:dyDescent="0.25">
      <c r="B81" s="66" t="s">
        <v>112</v>
      </c>
      <c r="C81" s="42">
        <v>32.5</v>
      </c>
      <c r="D81" s="42">
        <v>34</v>
      </c>
      <c r="E81" s="23">
        <v>38</v>
      </c>
      <c r="F81" s="4">
        <v>12</v>
      </c>
      <c r="G81" s="9"/>
      <c r="H81" s="30">
        <f>C81*F81*G81</f>
        <v>0</v>
      </c>
      <c r="I81" s="30">
        <f t="shared" ref="I81:I86" si="10">G81*2.4</f>
        <v>0</v>
      </c>
      <c r="J81" s="30">
        <f t="shared" si="7"/>
        <v>0</v>
      </c>
      <c r="K81" s="63">
        <f t="shared" si="9"/>
        <v>0</v>
      </c>
      <c r="L81" s="42"/>
      <c r="M81" s="42"/>
    </row>
    <row r="82" spans="2:13" ht="15" customHeight="1" x14ac:dyDescent="0.25">
      <c r="B82" s="66" t="s">
        <v>113</v>
      </c>
      <c r="C82" s="42">
        <v>32.5</v>
      </c>
      <c r="D82" s="42">
        <v>34</v>
      </c>
      <c r="E82" s="23">
        <v>38</v>
      </c>
      <c r="F82" s="4">
        <v>12</v>
      </c>
      <c r="G82" s="9"/>
      <c r="H82" s="30">
        <f>C82*F82*G82</f>
        <v>0</v>
      </c>
      <c r="I82" s="30">
        <f t="shared" si="10"/>
        <v>0</v>
      </c>
      <c r="J82" s="30">
        <f t="shared" si="7"/>
        <v>0</v>
      </c>
      <c r="K82" s="63">
        <f t="shared" si="9"/>
        <v>0</v>
      </c>
      <c r="L82" s="42"/>
      <c r="M82" s="42"/>
    </row>
    <row r="83" spans="2:13" ht="14.1" customHeight="1" x14ac:dyDescent="0.25">
      <c r="B83" s="82" t="s">
        <v>58</v>
      </c>
      <c r="C83" s="40"/>
      <c r="D83" s="40"/>
      <c r="E83" s="40"/>
      <c r="F83" s="6"/>
      <c r="G83" s="7"/>
      <c r="H83" s="41"/>
      <c r="I83" s="41"/>
      <c r="J83" s="41"/>
      <c r="K83" s="83"/>
      <c r="L83" s="40"/>
      <c r="M83" s="40"/>
    </row>
    <row r="84" spans="2:13" ht="15" customHeight="1" x14ac:dyDescent="0.25">
      <c r="B84" s="66" t="s">
        <v>114</v>
      </c>
      <c r="C84" s="42">
        <v>32.5</v>
      </c>
      <c r="D84" s="42">
        <v>34</v>
      </c>
      <c r="E84" s="23">
        <v>38</v>
      </c>
      <c r="F84" s="4">
        <v>12</v>
      </c>
      <c r="G84" s="9"/>
      <c r="H84" s="30">
        <f>C84*F84*G84</f>
        <v>0</v>
      </c>
      <c r="I84" s="30">
        <f t="shared" si="10"/>
        <v>0</v>
      </c>
      <c r="J84" s="30">
        <f t="shared" si="7"/>
        <v>0</v>
      </c>
      <c r="K84" s="63">
        <f t="shared" si="9"/>
        <v>0</v>
      </c>
      <c r="L84" s="42"/>
      <c r="M84" s="42"/>
    </row>
    <row r="85" spans="2:13" ht="15" customHeight="1" x14ac:dyDescent="0.25">
      <c r="B85" s="66" t="s">
        <v>115</v>
      </c>
      <c r="C85" s="42">
        <v>32.5</v>
      </c>
      <c r="D85" s="42">
        <v>34</v>
      </c>
      <c r="E85" s="23">
        <v>38</v>
      </c>
      <c r="F85" s="4">
        <v>12</v>
      </c>
      <c r="G85" s="9"/>
      <c r="H85" s="30">
        <f>C85*F85*G85</f>
        <v>0</v>
      </c>
      <c r="I85" s="30">
        <f t="shared" si="10"/>
        <v>0</v>
      </c>
      <c r="J85" s="30">
        <f t="shared" si="7"/>
        <v>0</v>
      </c>
      <c r="K85" s="63">
        <f t="shared" si="9"/>
        <v>0</v>
      </c>
      <c r="L85" s="42"/>
      <c r="M85" s="42"/>
    </row>
    <row r="86" spans="2:13" ht="15" customHeight="1" x14ac:dyDescent="0.25">
      <c r="B86" s="66" t="s">
        <v>116</v>
      </c>
      <c r="C86" s="42">
        <v>32.5</v>
      </c>
      <c r="D86" s="42">
        <v>34</v>
      </c>
      <c r="E86" s="23">
        <v>38</v>
      </c>
      <c r="F86" s="4">
        <v>12</v>
      </c>
      <c r="G86" s="9"/>
      <c r="H86" s="30">
        <f>C86*F86*G86</f>
        <v>0</v>
      </c>
      <c r="I86" s="30">
        <f t="shared" si="10"/>
        <v>0</v>
      </c>
      <c r="J86" s="30">
        <f t="shared" si="7"/>
        <v>0</v>
      </c>
      <c r="K86" s="63">
        <f t="shared" si="9"/>
        <v>0</v>
      </c>
      <c r="L86" s="42"/>
      <c r="M86" s="42"/>
    </row>
    <row r="87" spans="2:13" ht="15" customHeight="1" x14ac:dyDescent="0.25">
      <c r="B87" s="66" t="s">
        <v>145</v>
      </c>
      <c r="C87" s="42">
        <v>32.5</v>
      </c>
      <c r="D87" s="42">
        <v>34</v>
      </c>
      <c r="E87" s="23">
        <v>38</v>
      </c>
      <c r="F87" s="4">
        <v>12</v>
      </c>
      <c r="G87" s="9"/>
      <c r="H87" s="30">
        <f>C87*F87*G87</f>
        <v>0</v>
      </c>
      <c r="I87" s="30">
        <f t="shared" ref="I87" si="11">G87*2.4</f>
        <v>0</v>
      </c>
      <c r="J87" s="30">
        <f t="shared" ref="J87" si="12">G87*F87</f>
        <v>0</v>
      </c>
      <c r="K87" s="63">
        <f t="shared" ref="K87" si="13">G87*0.0204</f>
        <v>0</v>
      </c>
      <c r="L87" s="42"/>
      <c r="M87" s="42"/>
    </row>
    <row r="88" spans="2:13" ht="20.100000000000001" customHeight="1" x14ac:dyDescent="0.25">
      <c r="B88" s="110" t="s">
        <v>108</v>
      </c>
      <c r="C88" s="44"/>
      <c r="D88" s="44"/>
      <c r="E88" s="44"/>
      <c r="F88" s="46"/>
      <c r="G88" s="22"/>
      <c r="H88" s="39"/>
      <c r="I88" s="39"/>
      <c r="J88" s="39"/>
      <c r="K88" s="84"/>
      <c r="L88" s="44"/>
      <c r="M88" s="44"/>
    </row>
    <row r="89" spans="2:13" ht="11.1" customHeight="1" x14ac:dyDescent="0.25">
      <c r="B89" s="82" t="s">
        <v>0</v>
      </c>
      <c r="C89" s="40"/>
      <c r="D89" s="40"/>
      <c r="E89" s="40"/>
      <c r="F89" s="8"/>
      <c r="G89" s="7"/>
      <c r="H89" s="41"/>
      <c r="I89" s="41"/>
      <c r="J89" s="41"/>
      <c r="K89" s="83"/>
      <c r="L89" s="40"/>
      <c r="M89" s="40"/>
    </row>
    <row r="90" spans="2:13" ht="11.1" customHeight="1" x14ac:dyDescent="0.25">
      <c r="B90" s="66" t="s">
        <v>7</v>
      </c>
      <c r="C90" s="42">
        <v>16.5</v>
      </c>
      <c r="D90" s="42">
        <v>17.5</v>
      </c>
      <c r="E90" s="23">
        <v>19</v>
      </c>
      <c r="F90" s="4">
        <v>24</v>
      </c>
      <c r="G90" s="9"/>
      <c r="H90" s="30">
        <f>C90*F90*G90</f>
        <v>0</v>
      </c>
      <c r="I90" s="30">
        <f>G90*2.2</f>
        <v>0</v>
      </c>
      <c r="J90" s="30">
        <f t="shared" si="7"/>
        <v>0</v>
      </c>
      <c r="K90" s="63">
        <f t="shared" si="9"/>
        <v>0</v>
      </c>
      <c r="L90" s="42"/>
      <c r="M90" s="42"/>
    </row>
    <row r="91" spans="2:13" ht="11.1" customHeight="1" x14ac:dyDescent="0.25">
      <c r="B91" s="66" t="s">
        <v>8</v>
      </c>
      <c r="C91" s="42">
        <v>16.5</v>
      </c>
      <c r="D91" s="42">
        <v>17.5</v>
      </c>
      <c r="E91" s="23">
        <v>19</v>
      </c>
      <c r="F91" s="4">
        <v>24</v>
      </c>
      <c r="G91" s="9"/>
      <c r="H91" s="30">
        <f>C91*F91*G91</f>
        <v>0</v>
      </c>
      <c r="I91" s="30">
        <f t="shared" ref="I91:I98" si="14">G91*2.2</f>
        <v>0</v>
      </c>
      <c r="J91" s="30">
        <f t="shared" si="7"/>
        <v>0</v>
      </c>
      <c r="K91" s="63">
        <f t="shared" si="9"/>
        <v>0</v>
      </c>
      <c r="L91" s="42"/>
      <c r="M91" s="42"/>
    </row>
    <row r="92" spans="2:13" ht="11.1" customHeight="1" x14ac:dyDescent="0.25">
      <c r="B92" s="66" t="s">
        <v>9</v>
      </c>
      <c r="C92" s="42">
        <v>16.5</v>
      </c>
      <c r="D92" s="42">
        <v>17.5</v>
      </c>
      <c r="E92" s="23">
        <v>19</v>
      </c>
      <c r="F92" s="4">
        <v>24</v>
      </c>
      <c r="G92" s="9"/>
      <c r="H92" s="30">
        <f>C92*F92*G92</f>
        <v>0</v>
      </c>
      <c r="I92" s="30">
        <f t="shared" si="14"/>
        <v>0</v>
      </c>
      <c r="J92" s="30">
        <f t="shared" si="7"/>
        <v>0</v>
      </c>
      <c r="K92" s="63">
        <f t="shared" si="9"/>
        <v>0</v>
      </c>
      <c r="L92" s="42"/>
      <c r="M92" s="42"/>
    </row>
    <row r="93" spans="2:13" ht="11.1" customHeight="1" x14ac:dyDescent="0.25">
      <c r="B93" s="82" t="s">
        <v>2</v>
      </c>
      <c r="C93" s="47"/>
      <c r="D93" s="47"/>
      <c r="E93" s="47"/>
      <c r="F93" s="19"/>
      <c r="G93" s="20"/>
      <c r="H93" s="41"/>
      <c r="I93" s="41"/>
      <c r="J93" s="41"/>
      <c r="K93" s="83"/>
      <c r="L93" s="47"/>
      <c r="M93" s="47"/>
    </row>
    <row r="94" spans="2:13" ht="11.1" customHeight="1" x14ac:dyDescent="0.25">
      <c r="B94" s="66" t="s">
        <v>6</v>
      </c>
      <c r="C94" s="42">
        <v>16.5</v>
      </c>
      <c r="D94" s="42">
        <v>17.5</v>
      </c>
      <c r="E94" s="23">
        <v>19</v>
      </c>
      <c r="F94" s="4">
        <v>24</v>
      </c>
      <c r="G94" s="9"/>
      <c r="H94" s="30">
        <f>C94*F94*G94</f>
        <v>0</v>
      </c>
      <c r="I94" s="30">
        <f t="shared" si="14"/>
        <v>0</v>
      </c>
      <c r="J94" s="30">
        <f t="shared" si="7"/>
        <v>0</v>
      </c>
      <c r="K94" s="63">
        <f t="shared" si="9"/>
        <v>0</v>
      </c>
      <c r="L94" s="42"/>
      <c r="M94" s="42"/>
    </row>
    <row r="95" spans="2:13" ht="11.1" customHeight="1" x14ac:dyDescent="0.25">
      <c r="B95" s="82" t="s">
        <v>53</v>
      </c>
      <c r="C95" s="47"/>
      <c r="D95" s="47"/>
      <c r="E95" s="47"/>
      <c r="F95" s="19"/>
      <c r="G95" s="20"/>
      <c r="H95" s="41"/>
      <c r="I95" s="41"/>
      <c r="J95" s="41"/>
      <c r="K95" s="83"/>
      <c r="L95" s="47"/>
      <c r="M95" s="47"/>
    </row>
    <row r="96" spans="2:13" ht="11.1" customHeight="1" x14ac:dyDescent="0.25">
      <c r="B96" s="66" t="s">
        <v>3</v>
      </c>
      <c r="C96" s="42">
        <v>16.5</v>
      </c>
      <c r="D96" s="42">
        <v>17.5</v>
      </c>
      <c r="E96" s="23">
        <v>19</v>
      </c>
      <c r="F96" s="4">
        <v>24</v>
      </c>
      <c r="G96" s="9"/>
      <c r="H96" s="30">
        <f>C96*F96*G96</f>
        <v>0</v>
      </c>
      <c r="I96" s="30">
        <f t="shared" si="14"/>
        <v>0</v>
      </c>
      <c r="J96" s="30">
        <f t="shared" si="7"/>
        <v>0</v>
      </c>
      <c r="K96" s="63">
        <f t="shared" si="9"/>
        <v>0</v>
      </c>
      <c r="L96" s="42"/>
      <c r="M96" s="42"/>
    </row>
    <row r="97" spans="2:13" ht="11.1" customHeight="1" x14ac:dyDescent="0.25">
      <c r="B97" s="66" t="s">
        <v>4</v>
      </c>
      <c r="C97" s="42">
        <v>16.5</v>
      </c>
      <c r="D97" s="42">
        <v>17.5</v>
      </c>
      <c r="E97" s="23">
        <v>19</v>
      </c>
      <c r="F97" s="4">
        <v>24</v>
      </c>
      <c r="G97" s="9"/>
      <c r="H97" s="30">
        <f>C97*F97*G97</f>
        <v>0</v>
      </c>
      <c r="I97" s="30">
        <f t="shared" si="14"/>
        <v>0</v>
      </c>
      <c r="J97" s="30">
        <f t="shared" si="7"/>
        <v>0</v>
      </c>
      <c r="K97" s="63">
        <f t="shared" si="9"/>
        <v>0</v>
      </c>
      <c r="L97" s="42"/>
      <c r="M97" s="42"/>
    </row>
    <row r="98" spans="2:13" ht="11.1" customHeight="1" thickBot="1" x14ac:dyDescent="0.3">
      <c r="B98" s="85" t="s">
        <v>5</v>
      </c>
      <c r="C98" s="42">
        <v>16.5</v>
      </c>
      <c r="D98" s="96">
        <v>17.5</v>
      </c>
      <c r="E98" s="23">
        <v>19</v>
      </c>
      <c r="F98" s="90">
        <v>24</v>
      </c>
      <c r="G98" s="97"/>
      <c r="H98" s="98">
        <f>C98*F98*G98</f>
        <v>0</v>
      </c>
      <c r="I98" s="98">
        <f t="shared" si="14"/>
        <v>0</v>
      </c>
      <c r="J98" s="98">
        <f t="shared" si="7"/>
        <v>0</v>
      </c>
      <c r="K98" s="99">
        <f t="shared" si="9"/>
        <v>0</v>
      </c>
      <c r="L98" s="42"/>
      <c r="M98" s="96"/>
    </row>
    <row r="99" spans="2:13" ht="19.5" customHeight="1" thickBot="1" x14ac:dyDescent="0.3">
      <c r="B99" s="141" t="s">
        <v>103</v>
      </c>
      <c r="C99" s="142"/>
      <c r="D99" s="142"/>
      <c r="E99" s="142"/>
      <c r="F99" s="143"/>
      <c r="G99" s="144"/>
      <c r="H99" s="121"/>
      <c r="I99" s="121"/>
      <c r="J99" s="121"/>
      <c r="K99" s="122"/>
      <c r="L99" s="142"/>
      <c r="M99" s="142"/>
    </row>
    <row r="100" spans="2:13" ht="15.95" customHeight="1" x14ac:dyDescent="0.25">
      <c r="B100" s="86" t="s">
        <v>135</v>
      </c>
      <c r="C100" s="76"/>
      <c r="D100" s="76"/>
      <c r="E100" s="76"/>
      <c r="F100" s="100"/>
      <c r="G100" s="78"/>
      <c r="H100" s="79"/>
      <c r="I100" s="79"/>
      <c r="J100" s="79"/>
      <c r="K100" s="81"/>
      <c r="L100" s="76"/>
      <c r="M100" s="76"/>
    </row>
    <row r="101" spans="2:13" ht="12" customHeight="1" x14ac:dyDescent="0.25">
      <c r="B101" s="62" t="s">
        <v>136</v>
      </c>
      <c r="C101" s="42">
        <v>190</v>
      </c>
      <c r="D101" s="23">
        <v>200</v>
      </c>
      <c r="E101" s="23">
        <v>210</v>
      </c>
      <c r="F101" s="4">
        <v>10</v>
      </c>
      <c r="G101" s="9"/>
      <c r="H101" s="30">
        <f>C101*F101*G101</f>
        <v>0</v>
      </c>
      <c r="I101" s="30">
        <f>G101*10.55</f>
        <v>0</v>
      </c>
      <c r="J101" s="30">
        <f>G101*F101</f>
        <v>0</v>
      </c>
      <c r="K101" s="63">
        <f>G101*0.048</f>
        <v>0</v>
      </c>
      <c r="L101" s="42"/>
      <c r="M101" s="23"/>
    </row>
    <row r="102" spans="2:13" ht="12" customHeight="1" x14ac:dyDescent="0.25">
      <c r="B102" s="62" t="s">
        <v>137</v>
      </c>
      <c r="C102" s="42">
        <v>190</v>
      </c>
      <c r="D102" s="23">
        <v>200</v>
      </c>
      <c r="E102" s="23">
        <v>210</v>
      </c>
      <c r="F102" s="4">
        <v>10</v>
      </c>
      <c r="G102" s="9"/>
      <c r="H102" s="30">
        <f>C102*F102*G102</f>
        <v>0</v>
      </c>
      <c r="I102" s="30">
        <f t="shared" ref="I102:I103" si="15">G102*10.55</f>
        <v>0</v>
      </c>
      <c r="J102" s="30">
        <f t="shared" ref="J102:J103" si="16">G102*F102</f>
        <v>0</v>
      </c>
      <c r="K102" s="63">
        <f t="shared" ref="K102:K103" si="17">G102*0.048</f>
        <v>0</v>
      </c>
      <c r="L102" s="42"/>
      <c r="M102" s="23"/>
    </row>
    <row r="103" spans="2:13" ht="12" customHeight="1" x14ac:dyDescent="0.25">
      <c r="B103" s="62" t="s">
        <v>138</v>
      </c>
      <c r="C103" s="42">
        <v>190</v>
      </c>
      <c r="D103" s="23">
        <v>200</v>
      </c>
      <c r="E103" s="23">
        <v>210</v>
      </c>
      <c r="F103" s="4">
        <v>10</v>
      </c>
      <c r="G103" s="9"/>
      <c r="H103" s="30">
        <f>C103*F103*G103</f>
        <v>0</v>
      </c>
      <c r="I103" s="30">
        <f t="shared" si="15"/>
        <v>0</v>
      </c>
      <c r="J103" s="30">
        <f t="shared" si="16"/>
        <v>0</v>
      </c>
      <c r="K103" s="63">
        <f t="shared" si="17"/>
        <v>0</v>
      </c>
      <c r="L103" s="42"/>
      <c r="M103" s="23"/>
    </row>
    <row r="104" spans="2:13" ht="12" customHeight="1" x14ac:dyDescent="0.25">
      <c r="B104" s="86" t="s">
        <v>130</v>
      </c>
      <c r="C104" s="76"/>
      <c r="D104" s="76"/>
      <c r="E104" s="76"/>
      <c r="F104" s="100"/>
      <c r="G104" s="78"/>
      <c r="H104" s="79"/>
      <c r="I104" s="79"/>
      <c r="J104" s="79"/>
      <c r="K104" s="81"/>
      <c r="L104" s="76"/>
      <c r="M104" s="76"/>
    </row>
    <row r="105" spans="2:13" ht="12" customHeight="1" x14ac:dyDescent="0.25">
      <c r="B105" s="62" t="s">
        <v>80</v>
      </c>
      <c r="C105" s="42">
        <v>138</v>
      </c>
      <c r="D105" s="23">
        <v>145</v>
      </c>
      <c r="E105" s="23">
        <v>160</v>
      </c>
      <c r="F105" s="4">
        <v>10</v>
      </c>
      <c r="G105" s="9"/>
      <c r="H105" s="30">
        <f>C105*F105*G105</f>
        <v>0</v>
      </c>
      <c r="I105" s="30">
        <f>G105*10.55</f>
        <v>0</v>
      </c>
      <c r="J105" s="30">
        <f>G105*F105</f>
        <v>0</v>
      </c>
      <c r="K105" s="63">
        <f>G105*0.048</f>
        <v>0</v>
      </c>
      <c r="L105" s="42"/>
      <c r="M105" s="23"/>
    </row>
    <row r="106" spans="2:13" ht="12" customHeight="1" x14ac:dyDescent="0.25">
      <c r="B106" s="62" t="s">
        <v>81</v>
      </c>
      <c r="C106" s="42">
        <v>138</v>
      </c>
      <c r="D106" s="23">
        <v>145</v>
      </c>
      <c r="E106" s="23">
        <v>160</v>
      </c>
      <c r="F106" s="4">
        <v>10</v>
      </c>
      <c r="G106" s="9"/>
      <c r="H106" s="30">
        <f>C106*F106*G106</f>
        <v>0</v>
      </c>
      <c r="I106" s="30">
        <f t="shared" ref="I106:I111" si="18">G106*10.55</f>
        <v>0</v>
      </c>
      <c r="J106" s="30">
        <f t="shared" ref="J106:J111" si="19">G106*F106</f>
        <v>0</v>
      </c>
      <c r="K106" s="63">
        <f t="shared" ref="K106:K111" si="20">G106*0.048</f>
        <v>0</v>
      </c>
      <c r="L106" s="42"/>
      <c r="M106" s="23"/>
    </row>
    <row r="107" spans="2:13" ht="12" customHeight="1" x14ac:dyDescent="0.25">
      <c r="B107" s="62" t="s">
        <v>82</v>
      </c>
      <c r="C107" s="42">
        <v>138</v>
      </c>
      <c r="D107" s="23">
        <v>145</v>
      </c>
      <c r="E107" s="23">
        <v>160</v>
      </c>
      <c r="F107" s="4">
        <v>10</v>
      </c>
      <c r="G107" s="9"/>
      <c r="H107" s="30">
        <f>C107*F107*G107</f>
        <v>0</v>
      </c>
      <c r="I107" s="30">
        <f t="shared" si="18"/>
        <v>0</v>
      </c>
      <c r="J107" s="30">
        <f t="shared" si="19"/>
        <v>0</v>
      </c>
      <c r="K107" s="63">
        <f t="shared" si="20"/>
        <v>0</v>
      </c>
      <c r="L107" s="42"/>
      <c r="M107" s="23"/>
    </row>
    <row r="108" spans="2:13" ht="12" customHeight="1" x14ac:dyDescent="0.25">
      <c r="B108" s="62" t="s">
        <v>83</v>
      </c>
      <c r="C108" s="42">
        <v>138</v>
      </c>
      <c r="D108" s="23">
        <v>145</v>
      </c>
      <c r="E108" s="23">
        <v>160</v>
      </c>
      <c r="F108" s="4">
        <v>10</v>
      </c>
      <c r="G108" s="9"/>
      <c r="H108" s="30">
        <f>C108*F108*G108</f>
        <v>0</v>
      </c>
      <c r="I108" s="30">
        <f t="shared" si="18"/>
        <v>0</v>
      </c>
      <c r="J108" s="30">
        <f t="shared" si="19"/>
        <v>0</v>
      </c>
      <c r="K108" s="63">
        <f t="shared" si="20"/>
        <v>0</v>
      </c>
      <c r="L108" s="42"/>
      <c r="M108" s="23"/>
    </row>
    <row r="109" spans="2:13" ht="12" customHeight="1" x14ac:dyDescent="0.25">
      <c r="B109" s="62" t="s">
        <v>86</v>
      </c>
      <c r="C109" s="42">
        <v>138</v>
      </c>
      <c r="D109" s="23">
        <v>145</v>
      </c>
      <c r="E109" s="23">
        <v>160</v>
      </c>
      <c r="F109" s="4">
        <v>10</v>
      </c>
      <c r="G109" s="9"/>
      <c r="H109" s="30">
        <f>C109*F109*G109</f>
        <v>0</v>
      </c>
      <c r="I109" s="30">
        <f t="shared" si="18"/>
        <v>0</v>
      </c>
      <c r="J109" s="30">
        <f t="shared" si="19"/>
        <v>0</v>
      </c>
      <c r="K109" s="63">
        <f t="shared" si="20"/>
        <v>0</v>
      </c>
      <c r="L109" s="42"/>
      <c r="M109" s="23"/>
    </row>
    <row r="110" spans="2:13" ht="12" customHeight="1" x14ac:dyDescent="0.25">
      <c r="B110" s="62" t="s">
        <v>84</v>
      </c>
      <c r="C110" s="42">
        <v>138</v>
      </c>
      <c r="D110" s="23">
        <v>145</v>
      </c>
      <c r="E110" s="23">
        <v>160</v>
      </c>
      <c r="F110" s="4">
        <v>10</v>
      </c>
      <c r="G110" s="9"/>
      <c r="H110" s="30">
        <f>C110*F110*G110</f>
        <v>0</v>
      </c>
      <c r="I110" s="30">
        <f t="shared" si="18"/>
        <v>0</v>
      </c>
      <c r="J110" s="30">
        <f t="shared" si="19"/>
        <v>0</v>
      </c>
      <c r="K110" s="63">
        <f t="shared" si="20"/>
        <v>0</v>
      </c>
      <c r="L110" s="42"/>
      <c r="M110" s="23"/>
    </row>
    <row r="111" spans="2:13" ht="12" customHeight="1" x14ac:dyDescent="0.25">
      <c r="B111" s="62" t="s">
        <v>85</v>
      </c>
      <c r="C111" s="42">
        <v>138</v>
      </c>
      <c r="D111" s="23">
        <v>145</v>
      </c>
      <c r="E111" s="23">
        <v>160</v>
      </c>
      <c r="F111" s="4">
        <v>10</v>
      </c>
      <c r="G111" s="9"/>
      <c r="H111" s="30">
        <f>C111*F111*G111</f>
        <v>0</v>
      </c>
      <c r="I111" s="30">
        <f t="shared" si="18"/>
        <v>0</v>
      </c>
      <c r="J111" s="30">
        <f t="shared" si="19"/>
        <v>0</v>
      </c>
      <c r="K111" s="63">
        <f t="shared" si="20"/>
        <v>0</v>
      </c>
      <c r="L111" s="42"/>
      <c r="M111" s="23"/>
    </row>
    <row r="112" spans="2:13" ht="12" customHeight="1" x14ac:dyDescent="0.25">
      <c r="B112" s="82" t="s">
        <v>131</v>
      </c>
      <c r="C112" s="40"/>
      <c r="D112" s="40"/>
      <c r="E112" s="40"/>
      <c r="F112" s="8"/>
      <c r="G112" s="7"/>
      <c r="H112" s="41"/>
      <c r="I112" s="41"/>
      <c r="J112" s="41"/>
      <c r="K112" s="83"/>
      <c r="L112" s="40"/>
      <c r="M112" s="40"/>
    </row>
    <row r="113" spans="2:13" ht="12" customHeight="1" x14ac:dyDescent="0.25">
      <c r="B113" s="62" t="s">
        <v>87</v>
      </c>
      <c r="C113" s="42">
        <v>138</v>
      </c>
      <c r="D113" s="23">
        <v>145</v>
      </c>
      <c r="E113" s="23">
        <v>160</v>
      </c>
      <c r="F113" s="4">
        <v>10</v>
      </c>
      <c r="G113" s="9"/>
      <c r="H113" s="30">
        <f>C113*F113*G113</f>
        <v>0</v>
      </c>
      <c r="I113" s="30">
        <f>G113*10.55</f>
        <v>0</v>
      </c>
      <c r="J113" s="30">
        <f t="shared" ref="J113:J129" si="21">G113*F113</f>
        <v>0</v>
      </c>
      <c r="K113" s="63">
        <f>G113*0.048</f>
        <v>0</v>
      </c>
      <c r="L113" s="42"/>
      <c r="M113" s="23"/>
    </row>
    <row r="114" spans="2:13" ht="12" customHeight="1" x14ac:dyDescent="0.25">
      <c r="B114" s="62" t="s">
        <v>88</v>
      </c>
      <c r="C114" s="42">
        <v>138</v>
      </c>
      <c r="D114" s="23">
        <v>145</v>
      </c>
      <c r="E114" s="23">
        <v>160</v>
      </c>
      <c r="F114" s="4">
        <v>10</v>
      </c>
      <c r="G114" s="9"/>
      <c r="H114" s="30">
        <f>C114*F114*G114</f>
        <v>0</v>
      </c>
      <c r="I114" s="30">
        <f t="shared" ref="I114:I129" si="22">G114*10.55</f>
        <v>0</v>
      </c>
      <c r="J114" s="30">
        <f t="shared" si="21"/>
        <v>0</v>
      </c>
      <c r="K114" s="63">
        <f>G114*0.048</f>
        <v>0</v>
      </c>
      <c r="L114" s="42"/>
      <c r="M114" s="23"/>
    </row>
    <row r="115" spans="2:13" ht="12" customHeight="1" x14ac:dyDescent="0.25">
      <c r="B115" s="62" t="s">
        <v>89</v>
      </c>
      <c r="C115" s="42">
        <v>138</v>
      </c>
      <c r="D115" s="23">
        <v>145</v>
      </c>
      <c r="E115" s="23">
        <v>160</v>
      </c>
      <c r="F115" s="4">
        <v>10</v>
      </c>
      <c r="G115" s="9"/>
      <c r="H115" s="30">
        <f>C115*F115*G115</f>
        <v>0</v>
      </c>
      <c r="I115" s="30">
        <f>G115*10.55</f>
        <v>0</v>
      </c>
      <c r="J115" s="30">
        <f>G115*F115</f>
        <v>0</v>
      </c>
      <c r="K115" s="63">
        <f>G115*0.048</f>
        <v>0</v>
      </c>
      <c r="L115" s="42"/>
      <c r="M115" s="23"/>
    </row>
    <row r="116" spans="2:13" ht="12" customHeight="1" x14ac:dyDescent="0.25">
      <c r="B116" s="62" t="s">
        <v>90</v>
      </c>
      <c r="C116" s="42">
        <v>138</v>
      </c>
      <c r="D116" s="23">
        <v>145</v>
      </c>
      <c r="E116" s="23">
        <v>160</v>
      </c>
      <c r="F116" s="4">
        <v>10</v>
      </c>
      <c r="G116" s="9"/>
      <c r="H116" s="30">
        <f>C116*F116*G116</f>
        <v>0</v>
      </c>
      <c r="I116" s="30">
        <f t="shared" si="22"/>
        <v>0</v>
      </c>
      <c r="J116" s="30">
        <f t="shared" si="21"/>
        <v>0</v>
      </c>
      <c r="K116" s="63">
        <f>G116*0.048</f>
        <v>0</v>
      </c>
      <c r="L116" s="42"/>
      <c r="M116" s="23"/>
    </row>
    <row r="117" spans="2:13" ht="12" customHeight="1" x14ac:dyDescent="0.25">
      <c r="B117" s="62" t="s">
        <v>91</v>
      </c>
      <c r="C117" s="42">
        <v>138</v>
      </c>
      <c r="D117" s="23">
        <v>145</v>
      </c>
      <c r="E117" s="23">
        <v>160</v>
      </c>
      <c r="F117" s="4">
        <v>10</v>
      </c>
      <c r="G117" s="9"/>
      <c r="H117" s="30">
        <f>C117*F117*G117</f>
        <v>0</v>
      </c>
      <c r="I117" s="30">
        <f t="shared" si="22"/>
        <v>0</v>
      </c>
      <c r="J117" s="30">
        <f t="shared" si="21"/>
        <v>0</v>
      </c>
      <c r="K117" s="63">
        <f>G117*0.048</f>
        <v>0</v>
      </c>
      <c r="L117" s="42"/>
      <c r="M117" s="23"/>
    </row>
    <row r="118" spans="2:13" ht="12" customHeight="1" x14ac:dyDescent="0.25">
      <c r="B118" s="87" t="s">
        <v>132</v>
      </c>
      <c r="C118" s="48"/>
      <c r="D118" s="48"/>
      <c r="E118" s="48"/>
      <c r="F118" s="21"/>
      <c r="G118" s="49"/>
      <c r="H118" s="50"/>
      <c r="I118" s="50"/>
      <c r="J118" s="50"/>
      <c r="K118" s="88"/>
      <c r="L118" s="48"/>
      <c r="M118" s="48"/>
    </row>
    <row r="119" spans="2:13" ht="12" customHeight="1" x14ac:dyDescent="0.25">
      <c r="B119" s="66" t="s">
        <v>95</v>
      </c>
      <c r="C119" s="42">
        <v>135</v>
      </c>
      <c r="D119" s="42">
        <v>140</v>
      </c>
      <c r="E119" s="23">
        <v>155</v>
      </c>
      <c r="F119" s="4">
        <v>10</v>
      </c>
      <c r="G119" s="9"/>
      <c r="H119" s="30">
        <f>C119*F119*G119</f>
        <v>0</v>
      </c>
      <c r="I119" s="30">
        <f>G119*10.55</f>
        <v>0</v>
      </c>
      <c r="J119" s="30">
        <f>G119*F119</f>
        <v>0</v>
      </c>
      <c r="K119" s="63">
        <f>G119*0.048</f>
        <v>0</v>
      </c>
      <c r="L119" s="42"/>
      <c r="M119" s="42"/>
    </row>
    <row r="120" spans="2:13" ht="12" customHeight="1" x14ac:dyDescent="0.25">
      <c r="B120" s="66" t="s">
        <v>96</v>
      </c>
      <c r="C120" s="42">
        <v>135</v>
      </c>
      <c r="D120" s="42">
        <v>140</v>
      </c>
      <c r="E120" s="23">
        <v>155</v>
      </c>
      <c r="F120" s="4">
        <v>10</v>
      </c>
      <c r="G120" s="9"/>
      <c r="H120" s="30">
        <f>C120*F120*G120</f>
        <v>0</v>
      </c>
      <c r="I120" s="30">
        <f t="shared" si="22"/>
        <v>0</v>
      </c>
      <c r="J120" s="30">
        <f t="shared" si="21"/>
        <v>0</v>
      </c>
      <c r="K120" s="63">
        <f>G120*0.048</f>
        <v>0</v>
      </c>
      <c r="L120" s="42"/>
      <c r="M120" s="42"/>
    </row>
    <row r="121" spans="2:13" ht="12" customHeight="1" x14ac:dyDescent="0.25">
      <c r="B121" s="66" t="s">
        <v>97</v>
      </c>
      <c r="C121" s="42">
        <v>135</v>
      </c>
      <c r="D121" s="42">
        <v>140</v>
      </c>
      <c r="E121" s="23">
        <v>155</v>
      </c>
      <c r="F121" s="4">
        <v>10</v>
      </c>
      <c r="G121" s="9"/>
      <c r="H121" s="30">
        <f>C121*F121*G121</f>
        <v>0</v>
      </c>
      <c r="I121" s="30">
        <f t="shared" si="22"/>
        <v>0</v>
      </c>
      <c r="J121" s="30">
        <f t="shared" si="21"/>
        <v>0</v>
      </c>
      <c r="K121" s="63">
        <f t="shared" ref="K121:K129" si="23">G121*0.048</f>
        <v>0</v>
      </c>
      <c r="L121" s="42"/>
      <c r="M121" s="42"/>
    </row>
    <row r="122" spans="2:13" ht="12" customHeight="1" x14ac:dyDescent="0.25">
      <c r="B122" s="66" t="s">
        <v>98</v>
      </c>
      <c r="C122" s="42">
        <v>135</v>
      </c>
      <c r="D122" s="42">
        <v>140</v>
      </c>
      <c r="E122" s="23">
        <v>155</v>
      </c>
      <c r="F122" s="4">
        <v>10</v>
      </c>
      <c r="G122" s="9"/>
      <c r="H122" s="30">
        <f>C122*F122*G122</f>
        <v>0</v>
      </c>
      <c r="I122" s="30">
        <f t="shared" si="22"/>
        <v>0</v>
      </c>
      <c r="J122" s="30">
        <f t="shared" si="21"/>
        <v>0</v>
      </c>
      <c r="K122" s="63">
        <f t="shared" si="23"/>
        <v>0</v>
      </c>
      <c r="L122" s="42"/>
      <c r="M122" s="42"/>
    </row>
    <row r="123" spans="2:13" ht="12" customHeight="1" x14ac:dyDescent="0.25">
      <c r="B123" s="66" t="s">
        <v>99</v>
      </c>
      <c r="C123" s="42">
        <v>135</v>
      </c>
      <c r="D123" s="42">
        <v>140</v>
      </c>
      <c r="E123" s="23">
        <v>155</v>
      </c>
      <c r="F123" s="4">
        <v>10</v>
      </c>
      <c r="G123" s="9"/>
      <c r="H123" s="30">
        <f>C123*F123*G123</f>
        <v>0</v>
      </c>
      <c r="I123" s="30">
        <f>G123*10.55</f>
        <v>0</v>
      </c>
      <c r="J123" s="30">
        <f>G123*F123</f>
        <v>0</v>
      </c>
      <c r="K123" s="63">
        <f>G123*0.048</f>
        <v>0</v>
      </c>
      <c r="L123" s="42"/>
      <c r="M123" s="42"/>
    </row>
    <row r="124" spans="2:13" ht="12" customHeight="1" x14ac:dyDescent="0.25">
      <c r="B124" s="66" t="s">
        <v>100</v>
      </c>
      <c r="C124" s="42">
        <v>135</v>
      </c>
      <c r="D124" s="42">
        <v>140</v>
      </c>
      <c r="E124" s="23">
        <v>155</v>
      </c>
      <c r="F124" s="4">
        <v>10</v>
      </c>
      <c r="G124" s="9"/>
      <c r="H124" s="30">
        <f>C124*F124*G124</f>
        <v>0</v>
      </c>
      <c r="I124" s="30">
        <f t="shared" si="22"/>
        <v>0</v>
      </c>
      <c r="J124" s="30">
        <f t="shared" si="21"/>
        <v>0</v>
      </c>
      <c r="K124" s="63">
        <f t="shared" si="23"/>
        <v>0</v>
      </c>
      <c r="L124" s="42"/>
      <c r="M124" s="42"/>
    </row>
    <row r="125" spans="2:13" ht="12" customHeight="1" x14ac:dyDescent="0.25">
      <c r="B125" s="66" t="s">
        <v>101</v>
      </c>
      <c r="C125" s="42">
        <v>135</v>
      </c>
      <c r="D125" s="42">
        <v>140</v>
      </c>
      <c r="E125" s="23">
        <v>150</v>
      </c>
      <c r="F125" s="4">
        <v>10</v>
      </c>
      <c r="G125" s="9"/>
      <c r="H125" s="30">
        <f>C125*F125*G125</f>
        <v>0</v>
      </c>
      <c r="I125" s="30">
        <f t="shared" si="22"/>
        <v>0</v>
      </c>
      <c r="J125" s="30">
        <f t="shared" si="21"/>
        <v>0</v>
      </c>
      <c r="K125" s="63">
        <f t="shared" si="23"/>
        <v>0</v>
      </c>
      <c r="L125" s="42"/>
      <c r="M125" s="42"/>
    </row>
    <row r="126" spans="2:13" ht="12" customHeight="1" x14ac:dyDescent="0.25">
      <c r="B126" s="87" t="s">
        <v>133</v>
      </c>
      <c r="C126" s="48"/>
      <c r="D126" s="48"/>
      <c r="E126" s="48"/>
      <c r="F126" s="21"/>
      <c r="G126" s="49"/>
      <c r="H126" s="50"/>
      <c r="I126" s="50"/>
      <c r="J126" s="50"/>
      <c r="K126" s="88"/>
      <c r="L126" s="48"/>
      <c r="M126" s="48"/>
    </row>
    <row r="127" spans="2:13" ht="12" customHeight="1" x14ac:dyDescent="0.25">
      <c r="B127" s="89" t="s">
        <v>92</v>
      </c>
      <c r="C127" s="42">
        <v>135</v>
      </c>
      <c r="D127" s="42">
        <v>140</v>
      </c>
      <c r="E127" s="23">
        <v>155</v>
      </c>
      <c r="F127" s="4">
        <v>10</v>
      </c>
      <c r="G127" s="9"/>
      <c r="H127" s="30">
        <f>C127*F127*G127</f>
        <v>0</v>
      </c>
      <c r="I127" s="30">
        <f t="shared" si="22"/>
        <v>0</v>
      </c>
      <c r="J127" s="30">
        <f t="shared" si="21"/>
        <v>0</v>
      </c>
      <c r="K127" s="63">
        <f t="shared" si="23"/>
        <v>0</v>
      </c>
      <c r="L127" s="42"/>
      <c r="M127" s="42"/>
    </row>
    <row r="128" spans="2:13" ht="12" customHeight="1" x14ac:dyDescent="0.25">
      <c r="B128" s="89" t="s">
        <v>93</v>
      </c>
      <c r="C128" s="42">
        <v>135</v>
      </c>
      <c r="D128" s="42">
        <v>140</v>
      </c>
      <c r="E128" s="23">
        <v>155</v>
      </c>
      <c r="F128" s="4">
        <v>10</v>
      </c>
      <c r="G128" s="9"/>
      <c r="H128" s="30">
        <f>C128*F128*G128</f>
        <v>0</v>
      </c>
      <c r="I128" s="30">
        <f t="shared" si="22"/>
        <v>0</v>
      </c>
      <c r="J128" s="30">
        <f t="shared" si="21"/>
        <v>0</v>
      </c>
      <c r="K128" s="63">
        <f t="shared" si="23"/>
        <v>0</v>
      </c>
      <c r="L128" s="42"/>
      <c r="M128" s="42"/>
    </row>
    <row r="129" spans="2:13" ht="12" customHeight="1" x14ac:dyDescent="0.25">
      <c r="B129" s="103" t="s">
        <v>94</v>
      </c>
      <c r="C129" s="42">
        <v>135</v>
      </c>
      <c r="D129" s="42">
        <v>140</v>
      </c>
      <c r="E129" s="23">
        <v>150</v>
      </c>
      <c r="F129" s="4">
        <v>10</v>
      </c>
      <c r="G129" s="9"/>
      <c r="H129" s="30">
        <f>C129*F129*G129</f>
        <v>0</v>
      </c>
      <c r="I129" s="30">
        <f t="shared" si="22"/>
        <v>0</v>
      </c>
      <c r="J129" s="30">
        <f t="shared" si="21"/>
        <v>0</v>
      </c>
      <c r="K129" s="63">
        <f t="shared" si="23"/>
        <v>0</v>
      </c>
      <c r="L129" s="42"/>
      <c r="M129" s="42"/>
    </row>
    <row r="130" spans="2:13" ht="12" customHeight="1" x14ac:dyDescent="0.25">
      <c r="B130" s="82" t="s">
        <v>134</v>
      </c>
      <c r="C130" s="40"/>
      <c r="D130" s="40"/>
      <c r="E130" s="40"/>
      <c r="F130" s="8"/>
      <c r="G130" s="7"/>
      <c r="H130" s="41"/>
      <c r="I130" s="41"/>
      <c r="J130" s="41"/>
      <c r="K130" s="83"/>
      <c r="L130" s="40"/>
      <c r="M130" s="40"/>
    </row>
    <row r="131" spans="2:13" ht="15.75" thickBot="1" x14ac:dyDescent="0.3">
      <c r="B131" s="108" t="s">
        <v>102</v>
      </c>
      <c r="C131" s="96">
        <v>135</v>
      </c>
      <c r="D131" s="96">
        <v>140</v>
      </c>
      <c r="E131" s="129">
        <v>150</v>
      </c>
      <c r="F131" s="90">
        <v>10</v>
      </c>
      <c r="G131" s="97"/>
      <c r="H131" s="130">
        <f>C131*F131*G131</f>
        <v>0</v>
      </c>
      <c r="I131" s="130">
        <f>G131*10.55</f>
        <v>0</v>
      </c>
      <c r="J131" s="130">
        <f>G131*F131</f>
        <v>0</v>
      </c>
      <c r="K131" s="131">
        <f>G131*0.048</f>
        <v>0</v>
      </c>
      <c r="L131" s="96"/>
      <c r="M131" s="96"/>
    </row>
    <row r="132" spans="2:13" ht="19.5" customHeight="1" thickBot="1" x14ac:dyDescent="0.3">
      <c r="B132" s="135" t="s">
        <v>128</v>
      </c>
      <c r="C132" s="136"/>
      <c r="D132" s="136"/>
      <c r="E132" s="136"/>
      <c r="F132" s="137"/>
      <c r="G132" s="138"/>
      <c r="H132" s="139"/>
      <c r="I132" s="139"/>
      <c r="J132" s="139"/>
      <c r="K132" s="140"/>
      <c r="L132" s="136"/>
      <c r="M132" s="136"/>
    </row>
    <row r="133" spans="2:13" ht="12" customHeight="1" x14ac:dyDescent="0.25">
      <c r="B133" s="132" t="s">
        <v>104</v>
      </c>
      <c r="C133" s="133">
        <v>150</v>
      </c>
      <c r="D133" s="133">
        <v>160</v>
      </c>
      <c r="E133" s="134">
        <v>170</v>
      </c>
      <c r="F133" s="4">
        <v>10</v>
      </c>
      <c r="G133" s="9"/>
      <c r="H133" s="30">
        <f>C133*F133*G133</f>
        <v>0</v>
      </c>
      <c r="I133" s="30">
        <f t="shared" ref="I133" si="24">G133*10.55</f>
        <v>0</v>
      </c>
      <c r="J133" s="30">
        <f t="shared" ref="J133" si="25">G133*F133</f>
        <v>0</v>
      </c>
      <c r="K133" s="63">
        <f t="shared" ref="K133" si="26">G133*0.048</f>
        <v>0</v>
      </c>
      <c r="L133" s="133"/>
      <c r="M133" s="133"/>
    </row>
    <row r="134" spans="2:13" ht="12" customHeight="1" thickBot="1" x14ac:dyDescent="0.3">
      <c r="B134" s="66" t="s">
        <v>105</v>
      </c>
      <c r="C134" s="42">
        <v>36</v>
      </c>
      <c r="D134" s="42">
        <v>38</v>
      </c>
      <c r="E134" s="23">
        <v>40</v>
      </c>
      <c r="F134" s="4">
        <v>12</v>
      </c>
      <c r="G134" s="9"/>
      <c r="H134" s="30">
        <f>C134*F134*G134</f>
        <v>0</v>
      </c>
      <c r="I134" s="30">
        <f t="shared" ref="I134" si="27">G134*2.4</f>
        <v>0</v>
      </c>
      <c r="J134" s="30">
        <f t="shared" ref="J134" si="28">G134*F134</f>
        <v>0</v>
      </c>
      <c r="K134" s="63">
        <f t="shared" ref="K134" si="29">G134*0.0204</f>
        <v>0</v>
      </c>
      <c r="L134" s="42"/>
      <c r="M134" s="42"/>
    </row>
    <row r="135" spans="2:13" s="3" customFormat="1" ht="18" thickBot="1" x14ac:dyDescent="0.35">
      <c r="B135" s="109" t="s">
        <v>1</v>
      </c>
      <c r="C135" s="91"/>
      <c r="D135" s="91"/>
      <c r="E135" s="91"/>
      <c r="F135" s="91"/>
      <c r="G135" s="101">
        <f>SUM(G10:G132)</f>
        <v>0</v>
      </c>
      <c r="H135" s="101">
        <f>SUM(H10:H132)</f>
        <v>0</v>
      </c>
      <c r="I135" s="101">
        <f>SUM(I10:I132)</f>
        <v>0</v>
      </c>
      <c r="J135" s="101">
        <f>SUM(J10:J132)</f>
        <v>0</v>
      </c>
      <c r="K135" s="102">
        <f>SUM(K10:K132)</f>
        <v>0</v>
      </c>
      <c r="L135" s="91"/>
      <c r="M135" s="91"/>
    </row>
    <row r="136" spans="2:13" s="18" customFormat="1" ht="22.5" x14ac:dyDescent="0.2">
      <c r="B136" s="17"/>
      <c r="C136" s="92" t="s">
        <v>16</v>
      </c>
      <c r="D136" s="92"/>
      <c r="E136" s="92"/>
      <c r="F136" s="92" t="s">
        <v>10</v>
      </c>
      <c r="G136" s="93" t="s">
        <v>11</v>
      </c>
      <c r="H136" s="94" t="s">
        <v>12</v>
      </c>
      <c r="I136" s="94" t="s">
        <v>13</v>
      </c>
      <c r="J136" s="95" t="s">
        <v>14</v>
      </c>
      <c r="K136" s="94" t="s">
        <v>15</v>
      </c>
      <c r="L136" s="92"/>
      <c r="M136" s="92"/>
    </row>
    <row r="137" spans="2:13" x14ac:dyDescent="0.25">
      <c r="B137" s="15"/>
      <c r="C137" s="51"/>
      <c r="D137" s="51"/>
      <c r="E137" s="51"/>
      <c r="F137" s="52"/>
      <c r="L137" s="51"/>
      <c r="M137" s="51"/>
    </row>
    <row r="138" spans="2:13" x14ac:dyDescent="0.25">
      <c r="B138" s="15"/>
      <c r="C138" s="51"/>
      <c r="D138" s="51"/>
      <c r="E138" s="51"/>
      <c r="F138" s="52"/>
      <c r="L138" s="51"/>
      <c r="M138" s="51"/>
    </row>
    <row r="139" spans="2:13" x14ac:dyDescent="0.25">
      <c r="B139" s="15"/>
      <c r="C139" s="51"/>
      <c r="D139" s="51"/>
      <c r="E139" s="51"/>
      <c r="F139" s="52"/>
      <c r="L139" s="51"/>
      <c r="M139" s="51"/>
    </row>
    <row r="140" spans="2:13" x14ac:dyDescent="0.25">
      <c r="B140" s="15"/>
      <c r="C140" s="51"/>
      <c r="D140" s="51"/>
      <c r="E140" s="51"/>
      <c r="F140" s="52"/>
      <c r="L140" s="51"/>
      <c r="M140" s="51"/>
    </row>
    <row r="141" spans="2:13" x14ac:dyDescent="0.25">
      <c r="B141" s="15"/>
      <c r="C141" s="51"/>
      <c r="D141" s="51"/>
      <c r="E141" s="51"/>
      <c r="F141" s="52"/>
      <c r="L141" s="51"/>
      <c r="M141" s="51"/>
    </row>
    <row r="142" spans="2:13" x14ac:dyDescent="0.25">
      <c r="B142" s="15"/>
      <c r="C142" s="51"/>
      <c r="D142" s="51"/>
      <c r="E142" s="51"/>
      <c r="F142" s="52"/>
      <c r="L142" s="51"/>
      <c r="M142" s="51"/>
    </row>
    <row r="143" spans="2:13" x14ac:dyDescent="0.25">
      <c r="B143" s="15"/>
      <c r="C143" s="51"/>
      <c r="D143" s="51"/>
      <c r="E143" s="51"/>
      <c r="F143" s="52"/>
      <c r="L143" s="51"/>
      <c r="M143" s="51"/>
    </row>
    <row r="144" spans="2:13" x14ac:dyDescent="0.25">
      <c r="B144" s="15"/>
      <c r="C144" s="51"/>
      <c r="D144" s="51"/>
      <c r="E144" s="51"/>
      <c r="F144" s="52"/>
      <c r="L144" s="51"/>
      <c r="M144" s="51"/>
    </row>
    <row r="145" spans="2:13" x14ac:dyDescent="0.25">
      <c r="B145" s="15"/>
      <c r="C145" s="51"/>
      <c r="D145" s="51"/>
      <c r="E145" s="51"/>
      <c r="F145" s="52"/>
      <c r="L145" s="51"/>
      <c r="M145" s="51"/>
    </row>
    <row r="146" spans="2:13" x14ac:dyDescent="0.25">
      <c r="B146" s="15"/>
      <c r="C146" s="51"/>
      <c r="D146" s="51"/>
      <c r="E146" s="51"/>
      <c r="F146" s="52"/>
      <c r="L146" s="51"/>
      <c r="M146" s="51"/>
    </row>
    <row r="147" spans="2:13" x14ac:dyDescent="0.25">
      <c r="B147" s="15"/>
      <c r="C147" s="51"/>
      <c r="D147" s="51"/>
      <c r="E147" s="51"/>
      <c r="F147" s="52"/>
      <c r="L147" s="51"/>
      <c r="M147" s="51"/>
    </row>
    <row r="148" spans="2:13" x14ac:dyDescent="0.25">
      <c r="B148" s="15"/>
      <c r="C148" s="51"/>
      <c r="D148" s="51"/>
      <c r="E148" s="51"/>
      <c r="F148" s="52"/>
      <c r="L148" s="51"/>
      <c r="M148" s="51"/>
    </row>
    <row r="149" spans="2:13" x14ac:dyDescent="0.25">
      <c r="B149" s="15"/>
      <c r="C149" s="51"/>
      <c r="D149" s="51"/>
      <c r="E149" s="51"/>
      <c r="F149" s="52"/>
      <c r="L149" s="51"/>
      <c r="M149" s="51"/>
    </row>
    <row r="150" spans="2:13" x14ac:dyDescent="0.25">
      <c r="B150" s="15"/>
      <c r="C150" s="51"/>
      <c r="D150" s="51"/>
      <c r="E150" s="51"/>
      <c r="F150" s="52"/>
      <c r="L150" s="51"/>
      <c r="M150" s="51"/>
    </row>
    <row r="151" spans="2:13" x14ac:dyDescent="0.25">
      <c r="B151" s="15"/>
      <c r="C151" s="51"/>
      <c r="D151" s="51"/>
      <c r="E151" s="51"/>
      <c r="F151" s="52"/>
      <c r="L151" s="51"/>
      <c r="M151" s="51"/>
    </row>
    <row r="152" spans="2:13" x14ac:dyDescent="0.25">
      <c r="B152" s="15"/>
      <c r="C152" s="51"/>
      <c r="D152" s="51"/>
      <c r="E152" s="51"/>
      <c r="F152" s="52"/>
      <c r="L152" s="51"/>
      <c r="M152" s="51"/>
    </row>
    <row r="153" spans="2:13" x14ac:dyDescent="0.25">
      <c r="B153" s="15"/>
      <c r="C153" s="51"/>
      <c r="D153" s="51"/>
      <c r="E153" s="51"/>
      <c r="F153" s="52"/>
      <c r="L153" s="51"/>
      <c r="M153" s="51"/>
    </row>
    <row r="154" spans="2:13" x14ac:dyDescent="0.25">
      <c r="B154" s="15"/>
      <c r="C154" s="51"/>
      <c r="D154" s="51"/>
      <c r="E154" s="51"/>
      <c r="F154" s="52"/>
      <c r="L154" s="51"/>
      <c r="M154" s="51"/>
    </row>
    <row r="155" spans="2:13" x14ac:dyDescent="0.25">
      <c r="B155" s="15"/>
      <c r="C155" s="51"/>
      <c r="D155" s="51"/>
      <c r="E155" s="51"/>
      <c r="F155" s="52"/>
      <c r="L155" s="51"/>
      <c r="M155" s="51"/>
    </row>
    <row r="156" spans="2:13" x14ac:dyDescent="0.25">
      <c r="B156" s="15"/>
      <c r="C156" s="51"/>
      <c r="D156" s="51"/>
      <c r="E156" s="51"/>
      <c r="F156" s="52"/>
      <c r="L156" s="51"/>
      <c r="M156" s="51"/>
    </row>
    <row r="157" spans="2:13" x14ac:dyDescent="0.25">
      <c r="B157" s="15"/>
      <c r="C157" s="51"/>
      <c r="D157" s="51"/>
      <c r="E157" s="51"/>
      <c r="F157" s="52"/>
      <c r="L157" s="51"/>
      <c r="M157" s="51"/>
    </row>
    <row r="158" spans="2:13" x14ac:dyDescent="0.25">
      <c r="B158" s="15"/>
      <c r="C158" s="51"/>
      <c r="D158" s="51"/>
      <c r="E158" s="51"/>
      <c r="F158" s="52"/>
      <c r="L158" s="51"/>
      <c r="M158" s="51"/>
    </row>
    <row r="159" spans="2:13" x14ac:dyDescent="0.25">
      <c r="B159" s="15"/>
      <c r="C159" s="51"/>
      <c r="D159" s="51"/>
      <c r="E159" s="51"/>
      <c r="F159" s="52"/>
      <c r="L159" s="51"/>
      <c r="M159" s="51"/>
    </row>
    <row r="160" spans="2:13" x14ac:dyDescent="0.25">
      <c r="B160" s="15"/>
      <c r="C160" s="51"/>
      <c r="D160" s="51"/>
      <c r="E160" s="51"/>
      <c r="F160" s="52"/>
      <c r="L160" s="51"/>
      <c r="M160" s="51"/>
    </row>
    <row r="161" spans="2:13" x14ac:dyDescent="0.25">
      <c r="B161" s="15"/>
      <c r="C161" s="51"/>
      <c r="D161" s="51"/>
      <c r="E161" s="51"/>
      <c r="F161" s="52"/>
      <c r="L161" s="51"/>
      <c r="M161" s="51"/>
    </row>
    <row r="162" spans="2:13" x14ac:dyDescent="0.25">
      <c r="B162" s="15"/>
      <c r="C162" s="51"/>
      <c r="D162" s="51"/>
      <c r="E162" s="51"/>
      <c r="F162" s="52"/>
      <c r="L162" s="51"/>
      <c r="M162" s="51"/>
    </row>
    <row r="163" spans="2:13" x14ac:dyDescent="0.25">
      <c r="B163" s="15"/>
      <c r="C163" s="51"/>
      <c r="D163" s="51"/>
      <c r="E163" s="51"/>
      <c r="F163" s="52"/>
      <c r="L163" s="51"/>
      <c r="M163" s="51"/>
    </row>
    <row r="164" spans="2:13" x14ac:dyDescent="0.25">
      <c r="B164" s="15"/>
      <c r="C164" s="51"/>
      <c r="D164" s="51"/>
      <c r="E164" s="51"/>
      <c r="F164" s="52"/>
      <c r="L164" s="51"/>
      <c r="M164" s="51"/>
    </row>
    <row r="165" spans="2:13" x14ac:dyDescent="0.25">
      <c r="B165" s="15"/>
      <c r="C165" s="51"/>
      <c r="D165" s="51"/>
      <c r="E165" s="51"/>
      <c r="F165" s="52"/>
      <c r="L165" s="51"/>
      <c r="M165" s="51"/>
    </row>
    <row r="166" spans="2:13" x14ac:dyDescent="0.25">
      <c r="B166" s="15"/>
      <c r="C166" s="51"/>
      <c r="D166" s="51"/>
      <c r="E166" s="51"/>
      <c r="F166" s="52"/>
      <c r="L166" s="51"/>
      <c r="M166" s="51"/>
    </row>
    <row r="167" spans="2:13" x14ac:dyDescent="0.25">
      <c r="B167" s="15"/>
      <c r="C167" s="51"/>
      <c r="D167" s="51"/>
      <c r="E167" s="51"/>
      <c r="F167" s="52"/>
      <c r="L167" s="51"/>
      <c r="M167" s="51"/>
    </row>
    <row r="168" spans="2:13" x14ac:dyDescent="0.25">
      <c r="B168" s="15"/>
      <c r="C168" s="51"/>
      <c r="D168" s="51"/>
      <c r="E168" s="51"/>
      <c r="F168" s="52"/>
      <c r="L168" s="51"/>
      <c r="M168" s="51"/>
    </row>
    <row r="169" spans="2:13" x14ac:dyDescent="0.25">
      <c r="B169" s="15"/>
      <c r="C169" s="51"/>
      <c r="D169" s="51"/>
      <c r="E169" s="51"/>
      <c r="F169" s="52"/>
      <c r="L169" s="51"/>
      <c r="M169" s="51"/>
    </row>
    <row r="170" spans="2:13" x14ac:dyDescent="0.25">
      <c r="B170" s="15"/>
      <c r="C170" s="51"/>
      <c r="D170" s="51"/>
      <c r="E170" s="51"/>
      <c r="F170" s="52"/>
      <c r="L170" s="51"/>
      <c r="M170" s="51"/>
    </row>
    <row r="171" spans="2:13" x14ac:dyDescent="0.25">
      <c r="B171" s="15"/>
      <c r="C171" s="51"/>
      <c r="D171" s="51"/>
      <c r="E171" s="51"/>
      <c r="F171" s="52"/>
      <c r="L171" s="51"/>
      <c r="M171" s="51"/>
    </row>
    <row r="172" spans="2:13" x14ac:dyDescent="0.25">
      <c r="B172" s="15"/>
      <c r="C172" s="51"/>
      <c r="D172" s="51"/>
      <c r="E172" s="51"/>
      <c r="F172" s="52"/>
      <c r="L172" s="51"/>
      <c r="M172" s="51"/>
    </row>
    <row r="173" spans="2:13" x14ac:dyDescent="0.25">
      <c r="B173" s="15"/>
      <c r="C173" s="51"/>
      <c r="D173" s="51"/>
      <c r="E173" s="51"/>
      <c r="F173" s="52"/>
      <c r="L173" s="51"/>
      <c r="M173" s="51"/>
    </row>
    <row r="174" spans="2:13" x14ac:dyDescent="0.25">
      <c r="B174" s="15"/>
      <c r="C174" s="51"/>
      <c r="D174" s="51"/>
      <c r="E174" s="51"/>
      <c r="F174" s="52"/>
      <c r="L174" s="51"/>
      <c r="M174" s="51"/>
    </row>
    <row r="175" spans="2:13" x14ac:dyDescent="0.25">
      <c r="B175" s="15"/>
      <c r="C175" s="51"/>
      <c r="D175" s="51"/>
      <c r="E175" s="51"/>
      <c r="F175" s="52"/>
      <c r="L175" s="51"/>
      <c r="M175" s="51"/>
    </row>
    <row r="176" spans="2:13" x14ac:dyDescent="0.25">
      <c r="B176" s="15"/>
      <c r="C176" s="51"/>
      <c r="D176" s="51"/>
      <c r="E176" s="51"/>
      <c r="F176" s="52"/>
      <c r="L176" s="51"/>
      <c r="M176" s="51"/>
    </row>
    <row r="177" spans="2:13" x14ac:dyDescent="0.25">
      <c r="B177" s="15"/>
      <c r="C177" s="51"/>
      <c r="D177" s="51"/>
      <c r="E177" s="51"/>
      <c r="F177" s="52"/>
      <c r="L177" s="51"/>
      <c r="M177" s="51"/>
    </row>
    <row r="178" spans="2:13" x14ac:dyDescent="0.25">
      <c r="B178" s="15"/>
      <c r="C178" s="51"/>
      <c r="D178" s="51"/>
      <c r="E178" s="51"/>
      <c r="F178" s="52"/>
      <c r="L178" s="51"/>
      <c r="M178" s="51"/>
    </row>
    <row r="179" spans="2:13" x14ac:dyDescent="0.25">
      <c r="B179" s="15"/>
      <c r="C179" s="51"/>
      <c r="D179" s="51"/>
      <c r="E179" s="51"/>
      <c r="F179" s="52"/>
      <c r="L179" s="51"/>
      <c r="M179" s="51"/>
    </row>
    <row r="180" spans="2:13" x14ac:dyDescent="0.25">
      <c r="B180" s="15"/>
      <c r="C180" s="51"/>
      <c r="D180" s="51"/>
      <c r="E180" s="51"/>
      <c r="F180" s="52"/>
      <c r="L180" s="51"/>
      <c r="M180" s="51"/>
    </row>
    <row r="181" spans="2:13" x14ac:dyDescent="0.25">
      <c r="B181" s="15"/>
      <c r="C181" s="51"/>
      <c r="D181" s="51"/>
      <c r="E181" s="51"/>
      <c r="F181" s="52"/>
      <c r="L181" s="51"/>
      <c r="M181" s="51"/>
    </row>
    <row r="182" spans="2:13" x14ac:dyDescent="0.25">
      <c r="B182" s="15"/>
      <c r="C182" s="51"/>
      <c r="D182" s="51"/>
      <c r="E182" s="51"/>
      <c r="F182" s="52"/>
      <c r="L182" s="51"/>
      <c r="M182" s="51"/>
    </row>
    <row r="183" spans="2:13" x14ac:dyDescent="0.25">
      <c r="B183" s="15"/>
      <c r="C183" s="51"/>
      <c r="D183" s="51"/>
      <c r="E183" s="51"/>
      <c r="F183" s="52"/>
      <c r="L183" s="51"/>
      <c r="M183" s="51"/>
    </row>
    <row r="184" spans="2:13" x14ac:dyDescent="0.25">
      <c r="B184" s="15"/>
      <c r="C184" s="51"/>
      <c r="D184" s="51"/>
      <c r="E184" s="51"/>
      <c r="F184" s="52"/>
      <c r="L184" s="51"/>
      <c r="M184" s="51"/>
    </row>
    <row r="185" spans="2:13" x14ac:dyDescent="0.25">
      <c r="B185" s="15"/>
      <c r="C185" s="51"/>
      <c r="D185" s="51"/>
      <c r="E185" s="51"/>
      <c r="F185" s="52"/>
      <c r="L185" s="51"/>
      <c r="M185" s="51"/>
    </row>
    <row r="186" spans="2:13" x14ac:dyDescent="0.25">
      <c r="B186" s="15"/>
      <c r="C186" s="51"/>
      <c r="D186" s="51"/>
      <c r="E186" s="51"/>
      <c r="F186" s="52"/>
      <c r="L186" s="51"/>
      <c r="M186" s="51"/>
    </row>
    <row r="187" spans="2:13" x14ac:dyDescent="0.25">
      <c r="B187" s="15"/>
      <c r="C187" s="51"/>
      <c r="D187" s="51"/>
      <c r="E187" s="51"/>
      <c r="F187" s="52"/>
      <c r="L187" s="51"/>
      <c r="M187" s="51"/>
    </row>
    <row r="188" spans="2:13" x14ac:dyDescent="0.25">
      <c r="B188" s="15"/>
      <c r="C188" s="51"/>
      <c r="D188" s="51"/>
      <c r="E188" s="51"/>
      <c r="F188" s="52"/>
      <c r="L188" s="51"/>
      <c r="M188" s="51"/>
    </row>
    <row r="189" spans="2:13" x14ac:dyDescent="0.25">
      <c r="B189" s="15"/>
      <c r="C189" s="51"/>
      <c r="D189" s="51"/>
      <c r="E189" s="51"/>
      <c r="F189" s="52"/>
      <c r="L189" s="51"/>
      <c r="M189" s="51"/>
    </row>
    <row r="190" spans="2:13" x14ac:dyDescent="0.25">
      <c r="B190" s="15"/>
      <c r="C190" s="51"/>
      <c r="D190" s="51"/>
      <c r="E190" s="51"/>
      <c r="F190" s="52"/>
      <c r="L190" s="51"/>
      <c r="M190" s="51"/>
    </row>
    <row r="191" spans="2:13" x14ac:dyDescent="0.25">
      <c r="B191" s="15"/>
      <c r="C191" s="51"/>
      <c r="D191" s="51"/>
      <c r="E191" s="51"/>
      <c r="F191" s="52"/>
      <c r="L191" s="51"/>
      <c r="M191" s="51"/>
    </row>
    <row r="192" spans="2:13" x14ac:dyDescent="0.25">
      <c r="B192" s="15"/>
      <c r="C192" s="51"/>
      <c r="D192" s="51"/>
      <c r="E192" s="51"/>
      <c r="F192" s="52"/>
      <c r="L192" s="51"/>
      <c r="M192" s="51"/>
    </row>
    <row r="193" spans="2:13" x14ac:dyDescent="0.25">
      <c r="B193" s="15"/>
      <c r="C193" s="51"/>
      <c r="D193" s="51"/>
      <c r="E193" s="51"/>
      <c r="F193" s="52"/>
      <c r="L193" s="51"/>
      <c r="M193" s="51"/>
    </row>
    <row r="194" spans="2:13" x14ac:dyDescent="0.25">
      <c r="B194" s="15"/>
      <c r="C194" s="51"/>
      <c r="D194" s="51"/>
      <c r="E194" s="51"/>
      <c r="F194" s="52"/>
      <c r="L194" s="51"/>
      <c r="M194" s="51"/>
    </row>
    <row r="195" spans="2:13" x14ac:dyDescent="0.25">
      <c r="B195" s="15"/>
      <c r="C195" s="51"/>
      <c r="D195" s="51"/>
      <c r="E195" s="51"/>
      <c r="F195" s="52"/>
      <c r="L195" s="51"/>
      <c r="M195" s="51"/>
    </row>
    <row r="196" spans="2:13" x14ac:dyDescent="0.25">
      <c r="B196" s="15"/>
      <c r="C196" s="51"/>
      <c r="D196" s="51"/>
      <c r="E196" s="51"/>
      <c r="F196" s="52"/>
      <c r="L196" s="51"/>
      <c r="M196" s="51"/>
    </row>
    <row r="197" spans="2:13" x14ac:dyDescent="0.25">
      <c r="B197" s="15"/>
      <c r="C197" s="51"/>
      <c r="D197" s="51"/>
      <c r="E197" s="51"/>
      <c r="F197" s="52"/>
      <c r="L197" s="51"/>
      <c r="M197" s="51"/>
    </row>
    <row r="198" spans="2:13" x14ac:dyDescent="0.25">
      <c r="B198" s="15"/>
      <c r="C198" s="51"/>
      <c r="D198" s="51"/>
      <c r="E198" s="51"/>
      <c r="F198" s="52"/>
      <c r="L198" s="51"/>
      <c r="M198" s="51"/>
    </row>
    <row r="199" spans="2:13" x14ac:dyDescent="0.25">
      <c r="B199" s="15"/>
      <c r="C199" s="51"/>
      <c r="D199" s="51"/>
      <c r="E199" s="51"/>
      <c r="F199" s="52"/>
      <c r="L199" s="51"/>
      <c r="M199" s="51"/>
    </row>
    <row r="200" spans="2:13" x14ac:dyDescent="0.25">
      <c r="B200" s="15"/>
      <c r="C200" s="51"/>
      <c r="D200" s="51"/>
      <c r="E200" s="51"/>
      <c r="F200" s="52"/>
      <c r="L200" s="51"/>
      <c r="M200" s="51"/>
    </row>
    <row r="201" spans="2:13" x14ac:dyDescent="0.25">
      <c r="B201" s="15"/>
      <c r="C201" s="51"/>
      <c r="D201" s="51"/>
      <c r="E201" s="51"/>
      <c r="F201" s="52"/>
      <c r="L201" s="51"/>
      <c r="M201" s="51"/>
    </row>
    <row r="202" spans="2:13" x14ac:dyDescent="0.25">
      <c r="B202" s="15"/>
      <c r="C202" s="51"/>
      <c r="D202" s="51"/>
      <c r="E202" s="51"/>
      <c r="F202" s="52"/>
      <c r="L202" s="51"/>
      <c r="M202" s="51"/>
    </row>
    <row r="203" spans="2:13" x14ac:dyDescent="0.25">
      <c r="B203" s="15"/>
      <c r="C203" s="51"/>
      <c r="D203" s="51"/>
      <c r="E203" s="51"/>
      <c r="F203" s="52"/>
      <c r="L203" s="51"/>
      <c r="M203" s="51"/>
    </row>
    <row r="204" spans="2:13" x14ac:dyDescent="0.25">
      <c r="B204" s="15"/>
      <c r="C204" s="51"/>
      <c r="D204" s="51"/>
      <c r="E204" s="51"/>
      <c r="F204" s="52"/>
      <c r="L204" s="51"/>
      <c r="M204" s="51"/>
    </row>
    <row r="205" spans="2:13" x14ac:dyDescent="0.25">
      <c r="B205" s="15"/>
      <c r="C205" s="51"/>
      <c r="D205" s="51"/>
      <c r="E205" s="51"/>
      <c r="F205" s="52"/>
      <c r="L205" s="51"/>
      <c r="M205" s="51"/>
    </row>
    <row r="206" spans="2:13" x14ac:dyDescent="0.25">
      <c r="B206" s="15"/>
      <c r="C206" s="51"/>
      <c r="D206" s="51"/>
      <c r="E206" s="51"/>
      <c r="F206" s="52"/>
      <c r="L206" s="51"/>
      <c r="M206" s="51"/>
    </row>
    <row r="207" spans="2:13" x14ac:dyDescent="0.25">
      <c r="B207" s="15"/>
      <c r="C207" s="51"/>
      <c r="D207" s="51"/>
      <c r="E207" s="51"/>
      <c r="F207" s="52"/>
      <c r="L207" s="51"/>
      <c r="M207" s="51"/>
    </row>
    <row r="208" spans="2:13" x14ac:dyDescent="0.25">
      <c r="B208" s="15"/>
      <c r="C208" s="51"/>
      <c r="D208" s="51"/>
      <c r="E208" s="51"/>
      <c r="F208" s="52"/>
      <c r="L208" s="51"/>
      <c r="M208" s="51"/>
    </row>
    <row r="209" spans="2:13" x14ac:dyDescent="0.25">
      <c r="B209" s="15"/>
      <c r="C209" s="51"/>
      <c r="D209" s="51"/>
      <c r="E209" s="51"/>
      <c r="F209" s="52"/>
      <c r="L209" s="51"/>
      <c r="M209" s="51"/>
    </row>
    <row r="210" spans="2:13" x14ac:dyDescent="0.25">
      <c r="B210" s="15"/>
      <c r="C210" s="51"/>
      <c r="D210" s="51"/>
      <c r="E210" s="51"/>
      <c r="F210" s="52"/>
      <c r="L210" s="51"/>
      <c r="M210" s="51"/>
    </row>
    <row r="211" spans="2:13" x14ac:dyDescent="0.25">
      <c r="B211" s="15"/>
      <c r="C211" s="51"/>
      <c r="D211" s="51"/>
      <c r="E211" s="51"/>
      <c r="F211" s="52"/>
      <c r="L211" s="51"/>
      <c r="M211" s="51"/>
    </row>
    <row r="212" spans="2:13" x14ac:dyDescent="0.25">
      <c r="B212" s="15"/>
      <c r="C212" s="51"/>
      <c r="D212" s="51"/>
      <c r="E212" s="51"/>
      <c r="F212" s="52"/>
      <c r="L212" s="51"/>
      <c r="M212" s="51"/>
    </row>
    <row r="213" spans="2:13" x14ac:dyDescent="0.25">
      <c r="B213" s="15"/>
      <c r="C213" s="51"/>
      <c r="D213" s="51"/>
      <c r="E213" s="51"/>
      <c r="F213" s="52"/>
      <c r="L213" s="51"/>
      <c r="M213" s="51"/>
    </row>
    <row r="214" spans="2:13" x14ac:dyDescent="0.25">
      <c r="B214" s="15"/>
      <c r="C214" s="51"/>
      <c r="D214" s="51"/>
      <c r="E214" s="51"/>
      <c r="F214" s="52"/>
      <c r="L214" s="51"/>
      <c r="M214" s="51"/>
    </row>
    <row r="215" spans="2:13" x14ac:dyDescent="0.25">
      <c r="B215" s="15"/>
      <c r="C215" s="51"/>
      <c r="D215" s="51"/>
      <c r="E215" s="51"/>
      <c r="F215" s="52"/>
      <c r="L215" s="51"/>
      <c r="M215" s="51"/>
    </row>
    <row r="216" spans="2:13" x14ac:dyDescent="0.25">
      <c r="B216" s="15"/>
      <c r="C216" s="51"/>
      <c r="D216" s="51"/>
      <c r="E216" s="51"/>
      <c r="F216" s="52"/>
      <c r="L216" s="51"/>
      <c r="M216" s="51"/>
    </row>
    <row r="217" spans="2:13" x14ac:dyDescent="0.25">
      <c r="B217" s="15"/>
      <c r="C217" s="51"/>
      <c r="D217" s="51"/>
      <c r="E217" s="51"/>
      <c r="F217" s="52"/>
      <c r="L217" s="51"/>
      <c r="M217" s="51"/>
    </row>
    <row r="218" spans="2:13" x14ac:dyDescent="0.25">
      <c r="B218" s="15"/>
      <c r="C218" s="51"/>
      <c r="D218" s="51"/>
      <c r="E218" s="51"/>
      <c r="F218" s="52"/>
      <c r="L218" s="51"/>
      <c r="M218" s="51"/>
    </row>
    <row r="219" spans="2:13" x14ac:dyDescent="0.25">
      <c r="B219" s="15"/>
      <c r="C219" s="51"/>
      <c r="D219" s="51"/>
      <c r="E219" s="51"/>
      <c r="F219" s="52"/>
      <c r="L219" s="51"/>
      <c r="M219" s="51"/>
    </row>
    <row r="220" spans="2:13" x14ac:dyDescent="0.25">
      <c r="B220" s="15"/>
      <c r="C220" s="51"/>
      <c r="D220" s="51"/>
      <c r="E220" s="51"/>
      <c r="F220" s="52"/>
      <c r="L220" s="51"/>
      <c r="M220" s="51"/>
    </row>
    <row r="221" spans="2:13" x14ac:dyDescent="0.25">
      <c r="B221" s="15"/>
      <c r="C221" s="51"/>
      <c r="D221" s="51"/>
      <c r="E221" s="51"/>
      <c r="F221" s="52"/>
      <c r="L221" s="51"/>
      <c r="M221" s="51"/>
    </row>
    <row r="222" spans="2:13" x14ac:dyDescent="0.25">
      <c r="B222" s="15"/>
      <c r="C222" s="51"/>
      <c r="D222" s="51"/>
      <c r="E222" s="51"/>
      <c r="F222" s="52"/>
      <c r="L222" s="51"/>
      <c r="M222" s="51"/>
    </row>
    <row r="223" spans="2:13" x14ac:dyDescent="0.25">
      <c r="B223" s="15"/>
      <c r="C223" s="51"/>
      <c r="D223" s="51"/>
      <c r="E223" s="51"/>
      <c r="F223" s="52"/>
      <c r="L223" s="51"/>
      <c r="M223" s="51"/>
    </row>
    <row r="224" spans="2:13" x14ac:dyDescent="0.25">
      <c r="B224" s="15"/>
      <c r="C224" s="51"/>
      <c r="D224" s="51"/>
      <c r="E224" s="51"/>
      <c r="F224" s="52"/>
      <c r="L224" s="51"/>
      <c r="M224" s="51"/>
    </row>
    <row r="225" spans="2:13" x14ac:dyDescent="0.25">
      <c r="B225" s="15"/>
      <c r="C225" s="51"/>
      <c r="D225" s="51"/>
      <c r="E225" s="51"/>
      <c r="F225" s="52"/>
      <c r="L225" s="51"/>
      <c r="M225" s="51"/>
    </row>
    <row r="226" spans="2:13" x14ac:dyDescent="0.25">
      <c r="B226" s="15"/>
      <c r="C226" s="51"/>
      <c r="D226" s="51"/>
      <c r="E226" s="51"/>
      <c r="F226" s="52"/>
      <c r="L226" s="51"/>
      <c r="M226" s="51"/>
    </row>
    <row r="227" spans="2:13" x14ac:dyDescent="0.25">
      <c r="B227" s="15"/>
      <c r="C227" s="51"/>
      <c r="D227" s="51"/>
      <c r="E227" s="51"/>
      <c r="F227" s="52"/>
      <c r="L227" s="51"/>
      <c r="M227" s="51"/>
    </row>
    <row r="228" spans="2:13" x14ac:dyDescent="0.25">
      <c r="B228" s="15"/>
      <c r="C228" s="51"/>
      <c r="D228" s="51"/>
      <c r="E228" s="51"/>
      <c r="F228" s="52"/>
      <c r="L228" s="51"/>
      <c r="M228" s="51"/>
    </row>
    <row r="229" spans="2:13" x14ac:dyDescent="0.25">
      <c r="B229" s="15"/>
      <c r="C229" s="51"/>
      <c r="D229" s="51"/>
      <c r="E229" s="51"/>
      <c r="F229" s="52"/>
      <c r="L229" s="51"/>
      <c r="M229" s="51"/>
    </row>
    <row r="230" spans="2:13" x14ac:dyDescent="0.25">
      <c r="B230" s="15"/>
      <c r="C230" s="51"/>
      <c r="D230" s="51"/>
      <c r="E230" s="51"/>
      <c r="F230" s="52"/>
      <c r="L230" s="51"/>
      <c r="M230" s="51"/>
    </row>
    <row r="231" spans="2:13" x14ac:dyDescent="0.25">
      <c r="B231" s="15"/>
      <c r="C231" s="51"/>
      <c r="D231" s="51"/>
      <c r="E231" s="51"/>
      <c r="F231" s="52"/>
      <c r="L231" s="51"/>
      <c r="M231" s="51"/>
    </row>
    <row r="232" spans="2:13" x14ac:dyDescent="0.25">
      <c r="B232" s="15"/>
      <c r="C232" s="51"/>
      <c r="D232" s="51"/>
      <c r="E232" s="51"/>
      <c r="F232" s="52"/>
      <c r="L232" s="51"/>
      <c r="M232" s="51"/>
    </row>
    <row r="233" spans="2:13" x14ac:dyDescent="0.25">
      <c r="B233" s="15"/>
      <c r="C233" s="51"/>
      <c r="D233" s="51"/>
      <c r="E233" s="51"/>
      <c r="F233" s="52"/>
      <c r="L233" s="51"/>
      <c r="M233" s="51"/>
    </row>
    <row r="234" spans="2:13" x14ac:dyDescent="0.25">
      <c r="B234" s="15"/>
      <c r="C234" s="51"/>
      <c r="D234" s="51"/>
      <c r="E234" s="51"/>
      <c r="F234" s="52"/>
      <c r="L234" s="51"/>
      <c r="M234" s="51"/>
    </row>
    <row r="235" spans="2:13" x14ac:dyDescent="0.25">
      <c r="B235" s="15"/>
      <c r="C235" s="51"/>
      <c r="D235" s="51"/>
      <c r="E235" s="51"/>
      <c r="F235" s="52"/>
      <c r="L235" s="51"/>
      <c r="M235" s="51"/>
    </row>
    <row r="236" spans="2:13" x14ac:dyDescent="0.25">
      <c r="B236" s="15"/>
      <c r="C236" s="51"/>
      <c r="D236" s="51"/>
      <c r="E236" s="51"/>
      <c r="F236" s="52"/>
      <c r="L236" s="51"/>
      <c r="M236" s="51"/>
    </row>
    <row r="237" spans="2:13" x14ac:dyDescent="0.25">
      <c r="B237" s="15"/>
      <c r="C237" s="51"/>
      <c r="D237" s="51"/>
      <c r="E237" s="51"/>
      <c r="F237" s="52"/>
      <c r="L237" s="51"/>
      <c r="M237" s="51"/>
    </row>
    <row r="238" spans="2:13" x14ac:dyDescent="0.25">
      <c r="B238" s="15"/>
      <c r="C238" s="51"/>
      <c r="D238" s="51"/>
      <c r="E238" s="51"/>
      <c r="F238" s="52"/>
      <c r="L238" s="51"/>
      <c r="M238" s="51"/>
    </row>
    <row r="239" spans="2:13" x14ac:dyDescent="0.25">
      <c r="B239" s="15"/>
      <c r="C239" s="51"/>
      <c r="D239" s="51"/>
      <c r="E239" s="51"/>
      <c r="F239" s="52"/>
      <c r="L239" s="51"/>
      <c r="M239" s="51"/>
    </row>
    <row r="240" spans="2:13" x14ac:dyDescent="0.25">
      <c r="B240" s="15"/>
      <c r="C240" s="51"/>
      <c r="D240" s="51"/>
      <c r="E240" s="51"/>
      <c r="F240" s="52"/>
      <c r="L240" s="51"/>
      <c r="M240" s="51"/>
    </row>
    <row r="241" spans="2:13" x14ac:dyDescent="0.25">
      <c r="B241" s="15"/>
      <c r="C241" s="51"/>
      <c r="D241" s="51"/>
      <c r="E241" s="51"/>
      <c r="F241" s="52"/>
      <c r="L241" s="51"/>
      <c r="M241" s="51"/>
    </row>
    <row r="242" spans="2:13" x14ac:dyDescent="0.25">
      <c r="B242" s="15"/>
      <c r="C242" s="51"/>
      <c r="D242" s="51"/>
      <c r="E242" s="51"/>
      <c r="F242" s="52"/>
      <c r="L242" s="51"/>
      <c r="M242" s="51"/>
    </row>
    <row r="243" spans="2:13" x14ac:dyDescent="0.25">
      <c r="B243" s="15"/>
      <c r="C243" s="51"/>
      <c r="D243" s="51"/>
      <c r="E243" s="51"/>
      <c r="F243" s="52"/>
      <c r="L243" s="51"/>
      <c r="M243" s="51"/>
    </row>
    <row r="244" spans="2:13" x14ac:dyDescent="0.25">
      <c r="B244" s="15"/>
      <c r="C244" s="51"/>
      <c r="D244" s="51"/>
      <c r="E244" s="51"/>
      <c r="F244" s="52"/>
      <c r="L244" s="51"/>
      <c r="M244" s="51"/>
    </row>
    <row r="245" spans="2:13" x14ac:dyDescent="0.25">
      <c r="B245" s="15"/>
      <c r="C245" s="51"/>
      <c r="D245" s="51"/>
      <c r="E245" s="51"/>
      <c r="F245" s="52"/>
      <c r="L245" s="51"/>
      <c r="M245" s="51"/>
    </row>
    <row r="246" spans="2:13" x14ac:dyDescent="0.25">
      <c r="B246" s="15"/>
      <c r="C246" s="51"/>
      <c r="D246" s="51"/>
      <c r="E246" s="51"/>
      <c r="F246" s="52"/>
      <c r="L246" s="51"/>
      <c r="M246" s="51"/>
    </row>
    <row r="247" spans="2:13" x14ac:dyDescent="0.25">
      <c r="B247" s="15"/>
      <c r="C247" s="51"/>
      <c r="D247" s="51"/>
      <c r="E247" s="51"/>
      <c r="F247" s="52"/>
      <c r="L247" s="51"/>
      <c r="M247" s="51"/>
    </row>
    <row r="248" spans="2:13" x14ac:dyDescent="0.25">
      <c r="B248" s="15"/>
      <c r="C248" s="51"/>
      <c r="D248" s="51"/>
      <c r="E248" s="51"/>
      <c r="F248" s="52"/>
      <c r="L248" s="51"/>
      <c r="M248" s="51"/>
    </row>
    <row r="249" spans="2:13" x14ac:dyDescent="0.25">
      <c r="B249" s="15"/>
      <c r="C249" s="51"/>
      <c r="D249" s="51"/>
      <c r="E249" s="51"/>
      <c r="F249" s="52"/>
      <c r="L249" s="51"/>
      <c r="M249" s="51"/>
    </row>
    <row r="250" spans="2:13" x14ac:dyDescent="0.25">
      <c r="B250" s="15"/>
      <c r="C250" s="51"/>
      <c r="D250" s="51"/>
      <c r="E250" s="51"/>
      <c r="F250" s="52"/>
      <c r="L250" s="51"/>
      <c r="M250" s="51"/>
    </row>
    <row r="251" spans="2:13" x14ac:dyDescent="0.25">
      <c r="B251" s="15"/>
      <c r="C251" s="51"/>
      <c r="D251" s="51"/>
      <c r="E251" s="51"/>
      <c r="F251" s="52"/>
      <c r="L251" s="51"/>
      <c r="M251" s="51"/>
    </row>
    <row r="252" spans="2:13" x14ac:dyDescent="0.25">
      <c r="B252" s="15"/>
      <c r="C252" s="51"/>
      <c r="D252" s="51"/>
      <c r="E252" s="51"/>
      <c r="F252" s="52"/>
      <c r="L252" s="51"/>
      <c r="M252" s="51"/>
    </row>
    <row r="253" spans="2:13" x14ac:dyDescent="0.25">
      <c r="B253" s="15"/>
      <c r="C253" s="51"/>
      <c r="D253" s="51"/>
      <c r="E253" s="51"/>
      <c r="F253" s="52"/>
      <c r="L253" s="51"/>
      <c r="M253" s="51"/>
    </row>
    <row r="254" spans="2:13" x14ac:dyDescent="0.25">
      <c r="B254" s="15"/>
      <c r="C254" s="51"/>
      <c r="D254" s="51"/>
      <c r="E254" s="51"/>
      <c r="F254" s="52"/>
      <c r="L254" s="51"/>
      <c r="M254" s="51"/>
    </row>
    <row r="255" spans="2:13" x14ac:dyDescent="0.25">
      <c r="B255" s="15"/>
      <c r="C255" s="51"/>
      <c r="D255" s="51"/>
      <c r="E255" s="51"/>
      <c r="F255" s="52"/>
      <c r="L255" s="51"/>
      <c r="M255" s="51"/>
    </row>
    <row r="256" spans="2:13" x14ac:dyDescent="0.25">
      <c r="B256" s="15"/>
      <c r="C256" s="51"/>
      <c r="D256" s="51"/>
      <c r="E256" s="51"/>
      <c r="F256" s="52"/>
      <c r="L256" s="51"/>
      <c r="M256" s="51"/>
    </row>
    <row r="257" spans="2:13" x14ac:dyDescent="0.25">
      <c r="B257" s="15"/>
      <c r="C257" s="51"/>
      <c r="D257" s="51"/>
      <c r="E257" s="51"/>
      <c r="F257" s="52"/>
      <c r="L257" s="51"/>
      <c r="M257" s="51"/>
    </row>
    <row r="258" spans="2:13" x14ac:dyDescent="0.25">
      <c r="B258" s="15"/>
      <c r="C258" s="51"/>
      <c r="D258" s="51"/>
      <c r="E258" s="51"/>
      <c r="F258" s="52"/>
      <c r="L258" s="51"/>
      <c r="M258" s="51"/>
    </row>
    <row r="259" spans="2:13" x14ac:dyDescent="0.25">
      <c r="B259" s="15"/>
      <c r="C259" s="51"/>
      <c r="D259" s="51"/>
      <c r="E259" s="51"/>
      <c r="F259" s="52"/>
      <c r="L259" s="51"/>
      <c r="M259" s="51"/>
    </row>
    <row r="260" spans="2:13" x14ac:dyDescent="0.25">
      <c r="B260" s="15"/>
      <c r="C260" s="51"/>
      <c r="D260" s="51"/>
      <c r="E260" s="51"/>
      <c r="F260" s="52"/>
      <c r="L260" s="51"/>
      <c r="M260" s="51"/>
    </row>
    <row r="261" spans="2:13" x14ac:dyDescent="0.25">
      <c r="B261" s="15"/>
      <c r="C261" s="51"/>
      <c r="D261" s="51"/>
      <c r="E261" s="51"/>
      <c r="F261" s="52"/>
      <c r="L261" s="51"/>
      <c r="M261" s="51"/>
    </row>
    <row r="262" spans="2:13" x14ac:dyDescent="0.25">
      <c r="B262" s="15"/>
      <c r="C262" s="51"/>
      <c r="D262" s="51"/>
      <c r="E262" s="51"/>
      <c r="F262" s="52"/>
      <c r="L262" s="51"/>
      <c r="M262" s="51"/>
    </row>
    <row r="263" spans="2:13" x14ac:dyDescent="0.25">
      <c r="B263" s="15"/>
      <c r="C263" s="51"/>
      <c r="D263" s="51"/>
      <c r="E263" s="51"/>
      <c r="F263" s="52"/>
      <c r="L263" s="51"/>
      <c r="M263" s="51"/>
    </row>
    <row r="264" spans="2:13" x14ac:dyDescent="0.25">
      <c r="B264" s="15"/>
      <c r="C264" s="51"/>
      <c r="D264" s="51"/>
      <c r="E264" s="51"/>
      <c r="F264" s="52"/>
      <c r="L264" s="51"/>
      <c r="M264" s="51"/>
    </row>
    <row r="265" spans="2:13" x14ac:dyDescent="0.25">
      <c r="B265" s="15"/>
      <c r="C265" s="51"/>
      <c r="D265" s="51"/>
      <c r="E265" s="51"/>
      <c r="F265" s="52"/>
      <c r="L265" s="51"/>
      <c r="M265" s="51"/>
    </row>
    <row r="266" spans="2:13" x14ac:dyDescent="0.25">
      <c r="B266" s="15"/>
      <c r="C266" s="51"/>
      <c r="D266" s="51"/>
      <c r="E266" s="51"/>
      <c r="F266" s="52"/>
      <c r="L266" s="51"/>
      <c r="M266" s="51"/>
    </row>
    <row r="267" spans="2:13" x14ac:dyDescent="0.25">
      <c r="B267" s="15"/>
      <c r="C267" s="51"/>
      <c r="D267" s="51"/>
      <c r="E267" s="51"/>
      <c r="F267" s="52"/>
      <c r="L267" s="51"/>
      <c r="M267" s="51"/>
    </row>
    <row r="268" spans="2:13" x14ac:dyDescent="0.25">
      <c r="B268" s="15"/>
      <c r="C268" s="51"/>
      <c r="D268" s="51"/>
      <c r="E268" s="51"/>
      <c r="F268" s="52"/>
      <c r="L268" s="51"/>
      <c r="M268" s="51"/>
    </row>
    <row r="269" spans="2:13" x14ac:dyDescent="0.25">
      <c r="B269" s="15"/>
      <c r="C269" s="51"/>
      <c r="D269" s="51"/>
      <c r="E269" s="51"/>
      <c r="F269" s="52"/>
      <c r="L269" s="51"/>
      <c r="M269" s="51"/>
    </row>
    <row r="270" spans="2:13" x14ac:dyDescent="0.25">
      <c r="B270" s="15"/>
      <c r="C270" s="51"/>
      <c r="D270" s="51"/>
      <c r="E270" s="51"/>
      <c r="F270" s="52"/>
      <c r="L270" s="51"/>
      <c r="M270" s="51"/>
    </row>
    <row r="271" spans="2:13" x14ac:dyDescent="0.25">
      <c r="B271" s="15"/>
      <c r="C271" s="51"/>
      <c r="D271" s="51"/>
      <c r="E271" s="51"/>
      <c r="F271" s="52"/>
      <c r="L271" s="51"/>
      <c r="M271" s="51"/>
    </row>
    <row r="272" spans="2:13" x14ac:dyDescent="0.25">
      <c r="B272" s="15"/>
      <c r="C272" s="51"/>
      <c r="D272" s="51"/>
      <c r="E272" s="51"/>
      <c r="F272" s="52"/>
      <c r="L272" s="51"/>
      <c r="M272" s="51"/>
    </row>
    <row r="273" spans="2:13" x14ac:dyDescent="0.25">
      <c r="B273" s="15"/>
      <c r="C273" s="51"/>
      <c r="D273" s="51"/>
      <c r="E273" s="51"/>
      <c r="F273" s="52"/>
      <c r="L273" s="51"/>
      <c r="M273" s="51"/>
    </row>
    <row r="274" spans="2:13" x14ac:dyDescent="0.25">
      <c r="B274" s="15"/>
      <c r="C274" s="51"/>
      <c r="D274" s="51"/>
      <c r="E274" s="51"/>
      <c r="F274" s="52"/>
      <c r="L274" s="51"/>
      <c r="M274" s="51"/>
    </row>
    <row r="275" spans="2:13" x14ac:dyDescent="0.25">
      <c r="B275" s="15"/>
      <c r="C275" s="51"/>
      <c r="D275" s="51"/>
      <c r="E275" s="51"/>
      <c r="F275" s="52"/>
      <c r="L275" s="51"/>
      <c r="M275" s="51"/>
    </row>
    <row r="276" spans="2:13" x14ac:dyDescent="0.25">
      <c r="B276" s="15"/>
      <c r="C276" s="51"/>
      <c r="D276" s="51"/>
      <c r="E276" s="51"/>
      <c r="F276" s="52"/>
      <c r="L276" s="51"/>
      <c r="M276" s="51"/>
    </row>
    <row r="277" spans="2:13" x14ac:dyDescent="0.25">
      <c r="B277" s="15"/>
      <c r="C277" s="51"/>
      <c r="D277" s="51"/>
      <c r="E277" s="51"/>
      <c r="F277" s="52"/>
      <c r="L277" s="51"/>
      <c r="M277" s="51"/>
    </row>
    <row r="278" spans="2:13" x14ac:dyDescent="0.25">
      <c r="B278" s="15"/>
      <c r="C278" s="51"/>
      <c r="D278" s="51"/>
      <c r="E278" s="51"/>
      <c r="F278" s="52"/>
      <c r="L278" s="51"/>
      <c r="M278" s="51"/>
    </row>
    <row r="279" spans="2:13" x14ac:dyDescent="0.25">
      <c r="B279" s="15"/>
      <c r="C279" s="51"/>
      <c r="D279" s="51"/>
      <c r="E279" s="51"/>
      <c r="F279" s="52"/>
      <c r="L279" s="51"/>
      <c r="M279" s="51"/>
    </row>
    <row r="280" spans="2:13" x14ac:dyDescent="0.25">
      <c r="B280" s="15"/>
      <c r="C280" s="51"/>
      <c r="D280" s="51"/>
      <c r="E280" s="51"/>
      <c r="F280" s="52"/>
      <c r="L280" s="51"/>
      <c r="M280" s="51"/>
    </row>
    <row r="281" spans="2:13" x14ac:dyDescent="0.25">
      <c r="B281" s="15"/>
      <c r="C281" s="51"/>
      <c r="D281" s="51"/>
      <c r="E281" s="51"/>
      <c r="F281" s="52"/>
      <c r="L281" s="51"/>
      <c r="M281" s="51"/>
    </row>
    <row r="282" spans="2:13" x14ac:dyDescent="0.25">
      <c r="B282" s="15"/>
      <c r="C282" s="51"/>
      <c r="D282" s="51"/>
      <c r="E282" s="51"/>
      <c r="F282" s="52"/>
      <c r="L282" s="51"/>
      <c r="M282" s="51"/>
    </row>
    <row r="283" spans="2:13" x14ac:dyDescent="0.25">
      <c r="B283" s="15"/>
      <c r="C283" s="51"/>
      <c r="D283" s="51"/>
      <c r="E283" s="51"/>
      <c r="F283" s="52"/>
      <c r="L283" s="51"/>
      <c r="M283" s="51"/>
    </row>
    <row r="284" spans="2:13" x14ac:dyDescent="0.25">
      <c r="B284" s="15"/>
      <c r="C284" s="51"/>
      <c r="D284" s="51"/>
      <c r="E284" s="51"/>
      <c r="F284" s="52"/>
      <c r="L284" s="51"/>
      <c r="M284" s="51"/>
    </row>
    <row r="285" spans="2:13" x14ac:dyDescent="0.25">
      <c r="B285" s="15"/>
      <c r="C285" s="51"/>
      <c r="D285" s="51"/>
      <c r="E285" s="51"/>
      <c r="F285" s="52"/>
      <c r="G285" s="26"/>
      <c r="L285" s="51"/>
      <c r="M285" s="51"/>
    </row>
    <row r="286" spans="2:13" x14ac:dyDescent="0.25">
      <c r="B286" s="15"/>
      <c r="C286" s="51"/>
      <c r="D286" s="51"/>
      <c r="E286" s="51"/>
      <c r="F286" s="52"/>
      <c r="G286" s="26"/>
      <c r="L286" s="51"/>
      <c r="M286" s="51"/>
    </row>
    <row r="287" spans="2:13" x14ac:dyDescent="0.25">
      <c r="B287" s="15"/>
      <c r="C287" s="51"/>
      <c r="D287" s="51"/>
      <c r="E287" s="51"/>
      <c r="F287" s="52"/>
      <c r="G287" s="26"/>
      <c r="L287" s="51"/>
      <c r="M287" s="51"/>
    </row>
  </sheetData>
  <sheetProtection selectLockedCells="1"/>
  <protectedRanges>
    <protectedRange password="CF4A" sqref="B46:E46 B50:E50 B47:B49 B51:B64 B30:B45 B113:B114 B6:E29 E30:E45 E47:E49 E51:E63 C113:E115 B116:E130 C131:E131 B65:E99 B104:E112 L46:M46 L50:M50 L6:M29 L65:M99 L104:M131" name="Диапазон1"/>
    <protectedRange password="CF4A" sqref="F133:F134 F6:F99 F104:F131" name="Диапазон2"/>
    <protectedRange password="CF4A" sqref="B115" name="Диапазон1_1"/>
    <protectedRange password="CF4A" sqref="C30:D45 C51:C63 L30:M45 L51:L63" name="Диапазон1_2"/>
    <protectedRange password="CF4A" sqref="C47:D49 L47:M49" name="Диапазон1_3"/>
    <protectedRange password="CF4A" sqref="C64:E64 D51:D63 L64:M64 M51:M63" name="Диапазон1_4"/>
    <protectedRange password="CF4A" sqref="C136:E136 B135:E135 L135:M136" name="Диапазон1_5"/>
    <protectedRange password="CF4A" sqref="F135:F136" name="Диапазон2_2"/>
    <protectedRange password="CF4A" sqref="B131" name="Диапазон1_6"/>
    <protectedRange password="CF4A" sqref="B132:E134 L132:M134" name="Диапазон1_7"/>
    <protectedRange password="CF4A" sqref="F132" name="Диапазон2_1"/>
    <protectedRange password="CF4A" sqref="B100:E103 L100:M103" name="Диапазон1_8"/>
    <protectedRange password="CF4A" sqref="F100:F103" name="Диапазон2_3"/>
  </protectedRanges>
  <autoFilter ref="B6:G135"/>
  <mergeCells count="7">
    <mergeCell ref="L3:L5"/>
    <mergeCell ref="M3:M5"/>
    <mergeCell ref="B1:K1"/>
    <mergeCell ref="C4:C5"/>
    <mergeCell ref="D4:D5"/>
    <mergeCell ref="E4:E5"/>
    <mergeCell ref="B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2021</vt:lpstr>
    </vt:vector>
  </TitlesOfParts>
  <Company>DG Win&amp;Soft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КомДир</dc:creator>
  <cp:lastModifiedBy>РукОтдПродаж</cp:lastModifiedBy>
  <dcterms:created xsi:type="dcterms:W3CDTF">2018-08-06T03:59:08Z</dcterms:created>
  <dcterms:modified xsi:type="dcterms:W3CDTF">2021-08-23T08:51:34Z</dcterms:modified>
</cp:coreProperties>
</file>