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oked Fish\Google Диск\Бизнес-план\Продажи\Прайс\Актуальный прайс\"/>
    </mc:Choice>
  </mc:AlternateContent>
  <bookViews>
    <workbookView xWindow="0" yWindow="0" windowWidth="28800" windowHeight="12432"/>
  </bookViews>
  <sheets>
    <sheet name="Прайс продукции" sheetId="1" r:id="rId1"/>
    <sheet name="Условия поставки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0" i="1"/>
  <c r="J9" i="1"/>
  <c r="P12" i="1" l="1"/>
  <c r="O12" i="1"/>
  <c r="P11" i="1"/>
  <c r="O11" i="1"/>
  <c r="P32" i="1" l="1"/>
  <c r="O32" i="1"/>
  <c r="P19" i="1"/>
  <c r="O19" i="1"/>
  <c r="P30" i="1"/>
  <c r="O30" i="1"/>
  <c r="P29" i="1" l="1"/>
  <c r="O29" i="1" l="1"/>
  <c r="P31" i="1"/>
  <c r="O31" i="1"/>
  <c r="P28" i="1"/>
  <c r="O28" i="1" l="1"/>
  <c r="P27" i="1" l="1"/>
  <c r="P26" i="1"/>
  <c r="O26" i="1"/>
  <c r="O27" i="1" l="1"/>
  <c r="P20" i="1"/>
  <c r="O20" i="1"/>
  <c r="P18" i="1"/>
  <c r="O18" i="1"/>
  <c r="P10" i="1" l="1"/>
  <c r="P13" i="1"/>
  <c r="P14" i="1"/>
  <c r="P15" i="1"/>
  <c r="P16" i="1"/>
  <c r="P17" i="1"/>
  <c r="P21" i="1"/>
  <c r="P22" i="1"/>
  <c r="P23" i="1"/>
  <c r="P24" i="1"/>
  <c r="P25" i="1"/>
  <c r="P9" i="1"/>
  <c r="O14" i="1"/>
  <c r="O15" i="1"/>
  <c r="O16" i="1"/>
  <c r="O17" i="1"/>
  <c r="O21" i="1"/>
  <c r="O22" i="1"/>
  <c r="O23" i="1"/>
  <c r="O24" i="1"/>
  <c r="O9" i="1"/>
  <c r="O13" i="1" l="1"/>
  <c r="O10" i="1"/>
  <c r="O25" i="1"/>
  <c r="O6" i="1" l="1"/>
  <c r="O7" i="1" s="1"/>
</calcChain>
</file>

<file path=xl/sharedStrings.xml><?xml version="1.0" encoding="utf-8"?>
<sst xmlns="http://schemas.openxmlformats.org/spreadsheetml/2006/main" count="211" uniqueCount="102">
  <si>
    <t>0,2</t>
  </si>
  <si>
    <t>0,3</t>
  </si>
  <si>
    <t>Наличие шт/кг</t>
  </si>
  <si>
    <t>Фото</t>
  </si>
  <si>
    <t>Средний вес ГП (кг)</t>
  </si>
  <si>
    <t>Наименование готовой продукции (ГП)</t>
  </si>
  <si>
    <t>№</t>
  </si>
  <si>
    <t>ИНН/КПП 5904369601/590401001 р/с 40702810929190003863 ФИЛИАЛ "НИЖЕГОРОДСКИЙ" АО "АЛЬФА-БАНК" БИК 042202824 к/с 30101810200000000824</t>
  </si>
  <si>
    <t xml:space="preserve">Общество с ограниченной ответственностью «Смокед Фиш» </t>
  </si>
  <si>
    <t>ХК-0118</t>
  </si>
  <si>
    <t>ХК-0109</t>
  </si>
  <si>
    <t>ХК-0107</t>
  </si>
  <si>
    <t>ХК-0108</t>
  </si>
  <si>
    <t>ХК-0115</t>
  </si>
  <si>
    <t>ХК-0116</t>
  </si>
  <si>
    <t>ХК-0106</t>
  </si>
  <si>
    <t>ХК-0105</t>
  </si>
  <si>
    <t>кг</t>
  </si>
  <si>
    <t>ХК-0104</t>
  </si>
  <si>
    <t>Опт 2 (руб/кг)</t>
  </si>
  <si>
    <t>Рек. роз. (руб/кг)</t>
  </si>
  <si>
    <t xml:space="preserve">Дата прайс-листа: </t>
  </si>
  <si>
    <t>ХК-0126</t>
  </si>
  <si>
    <t>ФОТО</t>
  </si>
  <si>
    <t>Упаковка</t>
  </si>
  <si>
    <t>Вес упаковки (кг)</t>
  </si>
  <si>
    <t>пакет</t>
  </si>
  <si>
    <t>гофра. короб</t>
  </si>
  <si>
    <t>ваккум в гофра. короб</t>
  </si>
  <si>
    <t>наличие</t>
  </si>
  <si>
    <t>Сумма заказа руб.</t>
  </si>
  <si>
    <t xml:space="preserve">Опт 1 - от </t>
  </si>
  <si>
    <t xml:space="preserve">Опт 2 - от  </t>
  </si>
  <si>
    <t>Заказ уп.</t>
  </si>
  <si>
    <t>Опт 1 (руб/кг)</t>
  </si>
  <si>
    <t>Ед.</t>
  </si>
  <si>
    <t>Вес заказа (кг)</t>
  </si>
  <si>
    <r>
      <rPr>
        <b/>
        <sz val="12"/>
        <color theme="1"/>
        <rFont val="Calibri"/>
        <family val="2"/>
        <charset val="204"/>
        <scheme val="minor"/>
      </rPr>
      <t>Мы в интернете:</t>
    </r>
    <r>
      <rPr>
        <sz val="12"/>
        <color theme="1"/>
        <rFont val="Calibri"/>
        <family val="2"/>
        <scheme val="minor"/>
      </rPr>
      <t xml:space="preserve">
www.smokedf.ru
www.instagram.com/smokedf
www.vk.com/smokedf
</t>
    </r>
  </si>
  <si>
    <t>В стоимость включенна погрузка, либо доставка товара до терминала транспортной компании.</t>
  </si>
  <si>
    <t>Условия заказа/отгрузки:</t>
  </si>
  <si>
    <t>Сроки отгрузки товара со склада в наличии и сроки заказа товара, уточняйте по телефону +7-992-219-17-15 или через почту kabanov@smokedf.ru</t>
  </si>
  <si>
    <t>руб.</t>
  </si>
  <si>
    <t>Сумма заказа</t>
  </si>
  <si>
    <t>Скидка</t>
  </si>
  <si>
    <r>
      <rPr>
        <b/>
        <sz val="12"/>
        <color theme="1"/>
        <rFont val="Calibri"/>
        <family val="2"/>
        <charset val="204"/>
        <scheme val="minor"/>
      </rPr>
      <t>Отдел продаж:</t>
    </r>
    <r>
      <rPr>
        <sz val="12"/>
        <color theme="1"/>
        <rFont val="Calibri"/>
        <family val="2"/>
        <scheme val="minor"/>
      </rPr>
      <t xml:space="preserve"> тел. +79922191715, kabanov@smokedf.ru, Кабанов Артемий</t>
    </r>
  </si>
  <si>
    <r>
      <t xml:space="preserve">Адреса эл. почты: </t>
    </r>
    <r>
      <rPr>
        <sz val="12"/>
        <color theme="1"/>
        <rFont val="Calibri"/>
        <family val="2"/>
        <charset val="204"/>
        <scheme val="minor"/>
      </rPr>
      <t>post@smokedf.ru</t>
    </r>
  </si>
  <si>
    <r>
      <rPr>
        <b/>
        <sz val="12"/>
        <color theme="1"/>
        <rFont val="Calibri"/>
        <family val="2"/>
        <charset val="204"/>
        <scheme val="minor"/>
      </rPr>
      <t xml:space="preserve">Наш адрес: </t>
    </r>
    <r>
      <rPr>
        <sz val="12"/>
        <color theme="1"/>
        <rFont val="Calibri"/>
        <family val="2"/>
        <scheme val="minor"/>
      </rPr>
      <t>РФ, 614105, г. Пермь, ул. Транспортная, д. 4 (Новые Ляды)</t>
    </r>
  </si>
  <si>
    <t>Артикул</t>
  </si>
  <si>
    <t>СМ-0303</t>
  </si>
  <si>
    <t>СМ-0302</t>
  </si>
  <si>
    <t>Работаем по Меркурию.</t>
  </si>
  <si>
    <t>Имеются все требуемые сан. документы, и декларация.</t>
  </si>
  <si>
    <t>Сырьё</t>
  </si>
  <si>
    <t>Чехонь сырец</t>
  </si>
  <si>
    <t xml:space="preserve">Кета с/м </t>
  </si>
  <si>
    <t>Сом с/м 9+</t>
  </si>
  <si>
    <t>Сёмга с/м ПСГ/ПБГ</t>
  </si>
  <si>
    <t>Сёмга суповой набор</t>
  </si>
  <si>
    <t>ХК-0201</t>
  </si>
  <si>
    <t>СМ-0304</t>
  </si>
  <si>
    <t>СМ-0301</t>
  </si>
  <si>
    <t>ХК-0204</t>
  </si>
  <si>
    <t>ХК-0207</t>
  </si>
  <si>
    <t>ХК-0206</t>
  </si>
  <si>
    <t>Кижуч с/м ПБГ</t>
  </si>
  <si>
    <t xml:space="preserve">Кета с/м ПСГ; 1 сорт </t>
  </si>
  <si>
    <t>Форель с/м ПСГ</t>
  </si>
  <si>
    <t>Сом медальон холодного копчения</t>
  </si>
  <si>
    <t>Сом балык холодного копчения</t>
  </si>
  <si>
    <t>Сом кусочки холодного копчения</t>
  </si>
  <si>
    <t>Кета балык холодного копчения</t>
  </si>
  <si>
    <t>Кета теша холодного копчения</t>
  </si>
  <si>
    <t>Форель теша холодного копчения</t>
  </si>
  <si>
    <t>Сёмга филе 3-4+ холодного копчения</t>
  </si>
  <si>
    <t>Кижуч балык холодного копчения</t>
  </si>
  <si>
    <t>Кижуч пласт холодного копчения</t>
  </si>
  <si>
    <t>Кижуч теша холодного копчения</t>
  </si>
  <si>
    <t>Форель балык 2+ холодного копчения</t>
  </si>
  <si>
    <t>Масляная пласт холодного копчения</t>
  </si>
  <si>
    <t>Масляная рыба с/м</t>
  </si>
  <si>
    <t>ХК-0203</t>
  </si>
  <si>
    <t>Кижуч пласт/юкола холодного копчения</t>
  </si>
  <si>
    <t xml:space="preserve">Кета с/м ПСГ; 2 сорт </t>
  </si>
  <si>
    <t>Сырок с/м</t>
  </si>
  <si>
    <t>Судак сырец</t>
  </si>
  <si>
    <t>Сырок холодного копчения АКЦИЯ!</t>
  </si>
  <si>
    <t>Чехонь холодного копчения АКЦИЯ!</t>
  </si>
  <si>
    <t>Чехонь крупная холодного копчения АКЦИЯ!</t>
  </si>
  <si>
    <t>Кета с/м ПСГ</t>
  </si>
  <si>
    <t>ХК-0112</t>
  </si>
  <si>
    <t>Судак филе/пласт холодного копчения АКЦИЯ!</t>
  </si>
  <si>
    <t>ХК-0119</t>
  </si>
  <si>
    <t>Изменение и корректция цен происходит еженедельно, в связи с динамикой стоимости входящего сырья.</t>
  </si>
  <si>
    <t>ХК-0115*</t>
  </si>
  <si>
    <t>ХК-0123*</t>
  </si>
  <si>
    <t xml:space="preserve"> </t>
  </si>
  <si>
    <t>Кета пласт/юкола холодного копчения АКЦИЯ!</t>
  </si>
  <si>
    <t>Сом суповой набор АКЦИЯ!</t>
  </si>
  <si>
    <t>Кета суповой набор АКЦИЯ!</t>
  </si>
  <si>
    <t>Форель суповой набор АКЦИЯ!</t>
  </si>
  <si>
    <t>нет</t>
  </si>
  <si>
    <t>Форель филе /пласт холодного копчения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</si>
</sst>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0" fontId="6" fillId="2" borderId="1" xfId="0" applyFont="1" applyFill="1" applyBorder="1" applyAlignment="1">
      <alignment vertical="center" wrapText="1"/>
    </xf>
    <xf numFmtId="43" fontId="6" fillId="3" borderId="1" xfId="2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3" fontId="4" fillId="3" borderId="1" xfId="2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9" fillId="0" borderId="0" xfId="0" applyFont="1"/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518160</xdr:colOff>
      <xdr:row>0</xdr:row>
      <xdr:rowOff>0</xdr:rowOff>
    </xdr:from>
    <xdr:to>
      <xdr:col>15</xdr:col>
      <xdr:colOff>104710</xdr:colOff>
      <xdr:row>4</xdr:row>
      <xdr:rowOff>289299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6680" y="0"/>
          <a:ext cx="1704910" cy="1904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W_w6IdoB3inSrDPeX10bQPTDx9UuDSG0" TargetMode="External"/><Relationship Id="rId13" Type="http://schemas.openxmlformats.org/officeDocument/2006/relationships/hyperlink" Target="https://drive.google.com/open?id=1ybonV3yEWkiQyfAlJbky1JQxJdVW4f78" TargetMode="External"/><Relationship Id="rId18" Type="http://schemas.openxmlformats.org/officeDocument/2006/relationships/hyperlink" Target="https://drive.google.com/open?id=15FJRfR7D4WsSZdgEc8U0Zp5LstrKaEHu" TargetMode="External"/><Relationship Id="rId3" Type="http://schemas.openxmlformats.org/officeDocument/2006/relationships/hyperlink" Target="https://drive.google.com/open?id=1zqTLEL4DnKKi9RkM4_7PZx2QzzgQAbWL" TargetMode="External"/><Relationship Id="rId7" Type="http://schemas.openxmlformats.org/officeDocument/2006/relationships/hyperlink" Target="https://drive.google.com/open?id=1vPMM2-f9X2a8rN3pY5IZ1qK0hreNp5ef" TargetMode="External"/><Relationship Id="rId12" Type="http://schemas.openxmlformats.org/officeDocument/2006/relationships/hyperlink" Target="https://drive.google.com/open?id=1SRtYVgHZN-PU3trIg4D-KnJT10p80MyB" TargetMode="External"/><Relationship Id="rId17" Type="http://schemas.openxmlformats.org/officeDocument/2006/relationships/hyperlink" Target="https://drive.google.com/open?id=1YdUXnetkYnpgcZZiQ_iPZZZsfw1PvzUp" TargetMode="External"/><Relationship Id="rId2" Type="http://schemas.openxmlformats.org/officeDocument/2006/relationships/hyperlink" Target="https://drive.google.com/open?id=17WG7zM7n0PeLPMwW1EauL7a1AERNg8WQ" TargetMode="External"/><Relationship Id="rId16" Type="http://schemas.openxmlformats.org/officeDocument/2006/relationships/hyperlink" Target="https://drive.google.com/open?id=1HwO3bTL8LIgMi5aC48S0z4phpuptENj1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drive.google.com/open?id=1ikgpbzVIg5CZ4ZoeACAFt_z-rhycXALN" TargetMode="External"/><Relationship Id="rId6" Type="http://schemas.openxmlformats.org/officeDocument/2006/relationships/hyperlink" Target="https://drive.google.com/open?id=1SNMTJ6Zq-xFXkXB66GqyBIK5Shbd1k7B" TargetMode="External"/><Relationship Id="rId11" Type="http://schemas.openxmlformats.org/officeDocument/2006/relationships/hyperlink" Target="https://drive.google.com/open?id=1vQvuo2FxOjGmJ0SQSD8mdasyDsJYVvH-" TargetMode="External"/><Relationship Id="rId5" Type="http://schemas.openxmlformats.org/officeDocument/2006/relationships/hyperlink" Target="https://drive.google.com/open?id=14o1opX8BTAwbWojmA_i-SMCUbIOWx2SO" TargetMode="External"/><Relationship Id="rId15" Type="http://schemas.openxmlformats.org/officeDocument/2006/relationships/hyperlink" Target="https://drive.google.com/open?id=1BGMSklRm2n7kpNS0oEXV4rscIT-pVz02" TargetMode="External"/><Relationship Id="rId10" Type="http://schemas.openxmlformats.org/officeDocument/2006/relationships/hyperlink" Target="https://drive.google.com/open?id=1aaHjfqj-pLpyTdVAV6pMoefIvorxs3Kp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z5wRR1_MwkD8COnGMNMn5cbWt9w1Hwu1" TargetMode="External"/><Relationship Id="rId9" Type="http://schemas.openxmlformats.org/officeDocument/2006/relationships/hyperlink" Target="https://drive.google.com/open?id=1BtV-GBO6nWgj183YsE5nHh7N-Zufu-3Y" TargetMode="External"/><Relationship Id="rId14" Type="http://schemas.openxmlformats.org/officeDocument/2006/relationships/hyperlink" Target="https://drive.google.com/open?id=11Mjp-kSRjH_ylF_F_3fMhwK-kaRPzS8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topLeftCell="A19" zoomScale="50" zoomScaleNormal="50" workbookViewId="0">
      <selection activeCell="V21" sqref="V21"/>
    </sheetView>
  </sheetViews>
  <sheetFormatPr defaultRowHeight="14.4" x14ac:dyDescent="0.3"/>
  <cols>
    <col min="1" max="1" width="5.21875" style="1" customWidth="1"/>
    <col min="2" max="3" width="19.109375" style="1" customWidth="1"/>
    <col min="4" max="4" width="10.44140625" customWidth="1"/>
    <col min="5" max="5" width="6" style="1" customWidth="1"/>
    <col min="6" max="6" width="10.44140625" style="1" customWidth="1"/>
    <col min="7" max="7" width="15.21875" style="2" customWidth="1"/>
    <col min="8" max="8" width="10.44140625" style="2" customWidth="1"/>
    <col min="9" max="11" width="10.44140625" style="1" customWidth="1"/>
    <col min="12" max="12" width="20.5546875" style="1" customWidth="1"/>
    <col min="13" max="13" width="12.33203125" style="1" customWidth="1"/>
    <col min="14" max="14" width="15.44140625" customWidth="1"/>
    <col min="15" max="15" width="15.33203125" customWidth="1"/>
    <col min="16" max="16" width="8.88671875" customWidth="1"/>
  </cols>
  <sheetData>
    <row r="1" spans="1:16" s="15" customFormat="1" ht="15.6" x14ac:dyDescent="0.3">
      <c r="A1" s="35"/>
      <c r="B1" s="35"/>
      <c r="C1" s="35"/>
      <c r="D1" s="35"/>
      <c r="E1" s="35"/>
      <c r="F1" s="35"/>
      <c r="G1" s="35"/>
      <c r="H1" s="35"/>
      <c r="I1" s="35" t="s">
        <v>21</v>
      </c>
      <c r="J1" s="35"/>
      <c r="K1" s="35"/>
      <c r="L1" s="36">
        <v>43857</v>
      </c>
      <c r="M1" s="35"/>
      <c r="N1" s="34"/>
      <c r="O1" s="34"/>
      <c r="P1" s="34"/>
    </row>
    <row r="2" spans="1:16" s="16" customFormat="1" ht="18" x14ac:dyDescent="0.3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4"/>
      <c r="O2" s="34"/>
      <c r="P2" s="34"/>
    </row>
    <row r="3" spans="1:16" s="16" customFormat="1" ht="64.8" customHeight="1" x14ac:dyDescent="0.3">
      <c r="A3" s="38" t="s">
        <v>37</v>
      </c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4"/>
      <c r="O3" s="34"/>
      <c r="P3" s="34"/>
    </row>
    <row r="4" spans="1:16" s="14" customFormat="1" ht="28.8" customHeight="1" x14ac:dyDescent="0.3">
      <c r="A4" s="44" t="s">
        <v>44</v>
      </c>
      <c r="B4" s="44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34"/>
      <c r="O4" s="34"/>
      <c r="P4" s="34"/>
    </row>
    <row r="5" spans="1:16" s="14" customFormat="1" ht="28.8" customHeight="1" x14ac:dyDescent="0.3">
      <c r="A5" s="45" t="s">
        <v>45</v>
      </c>
      <c r="B5" s="45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34"/>
      <c r="O5" s="34"/>
      <c r="P5" s="34"/>
    </row>
    <row r="6" spans="1:16" s="22" customFormat="1" ht="28.8" customHeight="1" x14ac:dyDescent="0.3">
      <c r="A6" s="44" t="s">
        <v>46</v>
      </c>
      <c r="B6" s="44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17" t="s">
        <v>42</v>
      </c>
      <c r="O6" s="18">
        <f>SUM(O8:O27)</f>
        <v>0</v>
      </c>
      <c r="P6" s="19" t="s">
        <v>41</v>
      </c>
    </row>
    <row r="7" spans="1:16" s="22" customFormat="1" ht="28.8" customHeight="1" x14ac:dyDescent="0.3">
      <c r="A7" s="43" t="s">
        <v>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20" t="s">
        <v>43</v>
      </c>
      <c r="O7" s="21">
        <f>IF(SUM(P9:P27)&gt;=500,O6/100*5,0)</f>
        <v>0</v>
      </c>
      <c r="P7" s="19" t="s">
        <v>41</v>
      </c>
    </row>
    <row r="8" spans="1:16" ht="46.8" x14ac:dyDescent="0.3">
      <c r="A8" s="12" t="s">
        <v>6</v>
      </c>
      <c r="B8" s="24" t="s">
        <v>52</v>
      </c>
      <c r="C8" s="24" t="s">
        <v>5</v>
      </c>
      <c r="D8" s="24" t="s">
        <v>47</v>
      </c>
      <c r="E8" s="24" t="s">
        <v>35</v>
      </c>
      <c r="F8" s="24" t="s">
        <v>4</v>
      </c>
      <c r="G8" s="24" t="s">
        <v>24</v>
      </c>
      <c r="H8" s="24" t="s">
        <v>25</v>
      </c>
      <c r="I8" s="24" t="s">
        <v>34</v>
      </c>
      <c r="J8" s="24" t="s">
        <v>19</v>
      </c>
      <c r="K8" s="24" t="s">
        <v>20</v>
      </c>
      <c r="L8" s="12" t="s">
        <v>3</v>
      </c>
      <c r="M8" s="12" t="s">
        <v>2</v>
      </c>
      <c r="N8" s="13" t="s">
        <v>33</v>
      </c>
      <c r="O8" s="8" t="s">
        <v>30</v>
      </c>
      <c r="P8" s="13" t="s">
        <v>36</v>
      </c>
    </row>
    <row r="9" spans="1:16" s="28" customFormat="1" ht="55.95" customHeight="1" x14ac:dyDescent="0.3">
      <c r="A9" s="10">
        <v>1</v>
      </c>
      <c r="B9" s="29" t="s">
        <v>53</v>
      </c>
      <c r="C9" s="31" t="s">
        <v>86</v>
      </c>
      <c r="D9" s="25" t="s">
        <v>9</v>
      </c>
      <c r="E9" s="25" t="s">
        <v>17</v>
      </c>
      <c r="F9" s="25">
        <v>0.3</v>
      </c>
      <c r="G9" s="26" t="s">
        <v>27</v>
      </c>
      <c r="H9" s="26">
        <v>3</v>
      </c>
      <c r="I9" s="32">
        <v>240</v>
      </c>
      <c r="J9" s="25">
        <f>I9*1.1</f>
        <v>264</v>
      </c>
      <c r="K9" s="25">
        <f>I9*1.3</f>
        <v>312</v>
      </c>
      <c r="L9" s="4" t="s">
        <v>23</v>
      </c>
      <c r="M9" s="3" t="s">
        <v>29</v>
      </c>
      <c r="N9" s="7">
        <v>0</v>
      </c>
      <c r="O9" s="6">
        <f>N9*H9*J9</f>
        <v>0</v>
      </c>
      <c r="P9" s="7">
        <f>N9*H9</f>
        <v>0</v>
      </c>
    </row>
    <row r="10" spans="1:16" s="28" customFormat="1" ht="55.95" customHeight="1" x14ac:dyDescent="0.3">
      <c r="A10" s="10">
        <v>2</v>
      </c>
      <c r="B10" s="29" t="s">
        <v>53</v>
      </c>
      <c r="C10" s="31" t="s">
        <v>87</v>
      </c>
      <c r="D10" s="25" t="s">
        <v>22</v>
      </c>
      <c r="E10" s="25" t="s">
        <v>17</v>
      </c>
      <c r="F10" s="25">
        <v>0.8</v>
      </c>
      <c r="G10" s="26" t="s">
        <v>27</v>
      </c>
      <c r="H10" s="26">
        <v>5</v>
      </c>
      <c r="I10" s="32">
        <v>300</v>
      </c>
      <c r="J10" s="25">
        <f>I10*1.1</f>
        <v>330</v>
      </c>
      <c r="K10" s="25">
        <f t="shared" ref="K10:K32" si="0">I10*1.3</f>
        <v>390</v>
      </c>
      <c r="L10" s="4" t="s">
        <v>23</v>
      </c>
      <c r="M10" s="3" t="s">
        <v>29</v>
      </c>
      <c r="N10" s="7">
        <v>0</v>
      </c>
      <c r="O10" s="6">
        <f t="shared" ref="O10:O25" si="1">N10*H10*J10</f>
        <v>0</v>
      </c>
      <c r="P10" s="7">
        <f t="shared" ref="P10:P25" si="2">N10*H10</f>
        <v>0</v>
      </c>
    </row>
    <row r="11" spans="1:16" s="28" customFormat="1" ht="55.95" customHeight="1" x14ac:dyDescent="0.3">
      <c r="A11" s="10">
        <v>3</v>
      </c>
      <c r="B11" s="29" t="s">
        <v>83</v>
      </c>
      <c r="C11" s="31" t="s">
        <v>85</v>
      </c>
      <c r="D11" s="25" t="s">
        <v>91</v>
      </c>
      <c r="E11" s="25" t="s">
        <v>17</v>
      </c>
      <c r="F11" s="25">
        <v>0.2</v>
      </c>
      <c r="G11" s="26" t="s">
        <v>27</v>
      </c>
      <c r="H11" s="26">
        <v>3</v>
      </c>
      <c r="I11" s="32">
        <v>265</v>
      </c>
      <c r="J11" s="25">
        <f t="shared" ref="J11:J32" si="3">I11*1.1</f>
        <v>291.5</v>
      </c>
      <c r="K11" s="25">
        <f t="shared" si="0"/>
        <v>344.5</v>
      </c>
      <c r="L11" s="4" t="s">
        <v>23</v>
      </c>
      <c r="M11" s="3" t="s">
        <v>29</v>
      </c>
      <c r="N11" s="7">
        <v>0</v>
      </c>
      <c r="O11" s="6">
        <f t="shared" ref="O11" si="4">N11*H11*J11</f>
        <v>0</v>
      </c>
      <c r="P11" s="7">
        <f t="shared" ref="P11" si="5">N11*H11</f>
        <v>0</v>
      </c>
    </row>
    <row r="12" spans="1:16" s="28" customFormat="1" ht="55.95" customHeight="1" x14ac:dyDescent="0.3">
      <c r="A12" s="10">
        <v>4</v>
      </c>
      <c r="B12" s="29" t="s">
        <v>84</v>
      </c>
      <c r="C12" s="31" t="s">
        <v>90</v>
      </c>
      <c r="D12" s="25" t="s">
        <v>89</v>
      </c>
      <c r="E12" s="25" t="s">
        <v>17</v>
      </c>
      <c r="F12" s="25">
        <v>0.3</v>
      </c>
      <c r="G12" s="26" t="s">
        <v>27</v>
      </c>
      <c r="H12" s="26">
        <v>3</v>
      </c>
      <c r="I12" s="32">
        <v>500</v>
      </c>
      <c r="J12" s="25">
        <f t="shared" si="3"/>
        <v>550</v>
      </c>
      <c r="K12" s="25">
        <f t="shared" si="0"/>
        <v>650</v>
      </c>
      <c r="L12" s="27" t="s">
        <v>23</v>
      </c>
      <c r="M12" s="3" t="s">
        <v>29</v>
      </c>
      <c r="N12" s="7">
        <v>0</v>
      </c>
      <c r="O12" s="6">
        <f t="shared" ref="O12" si="6">N12*H12*J12</f>
        <v>0</v>
      </c>
      <c r="P12" s="7">
        <f t="shared" ref="P12" si="7">N12*H12</f>
        <v>0</v>
      </c>
    </row>
    <row r="13" spans="1:16" s="28" customFormat="1" ht="55.95" customHeight="1" x14ac:dyDescent="0.3">
      <c r="A13" s="10">
        <v>5</v>
      </c>
      <c r="B13" s="29" t="s">
        <v>55</v>
      </c>
      <c r="C13" s="31" t="s">
        <v>97</v>
      </c>
      <c r="D13" s="25" t="s">
        <v>48</v>
      </c>
      <c r="E13" s="25" t="s">
        <v>17</v>
      </c>
      <c r="F13" s="25">
        <v>5</v>
      </c>
      <c r="G13" s="26" t="s">
        <v>26</v>
      </c>
      <c r="H13" s="26">
        <v>5</v>
      </c>
      <c r="I13" s="32">
        <v>70</v>
      </c>
      <c r="J13" s="25">
        <f t="shared" si="3"/>
        <v>77</v>
      </c>
      <c r="K13" s="25">
        <f t="shared" si="0"/>
        <v>91</v>
      </c>
      <c r="L13" s="4"/>
      <c r="M13" s="3" t="s">
        <v>29</v>
      </c>
      <c r="N13" s="7">
        <v>0</v>
      </c>
      <c r="O13" s="6">
        <f t="shared" si="1"/>
        <v>0</v>
      </c>
      <c r="P13" s="7">
        <f t="shared" si="2"/>
        <v>0</v>
      </c>
    </row>
    <row r="14" spans="1:16" s="28" customFormat="1" ht="55.95" customHeight="1" x14ac:dyDescent="0.3">
      <c r="A14" s="10">
        <v>6</v>
      </c>
      <c r="B14" s="29" t="s">
        <v>55</v>
      </c>
      <c r="C14" s="29" t="s">
        <v>67</v>
      </c>
      <c r="D14" s="25" t="s">
        <v>10</v>
      </c>
      <c r="E14" s="25" t="s">
        <v>17</v>
      </c>
      <c r="F14" s="25">
        <v>0.4</v>
      </c>
      <c r="G14" s="26" t="s">
        <v>28</v>
      </c>
      <c r="H14" s="26">
        <v>3</v>
      </c>
      <c r="I14" s="25">
        <v>650</v>
      </c>
      <c r="J14" s="25">
        <f t="shared" si="3"/>
        <v>715.00000000000011</v>
      </c>
      <c r="K14" s="25">
        <f t="shared" si="0"/>
        <v>845</v>
      </c>
      <c r="L14" s="4" t="s">
        <v>23</v>
      </c>
      <c r="M14" s="3" t="s">
        <v>29</v>
      </c>
      <c r="N14" s="7">
        <v>0</v>
      </c>
      <c r="O14" s="6">
        <f t="shared" si="1"/>
        <v>0</v>
      </c>
      <c r="P14" s="7">
        <f t="shared" si="2"/>
        <v>0</v>
      </c>
    </row>
    <row r="15" spans="1:16" s="28" customFormat="1" ht="55.95" customHeight="1" x14ac:dyDescent="0.3">
      <c r="A15" s="10">
        <v>7</v>
      </c>
      <c r="B15" s="29" t="s">
        <v>55</v>
      </c>
      <c r="C15" s="29" t="s">
        <v>68</v>
      </c>
      <c r="D15" s="25" t="s">
        <v>11</v>
      </c>
      <c r="E15" s="25" t="s">
        <v>17</v>
      </c>
      <c r="F15" s="25">
        <v>2</v>
      </c>
      <c r="G15" s="26" t="s">
        <v>28</v>
      </c>
      <c r="H15" s="26">
        <v>3</v>
      </c>
      <c r="I15" s="25">
        <v>850</v>
      </c>
      <c r="J15" s="25">
        <f t="shared" si="3"/>
        <v>935.00000000000011</v>
      </c>
      <c r="K15" s="25">
        <f t="shared" si="0"/>
        <v>1105</v>
      </c>
      <c r="L15" s="27" t="s">
        <v>23</v>
      </c>
      <c r="M15" s="3" t="s">
        <v>29</v>
      </c>
      <c r="N15" s="7">
        <v>0</v>
      </c>
      <c r="O15" s="6">
        <f t="shared" si="1"/>
        <v>0</v>
      </c>
      <c r="P15" s="7">
        <f t="shared" si="2"/>
        <v>0</v>
      </c>
    </row>
    <row r="16" spans="1:16" s="28" customFormat="1" ht="55.95" customHeight="1" x14ac:dyDescent="0.3">
      <c r="A16" s="10">
        <v>8</v>
      </c>
      <c r="B16" s="29" t="s">
        <v>55</v>
      </c>
      <c r="C16" s="29" t="s">
        <v>69</v>
      </c>
      <c r="D16" s="25" t="s">
        <v>12</v>
      </c>
      <c r="E16" s="25" t="s">
        <v>17</v>
      </c>
      <c r="F16" s="25" t="s">
        <v>0</v>
      </c>
      <c r="G16" s="26" t="s">
        <v>28</v>
      </c>
      <c r="H16" s="26">
        <v>3</v>
      </c>
      <c r="I16" s="25">
        <v>650</v>
      </c>
      <c r="J16" s="25">
        <f t="shared" si="3"/>
        <v>715.00000000000011</v>
      </c>
      <c r="K16" s="25">
        <f t="shared" si="0"/>
        <v>845</v>
      </c>
      <c r="L16" s="4" t="s">
        <v>23</v>
      </c>
      <c r="M16" s="3" t="s">
        <v>29</v>
      </c>
      <c r="N16" s="7">
        <v>0</v>
      </c>
      <c r="O16" s="6">
        <f t="shared" si="1"/>
        <v>0</v>
      </c>
      <c r="P16" s="7">
        <f t="shared" si="2"/>
        <v>0</v>
      </c>
    </row>
    <row r="17" spans="1:16" s="28" customFormat="1" ht="55.95" customHeight="1" x14ac:dyDescent="0.3">
      <c r="A17" s="10">
        <v>9</v>
      </c>
      <c r="B17" s="29" t="s">
        <v>82</v>
      </c>
      <c r="C17" s="29" t="s">
        <v>70</v>
      </c>
      <c r="D17" s="25" t="s">
        <v>93</v>
      </c>
      <c r="E17" s="25" t="s">
        <v>17</v>
      </c>
      <c r="F17" s="25">
        <v>1.5</v>
      </c>
      <c r="G17" s="26" t="s">
        <v>27</v>
      </c>
      <c r="H17" s="26">
        <v>5</v>
      </c>
      <c r="I17" s="25">
        <v>500</v>
      </c>
      <c r="J17" s="25">
        <f t="shared" si="3"/>
        <v>550</v>
      </c>
      <c r="K17" s="25">
        <f t="shared" si="0"/>
        <v>650</v>
      </c>
      <c r="L17" s="4" t="s">
        <v>23</v>
      </c>
      <c r="M17" s="3" t="s">
        <v>29</v>
      </c>
      <c r="N17" s="7">
        <v>0</v>
      </c>
      <c r="O17" s="6">
        <f t="shared" si="1"/>
        <v>0</v>
      </c>
      <c r="P17" s="7">
        <f t="shared" si="2"/>
        <v>0</v>
      </c>
    </row>
    <row r="18" spans="1:16" s="28" customFormat="1" ht="55.95" customHeight="1" x14ac:dyDescent="0.3">
      <c r="A18" s="10">
        <v>10</v>
      </c>
      <c r="B18" s="29" t="s">
        <v>65</v>
      </c>
      <c r="C18" s="29" t="s">
        <v>70</v>
      </c>
      <c r="D18" s="25" t="s">
        <v>13</v>
      </c>
      <c r="E18" s="25" t="s">
        <v>17</v>
      </c>
      <c r="F18" s="25">
        <v>1.5</v>
      </c>
      <c r="G18" s="26" t="s">
        <v>27</v>
      </c>
      <c r="H18" s="26">
        <v>5</v>
      </c>
      <c r="I18" s="25">
        <v>600</v>
      </c>
      <c r="J18" s="25">
        <f t="shared" si="3"/>
        <v>660</v>
      </c>
      <c r="K18" s="25">
        <f t="shared" si="0"/>
        <v>780</v>
      </c>
      <c r="L18" s="4"/>
      <c r="M18" s="3" t="s">
        <v>29</v>
      </c>
      <c r="N18" s="7">
        <v>0</v>
      </c>
      <c r="O18" s="6">
        <f t="shared" ref="O18" si="8">N18*H18*J18</f>
        <v>0</v>
      </c>
      <c r="P18" s="7">
        <f t="shared" ref="P18" si="9">N18*H18</f>
        <v>0</v>
      </c>
    </row>
    <row r="19" spans="1:16" s="28" customFormat="1" ht="55.95" customHeight="1" x14ac:dyDescent="0.3">
      <c r="A19" s="10">
        <v>11</v>
      </c>
      <c r="B19" s="29" t="s">
        <v>82</v>
      </c>
      <c r="C19" s="31" t="s">
        <v>96</v>
      </c>
      <c r="D19" s="25" t="s">
        <v>94</v>
      </c>
      <c r="E19" s="25" t="s">
        <v>17</v>
      </c>
      <c r="F19" s="25">
        <v>0.7</v>
      </c>
      <c r="G19" s="26" t="s">
        <v>27</v>
      </c>
      <c r="H19" s="26">
        <v>5</v>
      </c>
      <c r="I19" s="32">
        <v>500</v>
      </c>
      <c r="J19" s="25">
        <f t="shared" si="3"/>
        <v>550</v>
      </c>
      <c r="K19" s="25">
        <f t="shared" si="0"/>
        <v>650</v>
      </c>
      <c r="L19" s="27" t="s">
        <v>23</v>
      </c>
      <c r="M19" s="3" t="s">
        <v>29</v>
      </c>
      <c r="N19" s="7">
        <v>0</v>
      </c>
      <c r="O19" s="6">
        <f t="shared" ref="O19" si="10">N19*H19*J19</f>
        <v>0</v>
      </c>
      <c r="P19" s="7">
        <f t="shared" ref="P19" si="11">N19*H19</f>
        <v>0</v>
      </c>
    </row>
    <row r="20" spans="1:16" s="28" customFormat="1" ht="55.95" customHeight="1" x14ac:dyDescent="0.3">
      <c r="A20" s="10">
        <v>12</v>
      </c>
      <c r="B20" s="29" t="s">
        <v>88</v>
      </c>
      <c r="C20" s="29" t="s">
        <v>71</v>
      </c>
      <c r="D20" s="25" t="s">
        <v>14</v>
      </c>
      <c r="E20" s="25" t="s">
        <v>17</v>
      </c>
      <c r="F20" s="25" t="s">
        <v>1</v>
      </c>
      <c r="G20" s="26" t="s">
        <v>27</v>
      </c>
      <c r="H20" s="26">
        <v>3</v>
      </c>
      <c r="I20" s="25">
        <v>300</v>
      </c>
      <c r="J20" s="25">
        <f t="shared" si="3"/>
        <v>330</v>
      </c>
      <c r="K20" s="25">
        <f t="shared" si="0"/>
        <v>390</v>
      </c>
      <c r="L20" s="27" t="s">
        <v>23</v>
      </c>
      <c r="M20" s="3" t="s">
        <v>29</v>
      </c>
      <c r="N20" s="7">
        <v>0</v>
      </c>
      <c r="O20" s="6">
        <f>N20*H20*J20</f>
        <v>0</v>
      </c>
      <c r="P20" s="7">
        <f>N20*H20</f>
        <v>0</v>
      </c>
    </row>
    <row r="21" spans="1:16" s="28" customFormat="1" ht="55.95" customHeight="1" x14ac:dyDescent="0.3">
      <c r="A21" s="10">
        <v>13</v>
      </c>
      <c r="B21" s="29" t="s">
        <v>54</v>
      </c>
      <c r="C21" s="31" t="s">
        <v>98</v>
      </c>
      <c r="D21" s="25" t="s">
        <v>49</v>
      </c>
      <c r="E21" s="25" t="s">
        <v>17</v>
      </c>
      <c r="F21" s="25">
        <v>1.5</v>
      </c>
      <c r="G21" s="26" t="s">
        <v>28</v>
      </c>
      <c r="H21" s="26">
        <v>5</v>
      </c>
      <c r="I21" s="32">
        <v>70</v>
      </c>
      <c r="J21" s="25">
        <f t="shared" si="3"/>
        <v>77</v>
      </c>
      <c r="K21" s="25">
        <f t="shared" si="0"/>
        <v>91</v>
      </c>
      <c r="L21" s="27" t="s">
        <v>23</v>
      </c>
      <c r="M21" s="3" t="s">
        <v>29</v>
      </c>
      <c r="N21" s="7">
        <v>0</v>
      </c>
      <c r="O21" s="6">
        <f t="shared" si="1"/>
        <v>0</v>
      </c>
      <c r="P21" s="7">
        <f t="shared" si="2"/>
        <v>0</v>
      </c>
    </row>
    <row r="22" spans="1:16" s="28" customFormat="1" ht="55.95" customHeight="1" x14ac:dyDescent="0.3">
      <c r="A22" s="10">
        <v>14</v>
      </c>
      <c r="B22" s="29" t="s">
        <v>66</v>
      </c>
      <c r="C22" s="29" t="s">
        <v>101</v>
      </c>
      <c r="D22" s="25" t="s">
        <v>15</v>
      </c>
      <c r="E22" s="25" t="s">
        <v>17</v>
      </c>
      <c r="F22" s="25">
        <v>0.5</v>
      </c>
      <c r="G22" s="26" t="s">
        <v>28</v>
      </c>
      <c r="H22" s="26">
        <v>5</v>
      </c>
      <c r="I22" s="25">
        <v>1050</v>
      </c>
      <c r="J22" s="25">
        <f t="shared" si="3"/>
        <v>1155</v>
      </c>
      <c r="K22" s="25">
        <f t="shared" si="0"/>
        <v>1365</v>
      </c>
      <c r="L22" s="4" t="s">
        <v>23</v>
      </c>
      <c r="M22" s="3" t="s">
        <v>29</v>
      </c>
      <c r="N22" s="7">
        <v>0</v>
      </c>
      <c r="O22" s="6">
        <f t="shared" si="1"/>
        <v>0</v>
      </c>
      <c r="P22" s="7">
        <f t="shared" si="2"/>
        <v>0</v>
      </c>
    </row>
    <row r="23" spans="1:16" s="28" customFormat="1" ht="55.95" customHeight="1" x14ac:dyDescent="0.3">
      <c r="A23" s="10">
        <v>15</v>
      </c>
      <c r="B23" s="29" t="s">
        <v>66</v>
      </c>
      <c r="C23" s="29" t="s">
        <v>77</v>
      </c>
      <c r="D23" s="25" t="s">
        <v>18</v>
      </c>
      <c r="E23" s="25" t="s">
        <v>17</v>
      </c>
      <c r="F23" s="25">
        <v>1.5</v>
      </c>
      <c r="G23" s="26" t="s">
        <v>27</v>
      </c>
      <c r="H23" s="26">
        <v>5</v>
      </c>
      <c r="I23" s="25">
        <v>950</v>
      </c>
      <c r="J23" s="25">
        <f t="shared" si="3"/>
        <v>1045</v>
      </c>
      <c r="K23" s="25">
        <f t="shared" si="0"/>
        <v>1235</v>
      </c>
      <c r="L23" s="4" t="s">
        <v>23</v>
      </c>
      <c r="M23" s="3" t="s">
        <v>29</v>
      </c>
      <c r="N23" s="7">
        <v>0</v>
      </c>
      <c r="O23" s="6">
        <f t="shared" si="1"/>
        <v>0</v>
      </c>
      <c r="P23" s="7">
        <f t="shared" si="2"/>
        <v>0</v>
      </c>
    </row>
    <row r="24" spans="1:16" s="28" customFormat="1" ht="55.95" customHeight="1" x14ac:dyDescent="0.3">
      <c r="A24" s="10">
        <v>16</v>
      </c>
      <c r="B24" s="29" t="s">
        <v>66</v>
      </c>
      <c r="C24" s="29" t="s">
        <v>72</v>
      </c>
      <c r="D24" s="25" t="s">
        <v>16</v>
      </c>
      <c r="E24" s="25" t="s">
        <v>17</v>
      </c>
      <c r="F24" s="25">
        <v>0.2</v>
      </c>
      <c r="G24" s="26" t="s">
        <v>27</v>
      </c>
      <c r="H24" s="26">
        <v>3</v>
      </c>
      <c r="I24" s="25">
        <v>750</v>
      </c>
      <c r="J24" s="25">
        <f t="shared" si="3"/>
        <v>825.00000000000011</v>
      </c>
      <c r="K24" s="25">
        <f t="shared" si="0"/>
        <v>975</v>
      </c>
      <c r="L24" s="4" t="s">
        <v>23</v>
      </c>
      <c r="M24" s="3" t="s">
        <v>29</v>
      </c>
      <c r="N24" s="7">
        <v>0</v>
      </c>
      <c r="O24" s="6">
        <f t="shared" si="1"/>
        <v>0</v>
      </c>
      <c r="P24" s="7">
        <f t="shared" si="2"/>
        <v>0</v>
      </c>
    </row>
    <row r="25" spans="1:16" s="28" customFormat="1" ht="55.95" customHeight="1" x14ac:dyDescent="0.3">
      <c r="A25" s="10">
        <v>17</v>
      </c>
      <c r="B25" s="29" t="s">
        <v>66</v>
      </c>
      <c r="C25" s="31" t="s">
        <v>99</v>
      </c>
      <c r="D25" s="25" t="s">
        <v>60</v>
      </c>
      <c r="E25" s="25" t="s">
        <v>17</v>
      </c>
      <c r="F25" s="25">
        <v>1</v>
      </c>
      <c r="G25" s="26" t="s">
        <v>28</v>
      </c>
      <c r="H25" s="26">
        <v>5</v>
      </c>
      <c r="I25" s="32">
        <v>70</v>
      </c>
      <c r="J25" s="25">
        <f t="shared" si="3"/>
        <v>77</v>
      </c>
      <c r="K25" s="25">
        <f t="shared" si="0"/>
        <v>91</v>
      </c>
      <c r="L25" s="27" t="s">
        <v>23</v>
      </c>
      <c r="M25" s="3" t="s">
        <v>29</v>
      </c>
      <c r="N25" s="7">
        <v>0</v>
      </c>
      <c r="O25" s="6">
        <f t="shared" si="1"/>
        <v>0</v>
      </c>
      <c r="P25" s="7">
        <f t="shared" si="2"/>
        <v>0</v>
      </c>
    </row>
    <row r="26" spans="1:16" s="28" customFormat="1" ht="55.95" customHeight="1" x14ac:dyDescent="0.3">
      <c r="A26" s="10">
        <v>18</v>
      </c>
      <c r="B26" s="29" t="s">
        <v>56</v>
      </c>
      <c r="C26" s="29" t="s">
        <v>73</v>
      </c>
      <c r="D26" s="25" t="s">
        <v>58</v>
      </c>
      <c r="E26" s="25" t="s">
        <v>17</v>
      </c>
      <c r="F26" s="25">
        <v>0.5</v>
      </c>
      <c r="G26" s="26" t="s">
        <v>28</v>
      </c>
      <c r="H26" s="26">
        <v>5</v>
      </c>
      <c r="I26" s="25">
        <v>1350</v>
      </c>
      <c r="J26" s="25">
        <f t="shared" si="3"/>
        <v>1485.0000000000002</v>
      </c>
      <c r="K26" s="25">
        <f t="shared" si="0"/>
        <v>1755</v>
      </c>
      <c r="L26" s="4"/>
      <c r="M26" s="3" t="s">
        <v>29</v>
      </c>
      <c r="N26" s="7">
        <v>0</v>
      </c>
      <c r="O26" s="6">
        <f t="shared" ref="O26:O27" si="12">N26*H26*J26</f>
        <v>0</v>
      </c>
      <c r="P26" s="7">
        <f t="shared" ref="P26:P27" si="13">N26*H26</f>
        <v>0</v>
      </c>
    </row>
    <row r="27" spans="1:16" s="28" customFormat="1" ht="55.95" customHeight="1" x14ac:dyDescent="0.3">
      <c r="A27" s="10">
        <v>19</v>
      </c>
      <c r="B27" s="29" t="s">
        <v>56</v>
      </c>
      <c r="C27" s="29" t="s">
        <v>57</v>
      </c>
      <c r="D27" s="25" t="s">
        <v>59</v>
      </c>
      <c r="E27" s="25" t="s">
        <v>17</v>
      </c>
      <c r="F27" s="25">
        <v>1</v>
      </c>
      <c r="G27" s="26" t="s">
        <v>28</v>
      </c>
      <c r="H27" s="26">
        <v>5</v>
      </c>
      <c r="I27" s="25">
        <v>150</v>
      </c>
      <c r="J27" s="25">
        <f t="shared" si="3"/>
        <v>165</v>
      </c>
      <c r="K27" s="25">
        <f t="shared" si="0"/>
        <v>195</v>
      </c>
      <c r="L27" s="27"/>
      <c r="M27" s="33" t="s">
        <v>100</v>
      </c>
      <c r="N27" s="7">
        <v>0</v>
      </c>
      <c r="O27" s="6">
        <f t="shared" si="12"/>
        <v>0</v>
      </c>
      <c r="P27" s="7">
        <f t="shared" si="13"/>
        <v>0</v>
      </c>
    </row>
    <row r="28" spans="1:16" s="28" customFormat="1" ht="55.95" customHeight="1" x14ac:dyDescent="0.3">
      <c r="A28" s="10">
        <v>20</v>
      </c>
      <c r="B28" s="29" t="s">
        <v>64</v>
      </c>
      <c r="C28" s="29" t="s">
        <v>74</v>
      </c>
      <c r="D28" s="25" t="s">
        <v>61</v>
      </c>
      <c r="E28" s="25" t="s">
        <v>17</v>
      </c>
      <c r="F28" s="25">
        <v>1.5</v>
      </c>
      <c r="G28" s="26" t="s">
        <v>28</v>
      </c>
      <c r="H28" s="26">
        <v>5</v>
      </c>
      <c r="I28" s="25">
        <v>750</v>
      </c>
      <c r="J28" s="25">
        <f t="shared" si="3"/>
        <v>825.00000000000011</v>
      </c>
      <c r="K28" s="25">
        <f t="shared" si="0"/>
        <v>975</v>
      </c>
      <c r="L28" s="27" t="s">
        <v>23</v>
      </c>
      <c r="M28" s="3" t="s">
        <v>29</v>
      </c>
      <c r="N28" s="7">
        <v>0</v>
      </c>
      <c r="O28" s="6">
        <f t="shared" ref="O28" si="14">N28*H28*J28</f>
        <v>0</v>
      </c>
      <c r="P28" s="7">
        <f t="shared" ref="P28" si="15">N28*H28</f>
        <v>0</v>
      </c>
    </row>
    <row r="29" spans="1:16" s="28" customFormat="1" ht="55.95" hidden="1" customHeight="1" x14ac:dyDescent="0.3">
      <c r="A29" s="10">
        <v>21</v>
      </c>
      <c r="B29" s="29" t="s">
        <v>64</v>
      </c>
      <c r="C29" s="29" t="s">
        <v>75</v>
      </c>
      <c r="D29" s="25" t="s">
        <v>63</v>
      </c>
      <c r="E29" s="25" t="s">
        <v>17</v>
      </c>
      <c r="F29" s="25">
        <v>1</v>
      </c>
      <c r="G29" s="26" t="s">
        <v>28</v>
      </c>
      <c r="H29" s="26">
        <v>5</v>
      </c>
      <c r="I29" s="25"/>
      <c r="J29" s="25">
        <f t="shared" si="3"/>
        <v>0</v>
      </c>
      <c r="K29" s="25">
        <f t="shared" si="0"/>
        <v>0</v>
      </c>
      <c r="L29" s="27"/>
      <c r="M29" s="3" t="s">
        <v>29</v>
      </c>
      <c r="N29" s="7">
        <v>0</v>
      </c>
      <c r="O29" s="6">
        <f t="shared" ref="O29:O30" si="16">N29*H29*J29</f>
        <v>0</v>
      </c>
      <c r="P29" s="7">
        <f t="shared" ref="P29:P30" si="17">N29*H29</f>
        <v>0</v>
      </c>
    </row>
    <row r="30" spans="1:16" s="28" customFormat="1" ht="55.95" customHeight="1" x14ac:dyDescent="0.3">
      <c r="A30" s="10">
        <v>22</v>
      </c>
      <c r="B30" s="29" t="s">
        <v>64</v>
      </c>
      <c r="C30" s="29" t="s">
        <v>81</v>
      </c>
      <c r="D30" s="25" t="s">
        <v>63</v>
      </c>
      <c r="E30" s="25" t="s">
        <v>17</v>
      </c>
      <c r="F30" s="25">
        <v>0.7</v>
      </c>
      <c r="G30" s="26" t="s">
        <v>28</v>
      </c>
      <c r="H30" s="26">
        <v>5</v>
      </c>
      <c r="I30" s="25">
        <v>800</v>
      </c>
      <c r="J30" s="25">
        <f t="shared" si="3"/>
        <v>880.00000000000011</v>
      </c>
      <c r="K30" s="25">
        <f t="shared" si="0"/>
        <v>1040</v>
      </c>
      <c r="L30" s="27" t="s">
        <v>23</v>
      </c>
      <c r="M30" s="3" t="s">
        <v>29</v>
      </c>
      <c r="N30" s="7">
        <v>0</v>
      </c>
      <c r="O30" s="6">
        <f t="shared" si="16"/>
        <v>0</v>
      </c>
      <c r="P30" s="7">
        <f t="shared" si="17"/>
        <v>0</v>
      </c>
    </row>
    <row r="31" spans="1:16" s="28" customFormat="1" ht="55.95" customHeight="1" x14ac:dyDescent="0.3">
      <c r="A31" s="10">
        <v>23</v>
      </c>
      <c r="B31" s="29" t="s">
        <v>64</v>
      </c>
      <c r="C31" s="29" t="s">
        <v>76</v>
      </c>
      <c r="D31" s="25" t="s">
        <v>62</v>
      </c>
      <c r="E31" s="25" t="s">
        <v>17</v>
      </c>
      <c r="F31" s="25">
        <v>0.2</v>
      </c>
      <c r="G31" s="26" t="s">
        <v>27</v>
      </c>
      <c r="H31" s="26">
        <v>3</v>
      </c>
      <c r="I31" s="25">
        <v>300</v>
      </c>
      <c r="J31" s="25">
        <f t="shared" si="3"/>
        <v>330</v>
      </c>
      <c r="K31" s="25">
        <f t="shared" si="0"/>
        <v>390</v>
      </c>
      <c r="L31" s="27"/>
      <c r="M31" s="3" t="s">
        <v>29</v>
      </c>
      <c r="N31" s="7">
        <v>0</v>
      </c>
      <c r="O31" s="6">
        <f t="shared" ref="O31" si="18">N31*H31*J31</f>
        <v>0</v>
      </c>
      <c r="P31" s="7">
        <f t="shared" ref="P31" si="19">N31*H31</f>
        <v>0</v>
      </c>
    </row>
    <row r="32" spans="1:16" s="28" customFormat="1" ht="55.95" customHeight="1" x14ac:dyDescent="0.3">
      <c r="A32" s="10">
        <v>24</v>
      </c>
      <c r="B32" s="29" t="s">
        <v>79</v>
      </c>
      <c r="C32" s="29" t="s">
        <v>78</v>
      </c>
      <c r="D32" s="25" t="s">
        <v>80</v>
      </c>
      <c r="E32" s="25" t="s">
        <v>17</v>
      </c>
      <c r="F32" s="25">
        <v>5</v>
      </c>
      <c r="G32" s="26" t="s">
        <v>27</v>
      </c>
      <c r="H32" s="26">
        <v>5</v>
      </c>
      <c r="I32" s="25">
        <v>770</v>
      </c>
      <c r="J32" s="25">
        <f t="shared" si="3"/>
        <v>847.00000000000011</v>
      </c>
      <c r="K32" s="25">
        <f t="shared" si="0"/>
        <v>1001</v>
      </c>
      <c r="L32" s="27" t="s">
        <v>23</v>
      </c>
      <c r="M32" s="3" t="s">
        <v>29</v>
      </c>
      <c r="N32" s="7">
        <v>0</v>
      </c>
      <c r="O32" s="6">
        <f t="shared" ref="O32" si="20">N32*H32*J32</f>
        <v>0</v>
      </c>
      <c r="P32" s="7">
        <f t="shared" ref="P32" si="21">N32*H32</f>
        <v>0</v>
      </c>
    </row>
    <row r="33" spans="1:10" s="23" customFormat="1" ht="21" x14ac:dyDescent="0.4">
      <c r="B33" s="30" t="s">
        <v>92</v>
      </c>
      <c r="C33" s="30"/>
      <c r="D33" s="30"/>
      <c r="E33" s="30"/>
      <c r="F33" s="30"/>
      <c r="G33" s="30"/>
      <c r="H33" s="30"/>
      <c r="I33" s="30"/>
      <c r="J33" s="30"/>
    </row>
    <row r="34" spans="1:10" s="23" customFormat="1" ht="15.6" x14ac:dyDescent="0.3">
      <c r="B34" s="40" t="s">
        <v>39</v>
      </c>
      <c r="C34" s="41"/>
      <c r="D34" s="42"/>
    </row>
    <row r="35" spans="1:10" s="23" customFormat="1" ht="15.6" x14ac:dyDescent="0.3">
      <c r="B35" s="11" t="s">
        <v>31</v>
      </c>
      <c r="C35" s="5">
        <v>500</v>
      </c>
      <c r="D35" s="9" t="s">
        <v>17</v>
      </c>
    </row>
    <row r="36" spans="1:10" s="23" customFormat="1" ht="15.6" x14ac:dyDescent="0.3">
      <c r="B36" s="11" t="s">
        <v>32</v>
      </c>
      <c r="C36" s="10">
        <v>100</v>
      </c>
      <c r="D36" s="9" t="s">
        <v>17</v>
      </c>
    </row>
    <row r="37" spans="1:10" s="23" customFormat="1" ht="15.6" x14ac:dyDescent="0.3"/>
    <row r="38" spans="1:10" s="23" customFormat="1" ht="15.6" x14ac:dyDescent="0.3">
      <c r="B38" s="23" t="s">
        <v>40</v>
      </c>
    </row>
    <row r="39" spans="1:10" s="23" customFormat="1" ht="15.6" x14ac:dyDescent="0.3">
      <c r="B39" s="23" t="s">
        <v>38</v>
      </c>
    </row>
    <row r="40" spans="1:10" s="23" customFormat="1" ht="15.6" x14ac:dyDescent="0.3">
      <c r="B40" s="23" t="s">
        <v>51</v>
      </c>
    </row>
    <row r="41" spans="1:10" s="23" customFormat="1" ht="15.6" x14ac:dyDescent="0.3">
      <c r="A41" s="23" t="s">
        <v>95</v>
      </c>
      <c r="B41" s="23" t="s">
        <v>50</v>
      </c>
    </row>
  </sheetData>
  <mergeCells count="11">
    <mergeCell ref="B34:D34"/>
    <mergeCell ref="A7:M7"/>
    <mergeCell ref="A4:M4"/>
    <mergeCell ref="A6:M6"/>
    <mergeCell ref="A5:M5"/>
    <mergeCell ref="N1:P5"/>
    <mergeCell ref="A1:H1"/>
    <mergeCell ref="L1:M1"/>
    <mergeCell ref="I1:K1"/>
    <mergeCell ref="A2:M2"/>
    <mergeCell ref="A3:M3"/>
  </mergeCells>
  <hyperlinks>
    <hyperlink ref="L9" r:id="rId1"/>
    <hyperlink ref="L10" r:id="rId2"/>
    <hyperlink ref="L14" r:id="rId3"/>
    <hyperlink ref="L16" r:id="rId4"/>
    <hyperlink ref="L17" r:id="rId5"/>
    <hyperlink ref="L22" r:id="rId6"/>
    <hyperlink ref="L23" r:id="rId7"/>
    <hyperlink ref="L24" r:id="rId8"/>
    <hyperlink ref="L15" r:id="rId9"/>
    <hyperlink ref="L25" r:id="rId10"/>
    <hyperlink ref="L20" r:id="rId11"/>
    <hyperlink ref="L21" r:id="rId12"/>
    <hyperlink ref="L11" r:id="rId13"/>
    <hyperlink ref="L12" r:id="rId14"/>
    <hyperlink ref="L19" r:id="rId15"/>
    <hyperlink ref="L32" r:id="rId16"/>
    <hyperlink ref="L28" r:id="rId17"/>
    <hyperlink ref="L30" r:id="rId18"/>
  </hyperlinks>
  <pageMargins left="0.7" right="0.7" top="0.75" bottom="0.75" header="0.3" footer="0.3"/>
  <pageSetup paperSize="9" scale="43" orientation="portrait" r:id="rId19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A9" sqref="A1:XFD9"/>
    </sheetView>
  </sheetViews>
  <sheetFormatPr defaultColWidth="8.77734375" defaultRowHeight="15.6" x14ac:dyDescent="0.3"/>
  <cols>
    <col min="1" max="1" width="8.77734375" style="23"/>
    <col min="2" max="2" width="10.88671875" style="23" customWidth="1"/>
    <col min="3" max="16384" width="8.77734375" style="23"/>
  </cols>
  <sheetData>
    <row r="2" spans="2:4" x14ac:dyDescent="0.3">
      <c r="B2" s="40" t="s">
        <v>39</v>
      </c>
      <c r="C2" s="41"/>
      <c r="D2" s="42"/>
    </row>
    <row r="3" spans="2:4" x14ac:dyDescent="0.3">
      <c r="B3" s="11" t="s">
        <v>31</v>
      </c>
      <c r="C3" s="5">
        <v>500</v>
      </c>
      <c r="D3" s="9" t="s">
        <v>17</v>
      </c>
    </row>
    <row r="4" spans="2:4" x14ac:dyDescent="0.3">
      <c r="B4" s="11" t="s">
        <v>32</v>
      </c>
      <c r="C4" s="10">
        <v>100</v>
      </c>
      <c r="D4" s="9" t="s">
        <v>17</v>
      </c>
    </row>
    <row r="6" spans="2:4" x14ac:dyDescent="0.3">
      <c r="B6" s="23" t="s">
        <v>40</v>
      </c>
    </row>
    <row r="7" spans="2:4" x14ac:dyDescent="0.3">
      <c r="B7" s="23" t="s">
        <v>38</v>
      </c>
    </row>
    <row r="8" spans="2:4" x14ac:dyDescent="0.3">
      <c r="B8" s="23" t="s">
        <v>51</v>
      </c>
    </row>
    <row r="9" spans="2:4" x14ac:dyDescent="0.3">
      <c r="B9" s="23" t="s">
        <v>50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продукции</vt:lpstr>
      <vt:lpstr>Условия поставки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Александр</dc:creator>
  <cp:lastModifiedBy>Smoked Fish</cp:lastModifiedBy>
  <cp:lastPrinted>2020-01-28T10:21:27Z</cp:lastPrinted>
  <dcterms:created xsi:type="dcterms:W3CDTF">2019-10-14T08:03:30Z</dcterms:created>
  <dcterms:modified xsi:type="dcterms:W3CDTF">2020-02-28T10:15:01Z</dcterms:modified>
</cp:coreProperties>
</file>