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0" yWindow="0" windowWidth="20490" windowHeight="7665"/>
  </bookViews>
  <sheets>
    <sheet name="Прайс" sheetId="1" r:id="rId1"/>
    <sheet name="Герлянды" sheetId="7" r:id="rId2"/>
  </sheets>
  <calcPr calcId="124519"/>
</workbook>
</file>

<file path=xl/calcChain.xml><?xml version="1.0" encoding="utf-8"?>
<calcChain xmlns="http://schemas.openxmlformats.org/spreadsheetml/2006/main">
  <c r="G40" i="1"/>
  <c r="L52" i="7" l="1"/>
  <c r="L32"/>
  <c r="L45"/>
  <c r="L25" l="1"/>
  <c r="L16"/>
  <c r="L6"/>
  <c r="F52"/>
  <c r="F45"/>
  <c r="F32"/>
  <c r="F25"/>
  <c r="F6"/>
  <c r="F16"/>
  <c r="G50" i="1"/>
  <c r="O28"/>
  <c r="O18"/>
  <c r="O6"/>
  <c r="O40"/>
  <c r="G28"/>
  <c r="G18"/>
  <c r="G6"/>
  <c r="K50" l="1"/>
  <c r="E57" i="7"/>
</calcChain>
</file>

<file path=xl/sharedStrings.xml><?xml version="1.0" encoding="utf-8"?>
<sst xmlns="http://schemas.openxmlformats.org/spreadsheetml/2006/main" count="259" uniqueCount="118">
  <si>
    <t>Размер</t>
  </si>
  <si>
    <t xml:space="preserve">                                            Пушистая ёлка </t>
  </si>
  <si>
    <t>Сказка</t>
  </si>
  <si>
    <t>Светодиодная ёлка с напылением</t>
  </si>
  <si>
    <t>Олимпийская</t>
  </si>
  <si>
    <t>Принцесса</t>
  </si>
  <si>
    <t>кол-во</t>
  </si>
  <si>
    <t>Диаметр н. яруса</t>
  </si>
  <si>
    <t>0.65 м</t>
  </si>
  <si>
    <t>0.8 м</t>
  </si>
  <si>
    <t>1.0 м</t>
  </si>
  <si>
    <t>1.1 м</t>
  </si>
  <si>
    <t>1.2 м</t>
  </si>
  <si>
    <t>1.4 м</t>
  </si>
  <si>
    <t>1.5 м</t>
  </si>
  <si>
    <t>1.6 м</t>
  </si>
  <si>
    <t>Цена</t>
  </si>
  <si>
    <t>1.3 м</t>
  </si>
  <si>
    <t>1.7 м</t>
  </si>
  <si>
    <t>1,8 м</t>
  </si>
  <si>
    <t>0,8 м</t>
  </si>
  <si>
    <t>Кристалл Премиум, белые кончики</t>
  </si>
  <si>
    <t>Ель Литая Президентская</t>
  </si>
  <si>
    <t>Самая популярная модель. Сборная конструкция. Состоит из нескольких ярусов в зависимости от высоты. Веточки вставляются в пазы, начиная от 120 см. Хвоя густая, не лысый Китай! Это самая качественная модель в этой серии. На нижнем ярусе - 7 густых лапок. Подставка 60-90см - пластик, от 120 см - металл.</t>
  </si>
  <si>
    <t>Это елка из КНР, со встроенными светодиодами. Начиная от 150 см - сборная конструкция из 2 частей. Ветки с имеют белые кончики (не напыление). Очень красиво выглядит в темноте. Подставка - металл, начиная со 120 см. Китай</t>
  </si>
  <si>
    <t>Конструкция сборная. У 100-120 см - 1 часть, от 150 см - из 2 частей. Все ветки уже идут от ствола, не нужно собирать. Более массивная модель, чем Заснеженная Премиум. Подставка - прочный пластик.</t>
  </si>
  <si>
    <t>Ель Олимпийская Зеленая</t>
  </si>
  <si>
    <t>У этой модели в отличии от Сказки закруглены кончики. Выверенный размер и количество ярусов создают чёткую пирамидальную форму. Веток и отростков на ёлке достаточное количество для полного заполнения просветов. Подставка - прочный пластик.</t>
  </si>
  <si>
    <t>Эта модель точно такая же как Олимпийская Зеленая, только кончики имеют белое напыление, создаётся эффект заснеживания.</t>
  </si>
  <si>
    <t>Хвоя у этой модели похожа на Заснеженную Премиум, только она идёт сразу от ствола. Конструкция не сборная, целиковая. Массивнее чем у Заснеженной. Подставка - прочный пластик.</t>
  </si>
  <si>
    <t>Эта модель похожа на Олимпийскую. Только она еще более густая. Кончики заостренные, имеют салатовое или белое напыление с блестками. Имеет премиальный вид.</t>
  </si>
  <si>
    <t>Самая премиальная модель. Материал  -100% силикон, не ПВХ. Максимально похожа на ёлку. Подставка - металл.</t>
  </si>
  <si>
    <t>Пушистая</t>
  </si>
  <si>
    <t>Общая сумма</t>
  </si>
  <si>
    <t>общая сумма</t>
  </si>
  <si>
    <t>Сумма Вашего заказа</t>
  </si>
  <si>
    <t>9м (300 LED)</t>
  </si>
  <si>
    <t>7м (200 LED)</t>
  </si>
  <si>
    <t>6 м (140 LED)</t>
  </si>
  <si>
    <t>4 м (100 LED)</t>
  </si>
  <si>
    <t>12м (400 LED)</t>
  </si>
  <si>
    <t>14м (500 LED)</t>
  </si>
  <si>
    <t>Лампочные Гирлянды Нить</t>
  </si>
  <si>
    <t>100 ламп</t>
  </si>
  <si>
    <t>200 ламп</t>
  </si>
  <si>
    <t>300 ламп</t>
  </si>
  <si>
    <t>400 ламп</t>
  </si>
  <si>
    <t>500 ламп</t>
  </si>
  <si>
    <t xml:space="preserve">Цена </t>
  </si>
  <si>
    <t>Мишура</t>
  </si>
  <si>
    <t>2,5м диаметр 8см(10 цветов)</t>
  </si>
  <si>
    <t>2,5м диаметр 10см(8 цветов)</t>
  </si>
  <si>
    <t>2,5м диаметр 15см(5 цветов)</t>
  </si>
  <si>
    <t>Елочные украшения</t>
  </si>
  <si>
    <t>Шар диаметр: 5см (разные цвета), 12шт.</t>
  </si>
  <si>
    <t>Шар диаметр: 6см (разные цвета), 20шт.</t>
  </si>
  <si>
    <t>Шишка диаметр: 6см, 6шт.</t>
  </si>
  <si>
    <t>Дед мороз 7см, 3шт.</t>
  </si>
  <si>
    <t>Снежинка диаметр: 10см (разные цвета) 6шт.</t>
  </si>
  <si>
    <t>Снеговики 8см (светятся) 12шт.</t>
  </si>
  <si>
    <t>Снеговики мягкие 7см (разные цвета) 12шт.</t>
  </si>
  <si>
    <t>Бантики 6см (серебро, золотые, красные, синие) 60 шт.</t>
  </si>
  <si>
    <t>Дед мороз, Олень мягкие 10см,   24 шт.</t>
  </si>
  <si>
    <t>украшения</t>
  </si>
  <si>
    <t>Светодиодные Гирлянды Шарики</t>
  </si>
  <si>
    <t>Шарики 50 LED 5м(разные цвета)</t>
  </si>
  <si>
    <t>Шарики 50 LED 5м(один цвет)</t>
  </si>
  <si>
    <t>Шарики 100 LED 10м(разные цвета)</t>
  </si>
  <si>
    <t>Светодиодные Гирлянды Сетка</t>
  </si>
  <si>
    <t>Сетка 160 LED 1,5х1,5м (разные цвета)</t>
  </si>
  <si>
    <t>Сетка 240 LED 2х2м (разные цвета)</t>
  </si>
  <si>
    <t>Сетка 320 LED 3х2м (разные цвета)</t>
  </si>
  <si>
    <t>Светодиодные Гирлянды Занавес</t>
  </si>
  <si>
    <t>1,5х1,5м 160 LED (разн. цвета)</t>
  </si>
  <si>
    <t>2х1,5м 240 LED (разн. цвета)</t>
  </si>
  <si>
    <t>2х2м 320 LED MixLight улица(разн. цвета)</t>
  </si>
  <si>
    <t>2х3м 480 LED MixLight улица(разн. цвета)</t>
  </si>
  <si>
    <t>3х3м 600 LED улица(разн. цвета)</t>
  </si>
  <si>
    <t>Ультра Тонкая гирлянда Занавес 3х2м 400LED MixLight (улица)</t>
  </si>
  <si>
    <t>Светодиодные гирлянды Бахрома</t>
  </si>
  <si>
    <t>3х0,5м 200 LED прозрачная</t>
  </si>
  <si>
    <t>3х0,6м (провод:черн,бел) улица</t>
  </si>
  <si>
    <t>3х0,7м (тонкий провод) улица</t>
  </si>
  <si>
    <t>Светодиодные гирлянды Дождь-Водопад</t>
  </si>
  <si>
    <t>3х2м (разные цвета) дом, улица</t>
  </si>
  <si>
    <t>3х3м (разные цвета) дом, улица</t>
  </si>
  <si>
    <t>6х3м (разные цвета) дом, улица</t>
  </si>
  <si>
    <t>2,1х3м (разн. цвета) дом, улица</t>
  </si>
  <si>
    <t>Светодиодная гирлянда Тающая Сосулька</t>
  </si>
  <si>
    <t xml:space="preserve"> 6 шт. 50см обычная</t>
  </si>
  <si>
    <t>6 шт. 50см спираль</t>
  </si>
  <si>
    <t>Контроллер для дюралайта 10м</t>
  </si>
  <si>
    <t>Контроллер для дюралайта 100м</t>
  </si>
  <si>
    <t>Переходник трехжильный</t>
  </si>
  <si>
    <t>Колпачек заглушка</t>
  </si>
  <si>
    <t>Дюралайт</t>
  </si>
  <si>
    <t xml:space="preserve"> LED 8м, с контроллером (8 режимов)</t>
  </si>
  <si>
    <t>20м, с контроллером (8 режимов)</t>
  </si>
  <si>
    <t>бухта 70м. 10.5мм. 1м - 18 ламп</t>
  </si>
  <si>
    <t>бухта 100м. 10.5мм. 1м - 24 лампы</t>
  </si>
  <si>
    <t>Разное</t>
  </si>
  <si>
    <t>Цветомузыкальный шар с флэшкой и пультом</t>
  </si>
  <si>
    <t>Лазерный проектор (точки) комната</t>
  </si>
  <si>
    <t>Лазерный проектор (фигуры) комната</t>
  </si>
  <si>
    <r>
      <t xml:space="preserve">Лазерный проектор (точки) </t>
    </r>
    <r>
      <rPr>
        <b/>
        <sz val="12"/>
        <rFont val="Calibri"/>
        <family val="2"/>
        <charset val="204"/>
      </rPr>
      <t>улица</t>
    </r>
  </si>
  <si>
    <r>
      <t xml:space="preserve">Лазерный проектор (фигуры) </t>
    </r>
    <r>
      <rPr>
        <b/>
        <sz val="12"/>
        <rFont val="Calibri"/>
        <family val="2"/>
        <charset val="204"/>
      </rPr>
      <t>улица</t>
    </r>
  </si>
  <si>
    <t>Светодиодная лента RGB с пультом 5м. цветная</t>
  </si>
  <si>
    <t>Светодиодная лента RGB с пультом 5м. 1 тон</t>
  </si>
  <si>
    <t>Новогодняя шапка (cиняя,фиолетовая,красная,зеленая)</t>
  </si>
  <si>
    <t>разное</t>
  </si>
  <si>
    <t>Сумма вашего заказа</t>
  </si>
  <si>
    <t>Эта модель похожа на Лесную Сказку, только у этой модели - ножка металлическая, не пластик. Классический недорогой вариант елки.</t>
  </si>
  <si>
    <t>Класическая</t>
  </si>
  <si>
    <t>Вес,кг</t>
  </si>
  <si>
    <t xml:space="preserve">Светодиодная </t>
  </si>
  <si>
    <t>Кристал</t>
  </si>
  <si>
    <t>Светодиодные (LED) Гирлянды Нить(цвета разные)</t>
  </si>
  <si>
    <t>Классическая</t>
  </si>
</sst>
</file>

<file path=xl/styles.xml><?xml version="1.0" encoding="utf-8"?>
<styleSheet xmlns="http://schemas.openxmlformats.org/spreadsheetml/2006/main">
  <numFmts count="1">
    <numFmt numFmtId="164" formatCode="#,##0&quot;р.&quot;"/>
  </numFmts>
  <fonts count="3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21212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1"/>
      <color theme="4"/>
      <name val="Calibri"/>
      <family val="2"/>
      <charset val="204"/>
      <scheme val="minor"/>
    </font>
    <font>
      <b/>
      <sz val="11"/>
      <color theme="4"/>
      <name val="Calibri"/>
      <family val="2"/>
      <charset val="204"/>
      <scheme val="minor"/>
    </font>
    <font>
      <b/>
      <sz val="11"/>
      <color theme="6"/>
      <name val="Calibri"/>
      <family val="2"/>
      <charset val="204"/>
      <scheme val="minor"/>
    </font>
    <font>
      <b/>
      <sz val="12"/>
      <color theme="6"/>
      <name val="Arial"/>
      <family val="2"/>
      <charset val="204"/>
    </font>
    <font>
      <b/>
      <sz val="11"/>
      <color theme="6"/>
      <name val="Arial"/>
      <family val="2"/>
      <charset val="204"/>
    </font>
    <font>
      <sz val="12"/>
      <color rgb="FFE3100D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2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name val="Calibri"/>
      <family val="2"/>
      <charset val="204"/>
    </font>
    <font>
      <b/>
      <sz val="15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3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2" borderId="0" applyNumberFormat="0" applyBorder="0" applyAlignment="0" applyProtection="0"/>
  </cellStyleXfs>
  <cellXfs count="1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 applyAlignment="1">
      <alignment horizontal="center"/>
    </xf>
    <xf numFmtId="0" fontId="12" fillId="0" borderId="0" xfId="1" applyBorder="1" applyAlignment="1" applyProtection="1"/>
    <xf numFmtId="0" fontId="11" fillId="0" borderId="0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6" fillId="3" borderId="1" xfId="0" applyNumberFormat="1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center"/>
    </xf>
    <xf numFmtId="2" fontId="13" fillId="4" borderId="1" xfId="2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2" fontId="19" fillId="4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0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2" applyFont="1" applyFill="1" applyBorder="1" applyAlignment="1"/>
    <xf numFmtId="0" fontId="15" fillId="0" borderId="0" xfId="0" applyFont="1" applyFill="1" applyBorder="1" applyAlignment="1"/>
    <xf numFmtId="2" fontId="17" fillId="4" borderId="1" xfId="2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17" fillId="4" borderId="0" xfId="2" applyNumberFormat="1" applyFont="1" applyFill="1" applyBorder="1"/>
    <xf numFmtId="0" fontId="0" fillId="0" borderId="0" xfId="0" applyAlignment="1"/>
    <xf numFmtId="0" fontId="15" fillId="0" borderId="0" xfId="0" applyFont="1" applyFill="1" applyBorder="1" applyAlignment="1">
      <alignment horizontal="center"/>
    </xf>
    <xf numFmtId="2" fontId="17" fillId="4" borderId="0" xfId="2" applyNumberFormat="1" applyFont="1" applyFill="1" applyBorder="1" applyAlignment="1">
      <alignment horizontal="center"/>
    </xf>
    <xf numFmtId="0" fontId="0" fillId="4" borderId="0" xfId="0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/>
    <xf numFmtId="0" fontId="16" fillId="0" borderId="1" xfId="0" applyFont="1" applyFill="1" applyBorder="1" applyAlignment="1">
      <alignment horizontal="center"/>
    </xf>
    <xf numFmtId="0" fontId="21" fillId="0" borderId="1" xfId="2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18" fillId="0" borderId="0" xfId="0" applyNumberFormat="1" applyFont="1" applyFill="1" applyBorder="1" applyAlignment="1">
      <alignment horizontal="center" wrapText="1"/>
    </xf>
    <xf numFmtId="164" fontId="15" fillId="0" borderId="0" xfId="0" applyNumberFormat="1" applyFont="1" applyFill="1" applyBorder="1" applyAlignment="1">
      <alignment horizontal="center"/>
    </xf>
    <xf numFmtId="2" fontId="19" fillId="4" borderId="0" xfId="0" applyNumberFormat="1" applyFont="1" applyFill="1" applyBorder="1" applyAlignment="1">
      <alignment horizontal="center"/>
    </xf>
    <xf numFmtId="0" fontId="17" fillId="0" borderId="0" xfId="0" applyFont="1" applyBorder="1"/>
    <xf numFmtId="2" fontId="17" fillId="0" borderId="0" xfId="2" applyNumberFormat="1" applyFont="1" applyFill="1" applyBorder="1" applyAlignment="1">
      <alignment wrapText="1"/>
    </xf>
    <xf numFmtId="0" fontId="17" fillId="0" borderId="0" xfId="2" applyFont="1" applyFill="1" applyBorder="1" applyAlignment="1">
      <alignment horizontal="center"/>
    </xf>
    <xf numFmtId="2" fontId="13" fillId="4" borderId="0" xfId="2" applyNumberFormat="1" applyFont="1" applyFill="1" applyBorder="1" applyAlignment="1">
      <alignment horizontal="center"/>
    </xf>
    <xf numFmtId="2" fontId="17" fillId="0" borderId="0" xfId="2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64" fontId="28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2" fillId="0" borderId="1" xfId="0" applyFont="1" applyBorder="1" applyAlignment="1">
      <alignment horizontal="center" wrapText="1"/>
    </xf>
    <xf numFmtId="164" fontId="28" fillId="0" borderId="0" xfId="0" applyNumberFormat="1" applyFont="1" applyFill="1" applyBorder="1" applyAlignment="1">
      <alignment horizontal="center"/>
    </xf>
    <xf numFmtId="0" fontId="29" fillId="0" borderId="1" xfId="0" applyFont="1" applyFill="1" applyBorder="1" applyAlignment="1"/>
    <xf numFmtId="0" fontId="29" fillId="0" borderId="1" xfId="0" applyFont="1" applyFill="1" applyBorder="1" applyAlignment="1">
      <alignment wrapText="1"/>
    </xf>
    <xf numFmtId="0" fontId="26" fillId="0" borderId="0" xfId="0" applyFont="1" applyBorder="1" applyAlignment="1">
      <alignment vertical="center"/>
    </xf>
    <xf numFmtId="0" fontId="29" fillId="0" borderId="5" xfId="0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28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28" fillId="0" borderId="1" xfId="0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164" fontId="32" fillId="0" borderId="0" xfId="0" applyNumberFormat="1" applyFont="1" applyBorder="1" applyAlignment="1">
      <alignment horizontal="center" vertical="center"/>
    </xf>
    <xf numFmtId="0" fontId="33" fillId="0" borderId="0" xfId="0" applyFont="1" applyAlignment="1"/>
    <xf numFmtId="164" fontId="32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8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1" fillId="6" borderId="1" xfId="0" applyFont="1" applyFill="1" applyBorder="1" applyAlignment="1">
      <alignment vertical="top"/>
    </xf>
    <xf numFmtId="0" fontId="26" fillId="0" borderId="1" xfId="0" applyFont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7" borderId="0" xfId="0" applyFont="1" applyFill="1" applyBorder="1" applyAlignment="1">
      <alignment horizontal="center" vertical="center"/>
    </xf>
    <xf numFmtId="2" fontId="17" fillId="0" borderId="1" xfId="2" applyNumberFormat="1" applyFont="1" applyFill="1" applyBorder="1" applyAlignment="1">
      <alignment vertical="top" wrapText="1"/>
    </xf>
    <xf numFmtId="2" fontId="17" fillId="0" borderId="1" xfId="2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/>
    </xf>
    <xf numFmtId="0" fontId="31" fillId="6" borderId="3" xfId="0" applyFont="1" applyFill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6" fillId="5" borderId="5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 wrapText="1"/>
    </xf>
    <xf numFmtId="0" fontId="30" fillId="4" borderId="6" xfId="0" applyFont="1" applyFill="1" applyBorder="1" applyAlignment="1">
      <alignment horizontal="center" vertical="center" wrapText="1"/>
    </xf>
  </cellXfs>
  <cellStyles count="3">
    <cellStyle name="Акцент2" xfId="2" builtinId="33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593970</xdr:colOff>
      <xdr:row>53</xdr:row>
      <xdr:rowOff>194700</xdr:rowOff>
    </xdr:from>
    <xdr:to>
      <xdr:col>1</xdr:col>
      <xdr:colOff>12700</xdr:colOff>
      <xdr:row>65</xdr:row>
      <xdr:rowOff>28821</xdr:rowOff>
    </xdr:to>
    <xdr:pic>
      <xdr:nvPicPr>
        <xdr:cNvPr id="12" name="Рисунок 11" descr="Заснеженная Премиум 180 см.jp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3970" y="13199500"/>
          <a:ext cx="1958730" cy="2234421"/>
        </a:xfrm>
        <a:prstGeom prst="rect">
          <a:avLst/>
        </a:prstGeom>
      </xdr:spPr>
    </xdr:pic>
    <xdr:clientData/>
  </xdr:twoCellAnchor>
  <xdr:twoCellAnchor editAs="oneCell">
    <xdr:from>
      <xdr:col>4</xdr:col>
      <xdr:colOff>573942</xdr:colOff>
      <xdr:row>54</xdr:row>
      <xdr:rowOff>52520</xdr:rowOff>
    </xdr:from>
    <xdr:to>
      <xdr:col>5</xdr:col>
      <xdr:colOff>1104899</xdr:colOff>
      <xdr:row>65</xdr:row>
      <xdr:rowOff>12700</xdr:rowOff>
    </xdr:to>
    <xdr:pic>
      <xdr:nvPicPr>
        <xdr:cNvPr id="14" name="Рисунок 13" descr="Лесная сказка зеленая общее.jp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90442" y="13260520"/>
          <a:ext cx="1775557" cy="215728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2159000</xdr:colOff>
      <xdr:row>68</xdr:row>
      <xdr:rowOff>28330</xdr:rowOff>
    </xdr:from>
    <xdr:to>
      <xdr:col>3</xdr:col>
      <xdr:colOff>322382</xdr:colOff>
      <xdr:row>81</xdr:row>
      <xdr:rowOff>12700</xdr:rowOff>
    </xdr:to>
    <xdr:pic>
      <xdr:nvPicPr>
        <xdr:cNvPr id="15" name="Рисунок 14" descr="Классическая КНР.jp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159000" y="15255630"/>
          <a:ext cx="1935282" cy="2549770"/>
        </a:xfrm>
        <a:prstGeom prst="rect">
          <a:avLst/>
        </a:prstGeom>
      </xdr:spPr>
    </xdr:pic>
    <xdr:clientData/>
  </xdr:twoCellAnchor>
  <xdr:twoCellAnchor editAs="oneCell">
    <xdr:from>
      <xdr:col>13</xdr:col>
      <xdr:colOff>41275</xdr:colOff>
      <xdr:row>54</xdr:row>
      <xdr:rowOff>31733</xdr:rowOff>
    </xdr:from>
    <xdr:to>
      <xdr:col>15</xdr:col>
      <xdr:colOff>107950</xdr:colOff>
      <xdr:row>65</xdr:row>
      <xdr:rowOff>50800</xdr:rowOff>
    </xdr:to>
    <xdr:pic>
      <xdr:nvPicPr>
        <xdr:cNvPr id="16" name="Рисунок 15" descr="Кристалл Премиум.jp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217775" y="13239733"/>
          <a:ext cx="1908175" cy="2216167"/>
        </a:xfrm>
        <a:prstGeom prst="rect">
          <a:avLst/>
        </a:prstGeom>
      </xdr:spPr>
    </xdr:pic>
    <xdr:clientData/>
  </xdr:twoCellAnchor>
  <xdr:twoCellAnchor editAs="oneCell">
    <xdr:from>
      <xdr:col>8</xdr:col>
      <xdr:colOff>15589</xdr:colOff>
      <xdr:row>53</xdr:row>
      <xdr:rowOff>155574</xdr:rowOff>
    </xdr:from>
    <xdr:to>
      <xdr:col>8</xdr:col>
      <xdr:colOff>1689099</xdr:colOff>
      <xdr:row>65</xdr:row>
      <xdr:rowOff>12699</xdr:rowOff>
    </xdr:to>
    <xdr:pic>
      <xdr:nvPicPr>
        <xdr:cNvPr id="18" name="Рисунок 17" descr="Олимпийская с заснеженными кончиками.jp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705689" y="13160374"/>
          <a:ext cx="1673510" cy="2257425"/>
        </a:xfrm>
        <a:prstGeom prst="rect">
          <a:avLst/>
        </a:prstGeom>
      </xdr:spPr>
    </xdr:pic>
    <xdr:clientData/>
  </xdr:twoCellAnchor>
  <xdr:twoCellAnchor editAs="oneCell">
    <xdr:from>
      <xdr:col>2</xdr:col>
      <xdr:colOff>343210</xdr:colOff>
      <xdr:row>53</xdr:row>
      <xdr:rowOff>186380</xdr:rowOff>
    </xdr:from>
    <xdr:to>
      <xdr:col>3</xdr:col>
      <xdr:colOff>914400</xdr:colOff>
      <xdr:row>65</xdr:row>
      <xdr:rowOff>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194AEE7-FA15-4896-8B49-D865EDE16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2010" y="12416480"/>
          <a:ext cx="1244290" cy="2213920"/>
        </a:xfrm>
        <a:prstGeom prst="rect">
          <a:avLst/>
        </a:prstGeom>
      </xdr:spPr>
    </xdr:pic>
    <xdr:clientData/>
  </xdr:twoCellAnchor>
  <xdr:twoCellAnchor editAs="oneCell">
    <xdr:from>
      <xdr:col>10</xdr:col>
      <xdr:colOff>149023</xdr:colOff>
      <xdr:row>53</xdr:row>
      <xdr:rowOff>195897</xdr:rowOff>
    </xdr:from>
    <xdr:to>
      <xdr:col>11</xdr:col>
      <xdr:colOff>736600</xdr:colOff>
      <xdr:row>65</xdr:row>
      <xdr:rowOff>38100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746F3DEA-F49E-4EF5-BD30-5AF91CDDD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023" y="12425997"/>
          <a:ext cx="1679777" cy="2242503"/>
        </a:xfrm>
        <a:prstGeom prst="rect">
          <a:avLst/>
        </a:prstGeom>
      </xdr:spPr>
    </xdr:pic>
    <xdr:clientData/>
  </xdr:twoCellAnchor>
  <xdr:twoCellAnchor editAs="oneCell">
    <xdr:from>
      <xdr:col>4</xdr:col>
      <xdr:colOff>203200</xdr:colOff>
      <xdr:row>67</xdr:row>
      <xdr:rowOff>186182</xdr:rowOff>
    </xdr:from>
    <xdr:to>
      <xdr:col>5</xdr:col>
      <xdr:colOff>876299</xdr:colOff>
      <xdr:row>80</xdr:row>
      <xdr:rowOff>180910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84A5BFC1-5360-4485-804B-ACE983E5B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5222982"/>
          <a:ext cx="1917699" cy="2560128"/>
        </a:xfrm>
        <a:prstGeom prst="rect">
          <a:avLst/>
        </a:prstGeom>
      </xdr:spPr>
    </xdr:pic>
    <xdr:clientData/>
  </xdr:twoCellAnchor>
  <xdr:twoCellAnchor editAs="oneCell">
    <xdr:from>
      <xdr:col>10</xdr:col>
      <xdr:colOff>292100</xdr:colOff>
      <xdr:row>68</xdr:row>
      <xdr:rowOff>38100</xdr:rowOff>
    </xdr:from>
    <xdr:to>
      <xdr:col>11</xdr:col>
      <xdr:colOff>866775</xdr:colOff>
      <xdr:row>80</xdr:row>
      <xdr:rowOff>44450</xdr:rowOff>
    </xdr:to>
    <xdr:pic>
      <xdr:nvPicPr>
        <xdr:cNvPr id="9" name="Рисунок 8">
          <a:extLst>
            <a:ext uri="{FF2B5EF4-FFF2-40B4-BE49-F238E27FC236}">
              <a16:creationId xmlns="" xmlns:a16="http://schemas.microsoft.com/office/drawing/2014/main" id="{9674A555-2F5A-4C44-A418-8A65C7FFE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7100" y="15265400"/>
          <a:ext cx="1666875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5"/>
  <sheetViews>
    <sheetView tabSelected="1" topLeftCell="A55" zoomScale="75" zoomScaleNormal="75" workbookViewId="0">
      <selection activeCell="B82" sqref="B82:C82"/>
    </sheetView>
  </sheetViews>
  <sheetFormatPr defaultRowHeight="15"/>
  <cols>
    <col min="1" max="1" width="38.140625" customWidth="1"/>
    <col min="2" max="2" width="8.42578125" customWidth="1"/>
    <col min="3" max="3" width="10.140625" customWidth="1"/>
    <col min="4" max="5" width="18.7109375" bestFit="1" customWidth="1"/>
    <col min="6" max="6" width="16.7109375" customWidth="1"/>
    <col min="7" max="8" width="17.28515625" customWidth="1"/>
    <col min="9" max="9" width="26.140625" bestFit="1" customWidth="1"/>
    <col min="10" max="10" width="9.5703125" customWidth="1"/>
    <col min="11" max="11" width="16.28515625" customWidth="1"/>
    <col min="12" max="12" width="14.140625" customWidth="1"/>
    <col min="13" max="13" width="16.140625" customWidth="1"/>
    <col min="14" max="14" width="13.85546875" bestFit="1" customWidth="1"/>
    <col min="15" max="15" width="13.7109375" customWidth="1"/>
  </cols>
  <sheetData>
    <row r="1" spans="1:15">
      <c r="H1" s="3"/>
    </row>
    <row r="2" spans="1:15">
      <c r="H2" s="3"/>
      <c r="J2" s="3"/>
      <c r="K2" s="3"/>
      <c r="L2" s="3"/>
      <c r="M2" s="3"/>
    </row>
    <row r="3" spans="1:15">
      <c r="F3" s="3"/>
      <c r="G3" s="3"/>
      <c r="H3" s="3"/>
      <c r="I3" s="3"/>
      <c r="J3" s="97"/>
      <c r="K3" s="97"/>
      <c r="L3" s="97"/>
      <c r="M3" s="97"/>
    </row>
    <row r="4" spans="1:15" ht="17.25">
      <c r="A4" s="41"/>
      <c r="B4" s="94" t="s">
        <v>1</v>
      </c>
      <c r="C4" s="94"/>
      <c r="D4" s="94"/>
      <c r="E4" s="94"/>
      <c r="F4" s="48"/>
      <c r="H4" s="3"/>
      <c r="J4" s="93" t="s">
        <v>4</v>
      </c>
      <c r="K4" s="93"/>
      <c r="L4" s="93"/>
      <c r="M4" s="93"/>
    </row>
    <row r="5" spans="1:15" ht="30">
      <c r="A5" s="42"/>
      <c r="B5" s="20" t="s">
        <v>0</v>
      </c>
      <c r="C5" s="25" t="s">
        <v>7</v>
      </c>
      <c r="D5" s="20" t="s">
        <v>16</v>
      </c>
      <c r="E5" s="24" t="s">
        <v>113</v>
      </c>
      <c r="F5" s="50" t="s">
        <v>6</v>
      </c>
      <c r="G5" s="43" t="s">
        <v>33</v>
      </c>
      <c r="H5" s="84"/>
      <c r="J5" s="1" t="s">
        <v>0</v>
      </c>
      <c r="K5" s="25" t="s">
        <v>7</v>
      </c>
      <c r="L5" s="20" t="s">
        <v>16</v>
      </c>
      <c r="M5" s="24" t="s">
        <v>113</v>
      </c>
      <c r="N5" s="43" t="s">
        <v>6</v>
      </c>
      <c r="O5" s="43" t="s">
        <v>33</v>
      </c>
    </row>
    <row r="6" spans="1:15" ht="24" customHeight="1">
      <c r="A6" s="105" t="s">
        <v>23</v>
      </c>
      <c r="B6" s="1">
        <v>60</v>
      </c>
      <c r="C6" s="26" t="s">
        <v>8</v>
      </c>
      <c r="D6" s="81">
        <v>190</v>
      </c>
      <c r="E6" s="27">
        <v>0.39</v>
      </c>
      <c r="F6" s="50"/>
      <c r="G6" s="95">
        <f>SUM((D6*F6)+(D7*F7)+(D8*F8)+(D9*F9)+(D10*F10)+(D11*F11)+(D12*F12)+(D13*F13))</f>
        <v>0</v>
      </c>
      <c r="H6" s="84"/>
      <c r="I6" s="106" t="s">
        <v>28</v>
      </c>
      <c r="J6" s="1">
        <v>100</v>
      </c>
      <c r="K6" s="26" t="s">
        <v>10</v>
      </c>
      <c r="L6" s="81">
        <v>1100</v>
      </c>
      <c r="M6" s="36">
        <v>3.5</v>
      </c>
      <c r="N6" s="65"/>
      <c r="O6" s="98">
        <f>SUM((L6*N6)+(L7*N7)+(L8*N8)+(L9*N9)+(L10*N10)+(L11*N11)+(L12*N12)+(L13*N13))</f>
        <v>0</v>
      </c>
    </row>
    <row r="7" spans="1:15">
      <c r="A7" s="105"/>
      <c r="B7" s="1">
        <v>90</v>
      </c>
      <c r="C7" s="26" t="s">
        <v>9</v>
      </c>
      <c r="D7" s="81">
        <v>290</v>
      </c>
      <c r="E7" s="27">
        <v>0.76</v>
      </c>
      <c r="F7" s="50"/>
      <c r="G7" s="95"/>
      <c r="H7" s="84"/>
      <c r="I7" s="106"/>
      <c r="J7" s="1">
        <v>130</v>
      </c>
      <c r="K7" s="26" t="s">
        <v>11</v>
      </c>
      <c r="L7" s="81">
        <v>1600</v>
      </c>
      <c r="M7" s="36">
        <v>4.5</v>
      </c>
      <c r="N7" s="65"/>
      <c r="O7" s="99"/>
    </row>
    <row r="8" spans="1:15" ht="15.75">
      <c r="A8" s="105"/>
      <c r="B8" s="1">
        <v>120</v>
      </c>
      <c r="C8" s="26" t="s">
        <v>10</v>
      </c>
      <c r="D8" s="81">
        <v>720</v>
      </c>
      <c r="E8" s="27">
        <v>1.9</v>
      </c>
      <c r="F8" s="51"/>
      <c r="G8" s="95"/>
      <c r="H8" s="84"/>
      <c r="I8" s="106"/>
      <c r="J8" s="1">
        <v>150</v>
      </c>
      <c r="K8" s="28" t="s">
        <v>12</v>
      </c>
      <c r="L8" s="81">
        <v>1950</v>
      </c>
      <c r="M8" s="30">
        <v>4.5</v>
      </c>
      <c r="N8" s="65"/>
      <c r="O8" s="99"/>
    </row>
    <row r="9" spans="1:15" ht="15.75">
      <c r="A9" s="105"/>
      <c r="B9" s="1">
        <v>150</v>
      </c>
      <c r="C9" s="26" t="s">
        <v>11</v>
      </c>
      <c r="D9" s="81">
        <v>1020</v>
      </c>
      <c r="E9" s="27">
        <v>3.5</v>
      </c>
      <c r="F9" s="51"/>
      <c r="G9" s="95"/>
      <c r="H9" s="84"/>
      <c r="I9" s="106"/>
      <c r="J9" s="1">
        <v>180</v>
      </c>
      <c r="K9" s="28" t="s">
        <v>13</v>
      </c>
      <c r="L9" s="81">
        <v>2670</v>
      </c>
      <c r="M9" s="30">
        <v>6</v>
      </c>
      <c r="N9" s="65"/>
      <c r="O9" s="99"/>
    </row>
    <row r="10" spans="1:15" ht="15.75">
      <c r="A10" s="105"/>
      <c r="B10" s="1">
        <v>180</v>
      </c>
      <c r="C10" s="26" t="s">
        <v>12</v>
      </c>
      <c r="D10" s="81">
        <v>1420</v>
      </c>
      <c r="E10" s="27">
        <v>4.5</v>
      </c>
      <c r="F10" s="51"/>
      <c r="G10" s="95"/>
      <c r="H10" s="84"/>
      <c r="I10" s="106"/>
      <c r="J10" s="1">
        <v>200</v>
      </c>
      <c r="K10" s="28" t="s">
        <v>14</v>
      </c>
      <c r="L10" s="81">
        <v>3300</v>
      </c>
      <c r="M10" s="30">
        <v>6.5</v>
      </c>
      <c r="N10" s="65"/>
      <c r="O10" s="99"/>
    </row>
    <row r="11" spans="1:15" ht="15.75">
      <c r="A11" s="105"/>
      <c r="B11" s="1">
        <v>210</v>
      </c>
      <c r="C11" s="26" t="s">
        <v>13</v>
      </c>
      <c r="D11" s="81">
        <v>1770</v>
      </c>
      <c r="E11" s="27">
        <v>6</v>
      </c>
      <c r="F11" s="51"/>
      <c r="G11" s="95"/>
      <c r="H11" s="84"/>
      <c r="I11" s="106"/>
      <c r="J11" s="1">
        <v>220</v>
      </c>
      <c r="K11" s="28" t="s">
        <v>15</v>
      </c>
      <c r="L11" s="81">
        <v>3850</v>
      </c>
      <c r="M11" s="30">
        <v>8</v>
      </c>
      <c r="N11" s="65"/>
      <c r="O11" s="99"/>
    </row>
    <row r="12" spans="1:15" ht="15.75">
      <c r="A12" s="105"/>
      <c r="B12" s="1">
        <v>240</v>
      </c>
      <c r="C12" s="26" t="s">
        <v>14</v>
      </c>
      <c r="D12" s="81">
        <v>2520</v>
      </c>
      <c r="E12" s="27">
        <v>8</v>
      </c>
      <c r="F12" s="51"/>
      <c r="G12" s="95"/>
      <c r="H12" s="84"/>
      <c r="I12" s="106"/>
      <c r="J12" s="1">
        <v>250</v>
      </c>
      <c r="K12" s="28" t="s">
        <v>18</v>
      </c>
      <c r="L12" s="81">
        <v>5650</v>
      </c>
      <c r="M12" s="30">
        <v>9</v>
      </c>
      <c r="N12" s="65"/>
      <c r="O12" s="99"/>
    </row>
    <row r="13" spans="1:15" ht="15.75">
      <c r="A13" s="105"/>
      <c r="B13" s="1">
        <v>300</v>
      </c>
      <c r="C13" s="26" t="s">
        <v>15</v>
      </c>
      <c r="D13" s="81">
        <v>4020</v>
      </c>
      <c r="E13" s="27">
        <v>10</v>
      </c>
      <c r="F13" s="51"/>
      <c r="G13" s="95"/>
      <c r="H13" s="84"/>
      <c r="I13" s="106"/>
      <c r="J13" s="1">
        <v>300</v>
      </c>
      <c r="K13" s="28" t="s">
        <v>19</v>
      </c>
      <c r="L13" s="81">
        <v>10300</v>
      </c>
      <c r="M13" s="30">
        <v>10</v>
      </c>
      <c r="N13" s="65"/>
      <c r="O13" s="100"/>
    </row>
    <row r="14" spans="1:15" ht="26.25">
      <c r="A14" s="60"/>
      <c r="B14" s="7"/>
      <c r="C14" s="61"/>
      <c r="D14" s="84"/>
      <c r="E14" s="62"/>
      <c r="F14" s="49"/>
      <c r="G14" s="52"/>
      <c r="H14" s="52"/>
      <c r="I14" s="63"/>
      <c r="J14" s="7"/>
      <c r="K14" s="40"/>
      <c r="L14" s="57"/>
      <c r="M14" s="58"/>
    </row>
    <row r="15" spans="1:15">
      <c r="F15" s="3"/>
      <c r="H15" s="3"/>
    </row>
    <row r="16" spans="1:15" ht="17.25">
      <c r="B16" s="93" t="s">
        <v>3</v>
      </c>
      <c r="C16" s="93"/>
      <c r="D16" s="93"/>
      <c r="E16" s="93"/>
      <c r="F16" s="53"/>
      <c r="G16" s="42"/>
      <c r="H16" s="3"/>
      <c r="J16" s="93" t="s">
        <v>5</v>
      </c>
      <c r="K16" s="93"/>
      <c r="L16" s="93"/>
      <c r="M16" s="93"/>
    </row>
    <row r="17" spans="1:15" ht="45" customHeight="1">
      <c r="A17" s="90" t="s">
        <v>24</v>
      </c>
      <c r="B17" s="1" t="s">
        <v>0</v>
      </c>
      <c r="C17" s="25" t="s">
        <v>7</v>
      </c>
      <c r="D17" s="20" t="s">
        <v>16</v>
      </c>
      <c r="E17" s="24" t="s">
        <v>113</v>
      </c>
      <c r="F17" s="54" t="s">
        <v>6</v>
      </c>
      <c r="G17" s="64" t="s">
        <v>33</v>
      </c>
      <c r="H17" s="3"/>
      <c r="I17" s="96" t="s">
        <v>29</v>
      </c>
      <c r="J17" s="1" t="s">
        <v>0</v>
      </c>
      <c r="K17" s="25" t="s">
        <v>7</v>
      </c>
      <c r="L17" s="20" t="s">
        <v>16</v>
      </c>
      <c r="M17" s="24" t="s">
        <v>113</v>
      </c>
      <c r="N17" s="20" t="s">
        <v>6</v>
      </c>
      <c r="O17" s="20" t="s">
        <v>33</v>
      </c>
    </row>
    <row r="18" spans="1:15" ht="15.75" customHeight="1">
      <c r="A18" s="90"/>
      <c r="B18" s="1">
        <v>60</v>
      </c>
      <c r="C18" s="28" t="s">
        <v>8</v>
      </c>
      <c r="D18" s="81">
        <v>1340</v>
      </c>
      <c r="E18" s="30">
        <v>0.39</v>
      </c>
      <c r="F18" s="55"/>
      <c r="G18" s="101">
        <f>SUM((D18*F18)+(D19*F19)+(D20*F20)+(D21*F21)+(D22*F22)+(D23*F23))</f>
        <v>0</v>
      </c>
      <c r="H18" s="3"/>
      <c r="I18" s="96"/>
      <c r="J18" s="1">
        <v>100</v>
      </c>
      <c r="K18" s="28" t="s">
        <v>20</v>
      </c>
      <c r="L18" s="81">
        <v>900</v>
      </c>
      <c r="M18" s="30">
        <v>1.9</v>
      </c>
      <c r="N18" s="50"/>
      <c r="O18" s="98">
        <f>SUM((L18*N18)+(L19*N19)+(L20*N20)+(L21*N21)+(L22*N22))</f>
        <v>0</v>
      </c>
    </row>
    <row r="19" spans="1:15" ht="15.75">
      <c r="A19" s="90"/>
      <c r="B19" s="1">
        <v>90</v>
      </c>
      <c r="C19" s="28" t="s">
        <v>9</v>
      </c>
      <c r="D19" s="81">
        <v>1940</v>
      </c>
      <c r="E19" s="30">
        <v>0.76</v>
      </c>
      <c r="F19" s="51"/>
      <c r="G19" s="102"/>
      <c r="I19" s="96"/>
      <c r="J19" s="1">
        <v>130</v>
      </c>
      <c r="K19" s="28" t="s">
        <v>20</v>
      </c>
      <c r="L19" s="81">
        <v>1250</v>
      </c>
      <c r="M19" s="30">
        <v>3.5</v>
      </c>
      <c r="N19" s="50"/>
      <c r="O19" s="99"/>
    </row>
    <row r="20" spans="1:15" ht="15.75">
      <c r="A20" s="90"/>
      <c r="B20" s="1">
        <v>120</v>
      </c>
      <c r="C20" s="28" t="s">
        <v>10</v>
      </c>
      <c r="D20" s="81">
        <v>2340</v>
      </c>
      <c r="E20" s="30">
        <v>1.9</v>
      </c>
      <c r="F20" s="51"/>
      <c r="G20" s="102"/>
      <c r="I20" s="96"/>
      <c r="J20" s="1">
        <v>160</v>
      </c>
      <c r="K20" s="28" t="s">
        <v>20</v>
      </c>
      <c r="L20" s="81">
        <v>1750</v>
      </c>
      <c r="M20" s="30">
        <v>4.5</v>
      </c>
      <c r="N20" s="50"/>
      <c r="O20" s="99"/>
    </row>
    <row r="21" spans="1:15" ht="15.75">
      <c r="A21" s="90"/>
      <c r="B21" s="1">
        <v>150</v>
      </c>
      <c r="C21" s="28" t="s">
        <v>11</v>
      </c>
      <c r="D21" s="81">
        <v>2840</v>
      </c>
      <c r="E21" s="30">
        <v>3.5</v>
      </c>
      <c r="F21" s="51"/>
      <c r="G21" s="102"/>
      <c r="I21" s="96"/>
      <c r="J21" s="20">
        <v>190</v>
      </c>
      <c r="K21" s="28" t="s">
        <v>20</v>
      </c>
      <c r="L21" s="81">
        <v>2500</v>
      </c>
      <c r="M21" s="30">
        <v>6</v>
      </c>
      <c r="N21" s="50"/>
      <c r="O21" s="99"/>
    </row>
    <row r="22" spans="1:15" ht="15.75">
      <c r="A22" s="90"/>
      <c r="B22" s="1">
        <v>180</v>
      </c>
      <c r="C22" s="28" t="s">
        <v>12</v>
      </c>
      <c r="D22" s="81">
        <v>3740</v>
      </c>
      <c r="E22" s="30">
        <v>4.5</v>
      </c>
      <c r="F22" s="51"/>
      <c r="G22" s="102"/>
      <c r="I22" s="96"/>
      <c r="J22" s="20">
        <v>220</v>
      </c>
      <c r="K22" s="28" t="s">
        <v>20</v>
      </c>
      <c r="L22" s="81">
        <v>3550</v>
      </c>
      <c r="M22" s="30">
        <v>7</v>
      </c>
      <c r="N22" s="50"/>
      <c r="O22" s="100"/>
    </row>
    <row r="23" spans="1:15" ht="18.75" customHeight="1">
      <c r="A23" s="90"/>
      <c r="B23" s="1">
        <v>210</v>
      </c>
      <c r="C23" s="28" t="s">
        <v>17</v>
      </c>
      <c r="D23" s="81">
        <v>4550</v>
      </c>
      <c r="E23" s="30">
        <v>6</v>
      </c>
      <c r="F23" s="51"/>
      <c r="G23" s="103"/>
      <c r="I23" s="3"/>
      <c r="J23" s="7"/>
      <c r="K23" s="37"/>
      <c r="L23" s="7"/>
      <c r="M23" s="7"/>
    </row>
    <row r="24" spans="1:15" ht="18.75" customHeight="1">
      <c r="A24" s="56"/>
      <c r="B24" s="7"/>
      <c r="C24" s="40"/>
      <c r="D24" s="57"/>
      <c r="E24" s="58"/>
      <c r="F24" s="49"/>
      <c r="G24" s="59"/>
      <c r="I24" s="3"/>
      <c r="J24" s="7"/>
      <c r="K24" s="37"/>
      <c r="L24" s="7"/>
      <c r="M24" s="7"/>
    </row>
    <row r="26" spans="1:15" ht="17.25">
      <c r="B26" s="93" t="s">
        <v>2</v>
      </c>
      <c r="C26" s="93"/>
      <c r="D26" s="93"/>
      <c r="E26" s="93"/>
      <c r="F26" s="5"/>
      <c r="J26" s="93" t="s">
        <v>21</v>
      </c>
      <c r="K26" s="93"/>
      <c r="L26" s="93"/>
      <c r="M26" s="93"/>
      <c r="N26" s="39"/>
    </row>
    <row r="27" spans="1:15" ht="45" customHeight="1">
      <c r="A27" s="90" t="s">
        <v>25</v>
      </c>
      <c r="B27" s="1" t="s">
        <v>0</v>
      </c>
      <c r="C27" s="25" t="s">
        <v>7</v>
      </c>
      <c r="D27" s="20" t="s">
        <v>16</v>
      </c>
      <c r="E27" s="24" t="s">
        <v>113</v>
      </c>
      <c r="F27" s="50" t="s">
        <v>6</v>
      </c>
      <c r="G27" s="64" t="s">
        <v>33</v>
      </c>
      <c r="I27" s="90" t="s">
        <v>30</v>
      </c>
      <c r="J27" s="1" t="s">
        <v>0</v>
      </c>
      <c r="K27" s="25" t="s">
        <v>7</v>
      </c>
      <c r="L27" s="20" t="s">
        <v>16</v>
      </c>
      <c r="M27" s="24" t="s">
        <v>113</v>
      </c>
      <c r="N27" s="20" t="s">
        <v>6</v>
      </c>
      <c r="O27" s="20" t="s">
        <v>34</v>
      </c>
    </row>
    <row r="28" spans="1:15" ht="15" customHeight="1">
      <c r="A28" s="90"/>
      <c r="B28" s="1">
        <v>100</v>
      </c>
      <c r="C28" s="28" t="s">
        <v>9</v>
      </c>
      <c r="D28" s="81">
        <v>800</v>
      </c>
      <c r="E28" s="32">
        <v>1.9</v>
      </c>
      <c r="F28" s="54"/>
      <c r="G28" s="101">
        <f>SUM((D28*F28)+(D29*F29)+(D30*F30)+(D31*F31)+(D32*F32)+(D33*F33)+(D34*F34))</f>
        <v>0</v>
      </c>
      <c r="I28" s="90"/>
      <c r="J28" s="45">
        <v>120</v>
      </c>
      <c r="K28" s="28" t="s">
        <v>11</v>
      </c>
      <c r="L28" s="86">
        <v>3400</v>
      </c>
      <c r="M28" s="30">
        <v>1.9</v>
      </c>
      <c r="N28" s="24"/>
      <c r="O28" s="98">
        <f>SUM((L28*N28)+(L29*N29)+(L30*N30)+(L31*N31)+(L32*N32)+(L33*N33))</f>
        <v>0</v>
      </c>
    </row>
    <row r="29" spans="1:15" ht="15.75" customHeight="1">
      <c r="A29" s="90"/>
      <c r="B29" s="1">
        <v>120</v>
      </c>
      <c r="C29" s="28" t="s">
        <v>10</v>
      </c>
      <c r="D29" s="81">
        <v>1080</v>
      </c>
      <c r="E29" s="32">
        <v>3.5</v>
      </c>
      <c r="F29" s="54"/>
      <c r="G29" s="102"/>
      <c r="I29" s="90"/>
      <c r="J29" s="45">
        <v>150</v>
      </c>
      <c r="K29" s="28" t="s">
        <v>12</v>
      </c>
      <c r="L29" s="86">
        <v>4500</v>
      </c>
      <c r="M29" s="30">
        <v>3.5</v>
      </c>
      <c r="N29" s="24"/>
      <c r="O29" s="99"/>
    </row>
    <row r="30" spans="1:15" ht="15.75" customHeight="1">
      <c r="A30" s="90"/>
      <c r="B30" s="1">
        <v>150</v>
      </c>
      <c r="C30" s="28" t="s">
        <v>11</v>
      </c>
      <c r="D30" s="81">
        <v>1350</v>
      </c>
      <c r="E30" s="32">
        <v>4.5</v>
      </c>
      <c r="F30" s="54"/>
      <c r="G30" s="102"/>
      <c r="I30" s="90"/>
      <c r="J30" s="45">
        <v>180</v>
      </c>
      <c r="K30" s="28" t="s">
        <v>13</v>
      </c>
      <c r="L30" s="86">
        <v>5900</v>
      </c>
      <c r="M30" s="30">
        <v>4.5</v>
      </c>
      <c r="N30" s="24"/>
      <c r="O30" s="99"/>
    </row>
    <row r="31" spans="1:15" ht="15.75" customHeight="1">
      <c r="A31" s="90"/>
      <c r="B31" s="1">
        <v>180</v>
      </c>
      <c r="C31" s="28" t="s">
        <v>12</v>
      </c>
      <c r="D31" s="81">
        <v>1900</v>
      </c>
      <c r="E31" s="32">
        <v>6</v>
      </c>
      <c r="F31" s="54"/>
      <c r="G31" s="102"/>
      <c r="I31" s="90"/>
      <c r="J31" s="45">
        <v>220</v>
      </c>
      <c r="K31" s="28" t="s">
        <v>14</v>
      </c>
      <c r="L31" s="86">
        <v>7000</v>
      </c>
      <c r="M31" s="30">
        <v>8</v>
      </c>
      <c r="N31" s="24"/>
      <c r="O31" s="99"/>
    </row>
    <row r="32" spans="1:15" ht="15.75" customHeight="1">
      <c r="A32" s="90"/>
      <c r="B32" s="1">
        <v>200</v>
      </c>
      <c r="C32" s="28" t="s">
        <v>13</v>
      </c>
      <c r="D32" s="81">
        <v>2300</v>
      </c>
      <c r="E32" s="32">
        <v>6.5</v>
      </c>
      <c r="F32" s="54"/>
      <c r="G32" s="102"/>
      <c r="I32" s="90"/>
      <c r="J32" s="45">
        <v>250</v>
      </c>
      <c r="K32" s="28" t="s">
        <v>15</v>
      </c>
      <c r="L32" s="86">
        <v>8600</v>
      </c>
      <c r="M32" s="30">
        <v>9</v>
      </c>
      <c r="N32" s="24"/>
      <c r="O32" s="99"/>
    </row>
    <row r="33" spans="1:15" ht="15.75" customHeight="1">
      <c r="A33" s="90"/>
      <c r="B33" s="1">
        <v>220</v>
      </c>
      <c r="C33" s="28" t="s">
        <v>14</v>
      </c>
      <c r="D33" s="81">
        <v>2760</v>
      </c>
      <c r="E33" s="32">
        <v>8</v>
      </c>
      <c r="F33" s="54"/>
      <c r="G33" s="102"/>
      <c r="I33" s="90"/>
      <c r="J33" s="46">
        <v>300</v>
      </c>
      <c r="K33" s="26" t="s">
        <v>18</v>
      </c>
      <c r="L33" s="86">
        <v>12100</v>
      </c>
      <c r="M33" s="36">
        <v>10</v>
      </c>
      <c r="N33" s="24"/>
      <c r="O33" s="100"/>
    </row>
    <row r="34" spans="1:15" ht="15.75" customHeight="1">
      <c r="A34" s="90"/>
      <c r="B34" s="20">
        <v>250</v>
      </c>
      <c r="C34" s="28" t="s">
        <v>15</v>
      </c>
      <c r="D34" s="81">
        <v>4150</v>
      </c>
      <c r="E34" s="32">
        <v>9</v>
      </c>
      <c r="F34" s="54"/>
      <c r="G34" s="103"/>
      <c r="L34" s="3"/>
      <c r="M34" s="38"/>
    </row>
    <row r="35" spans="1:15">
      <c r="A35" s="3"/>
      <c r="B35" s="7"/>
      <c r="C35" s="7"/>
      <c r="D35" s="7"/>
      <c r="E35" s="7"/>
      <c r="F35" s="8"/>
      <c r="L35" s="3"/>
      <c r="M35" s="10"/>
    </row>
    <row r="37" spans="1:15" ht="12" customHeight="1">
      <c r="H37" s="10"/>
    </row>
    <row r="38" spans="1:15" ht="18" customHeight="1">
      <c r="B38" s="93" t="s">
        <v>112</v>
      </c>
      <c r="C38" s="93"/>
      <c r="D38" s="93"/>
      <c r="E38" s="93"/>
      <c r="F38" s="78"/>
      <c r="H38" s="11"/>
      <c r="J38" s="93" t="s">
        <v>26</v>
      </c>
      <c r="K38" s="93"/>
      <c r="L38" s="93"/>
      <c r="M38" s="93"/>
      <c r="N38" s="5"/>
      <c r="O38" s="10"/>
    </row>
    <row r="39" spans="1:15" ht="30.75" customHeight="1">
      <c r="A39" s="90" t="s">
        <v>111</v>
      </c>
      <c r="B39" s="24" t="s">
        <v>0</v>
      </c>
      <c r="C39" s="25" t="s">
        <v>7</v>
      </c>
      <c r="D39" s="24" t="s">
        <v>16</v>
      </c>
      <c r="E39" s="24" t="s">
        <v>113</v>
      </c>
      <c r="F39" s="24" t="s">
        <v>6</v>
      </c>
      <c r="G39" s="24" t="s">
        <v>34</v>
      </c>
      <c r="H39" s="4"/>
      <c r="I39" s="90" t="s">
        <v>27</v>
      </c>
      <c r="J39" s="20" t="s">
        <v>0</v>
      </c>
      <c r="K39" s="25" t="s">
        <v>7</v>
      </c>
      <c r="L39" s="20" t="s">
        <v>16</v>
      </c>
      <c r="M39" s="24" t="s">
        <v>113</v>
      </c>
      <c r="N39" s="50" t="s">
        <v>6</v>
      </c>
      <c r="O39" s="54" t="s">
        <v>33</v>
      </c>
    </row>
    <row r="40" spans="1:15" ht="15.75">
      <c r="A40" s="90"/>
      <c r="B40" s="45">
        <v>120</v>
      </c>
      <c r="C40" s="80" t="s">
        <v>10</v>
      </c>
      <c r="D40" s="81">
        <v>1000</v>
      </c>
      <c r="E40" s="82">
        <v>1.9</v>
      </c>
      <c r="F40" s="24"/>
      <c r="G40" s="98">
        <f>SUM((D40*F40)+(D41*F41)+(D42*F42)+(D43*F43)+(D44*F44)+(D45*F45))</f>
        <v>0</v>
      </c>
      <c r="H40" s="34"/>
      <c r="I40" s="90"/>
      <c r="J40" s="20">
        <v>100</v>
      </c>
      <c r="K40" s="26" t="s">
        <v>10</v>
      </c>
      <c r="L40" s="81">
        <v>1100</v>
      </c>
      <c r="M40" s="36">
        <v>3.5</v>
      </c>
      <c r="N40" s="51"/>
      <c r="O40" s="101">
        <f>SUM((L40*N40)+(L41*N41)+(L42*N42)+(L43*N43)+(L44*N44)+(L45*N45)+(L46*N46)+(L47*N47))</f>
        <v>0</v>
      </c>
    </row>
    <row r="41" spans="1:15" ht="15.75">
      <c r="A41" s="90"/>
      <c r="B41" s="45">
        <v>150</v>
      </c>
      <c r="C41" s="80" t="s">
        <v>11</v>
      </c>
      <c r="D41" s="81">
        <v>1320</v>
      </c>
      <c r="E41" s="82">
        <v>3.5</v>
      </c>
      <c r="F41" s="24"/>
      <c r="G41" s="99"/>
      <c r="H41" s="34"/>
      <c r="I41" s="90"/>
      <c r="J41" s="20">
        <v>130</v>
      </c>
      <c r="K41" s="28" t="s">
        <v>11</v>
      </c>
      <c r="L41" s="81">
        <v>1600</v>
      </c>
      <c r="M41" s="30">
        <v>4.5</v>
      </c>
      <c r="N41" s="51"/>
      <c r="O41" s="102"/>
    </row>
    <row r="42" spans="1:15" ht="15.75">
      <c r="A42" s="90"/>
      <c r="B42" s="45">
        <v>180</v>
      </c>
      <c r="C42" s="80" t="s">
        <v>12</v>
      </c>
      <c r="D42" s="81">
        <v>1760</v>
      </c>
      <c r="E42" s="82">
        <v>4.5</v>
      </c>
      <c r="F42" s="24"/>
      <c r="G42" s="99"/>
      <c r="H42" s="35"/>
      <c r="I42" s="90"/>
      <c r="J42" s="20">
        <v>150</v>
      </c>
      <c r="K42" s="28" t="s">
        <v>12</v>
      </c>
      <c r="L42" s="81">
        <v>1950</v>
      </c>
      <c r="M42" s="30">
        <v>4.5</v>
      </c>
      <c r="N42" s="51"/>
      <c r="O42" s="102"/>
    </row>
    <row r="43" spans="1:15" ht="15.75">
      <c r="A43" s="90"/>
      <c r="B43" s="45">
        <v>210</v>
      </c>
      <c r="C43" s="80" t="s">
        <v>13</v>
      </c>
      <c r="D43" s="81">
        <v>2290</v>
      </c>
      <c r="E43" s="82">
        <v>6</v>
      </c>
      <c r="F43" s="24"/>
      <c r="G43" s="99"/>
      <c r="H43" s="35"/>
      <c r="I43" s="90"/>
      <c r="J43" s="20">
        <v>180</v>
      </c>
      <c r="K43" s="28" t="s">
        <v>13</v>
      </c>
      <c r="L43" s="81">
        <v>2670</v>
      </c>
      <c r="M43" s="30">
        <v>6</v>
      </c>
      <c r="N43" s="51"/>
      <c r="O43" s="102"/>
    </row>
    <row r="44" spans="1:15" ht="15.75" customHeight="1">
      <c r="A44" s="90"/>
      <c r="B44" s="45">
        <v>240</v>
      </c>
      <c r="C44" s="80" t="s">
        <v>14</v>
      </c>
      <c r="D44" s="81">
        <v>2750</v>
      </c>
      <c r="E44" s="82">
        <v>8</v>
      </c>
      <c r="F44" s="24"/>
      <c r="G44" s="99"/>
      <c r="H44" s="35"/>
      <c r="I44" s="90"/>
      <c r="J44" s="20">
        <v>200</v>
      </c>
      <c r="K44" s="28" t="s">
        <v>14</v>
      </c>
      <c r="L44" s="81">
        <v>3300</v>
      </c>
      <c r="M44" s="30">
        <v>6.5</v>
      </c>
      <c r="N44" s="51"/>
      <c r="O44" s="102"/>
    </row>
    <row r="45" spans="1:15" ht="15.75" customHeight="1">
      <c r="A45" s="90"/>
      <c r="B45" s="46">
        <v>300</v>
      </c>
      <c r="C45" s="80" t="s">
        <v>15</v>
      </c>
      <c r="D45" s="81">
        <v>4150</v>
      </c>
      <c r="E45" s="82">
        <v>10</v>
      </c>
      <c r="F45" s="24"/>
      <c r="G45" s="100"/>
      <c r="H45" s="35"/>
      <c r="I45" s="90"/>
      <c r="J45" s="20">
        <v>220</v>
      </c>
      <c r="K45" s="28" t="s">
        <v>15</v>
      </c>
      <c r="L45" s="81">
        <v>3850</v>
      </c>
      <c r="M45" s="30">
        <v>8</v>
      </c>
      <c r="N45" s="51"/>
      <c r="O45" s="102"/>
    </row>
    <row r="46" spans="1:15" ht="15.75" customHeight="1">
      <c r="H46" s="35"/>
      <c r="I46" s="90"/>
      <c r="J46" s="20">
        <v>250</v>
      </c>
      <c r="K46" s="28" t="s">
        <v>18</v>
      </c>
      <c r="L46" s="81">
        <v>5650</v>
      </c>
      <c r="M46" s="30">
        <v>9</v>
      </c>
      <c r="N46" s="51"/>
      <c r="O46" s="102"/>
    </row>
    <row r="47" spans="1:15">
      <c r="F47" s="3"/>
      <c r="G47" s="35"/>
      <c r="H47" s="35"/>
      <c r="I47" s="90"/>
      <c r="J47" s="43">
        <v>300</v>
      </c>
      <c r="K47" s="28" t="s">
        <v>19</v>
      </c>
      <c r="L47" s="81">
        <v>10300</v>
      </c>
      <c r="M47" s="30">
        <v>10</v>
      </c>
      <c r="N47" s="54"/>
      <c r="O47" s="103"/>
    </row>
    <row r="48" spans="1:15" ht="17.25">
      <c r="B48" s="93" t="s">
        <v>22</v>
      </c>
      <c r="C48" s="93"/>
      <c r="D48" s="93"/>
      <c r="E48" s="93"/>
      <c r="H48" s="10"/>
    </row>
    <row r="49" spans="1:12" ht="30">
      <c r="A49" s="96" t="s">
        <v>31</v>
      </c>
      <c r="B49" s="20" t="s">
        <v>0</v>
      </c>
      <c r="C49" s="25" t="s">
        <v>7</v>
      </c>
      <c r="D49" s="20" t="s">
        <v>16</v>
      </c>
      <c r="E49" s="24" t="s">
        <v>113</v>
      </c>
      <c r="F49" s="20" t="s">
        <v>6</v>
      </c>
      <c r="G49" s="20" t="s">
        <v>34</v>
      </c>
      <c r="H49" s="11"/>
    </row>
    <row r="50" spans="1:12" ht="15" customHeight="1">
      <c r="A50" s="96"/>
      <c r="B50" s="45">
        <v>150</v>
      </c>
      <c r="C50" s="28" t="s">
        <v>12</v>
      </c>
      <c r="D50" s="81">
        <v>3900</v>
      </c>
      <c r="E50" s="30">
        <v>4.5</v>
      </c>
      <c r="F50" s="24"/>
      <c r="G50" s="98">
        <f>SUM((D50*F50)+(D51*F51)+(D52*F52))</f>
        <v>0</v>
      </c>
      <c r="H50" s="4"/>
      <c r="I50" s="107" t="s">
        <v>35</v>
      </c>
      <c r="K50" s="104">
        <f>SUM(G6+G18+G28+G40+G50+O6+O18+O28+O40)</f>
        <v>0</v>
      </c>
      <c r="L50" s="104"/>
    </row>
    <row r="51" spans="1:12" ht="15.75" customHeight="1">
      <c r="A51" s="96"/>
      <c r="B51" s="47">
        <v>180</v>
      </c>
      <c r="C51" s="28" t="s">
        <v>17</v>
      </c>
      <c r="D51" s="81">
        <v>6200</v>
      </c>
      <c r="E51" s="30">
        <v>6</v>
      </c>
      <c r="F51" s="24"/>
      <c r="G51" s="99"/>
      <c r="H51" s="16"/>
      <c r="I51" s="107"/>
      <c r="K51" s="104"/>
      <c r="L51" s="104"/>
    </row>
    <row r="52" spans="1:12" ht="15" customHeight="1">
      <c r="A52" s="96"/>
      <c r="B52" s="45">
        <v>210</v>
      </c>
      <c r="C52" s="28" t="s">
        <v>14</v>
      </c>
      <c r="D52" s="81">
        <v>8200</v>
      </c>
      <c r="E52" s="30">
        <v>8</v>
      </c>
      <c r="F52" s="24"/>
      <c r="G52" s="100"/>
      <c r="H52" s="16"/>
      <c r="I52" s="107"/>
      <c r="K52" s="104"/>
      <c r="L52" s="104"/>
    </row>
    <row r="53" spans="1:12" ht="15.75">
      <c r="F53" s="13"/>
      <c r="G53" s="35"/>
      <c r="H53" s="35"/>
      <c r="I53" s="6"/>
      <c r="J53" s="7"/>
      <c r="K53" s="7"/>
    </row>
    <row r="54" spans="1:12" ht="15.75">
      <c r="F54" s="13"/>
      <c r="G54" s="35"/>
      <c r="H54" s="35"/>
      <c r="I54" s="6"/>
      <c r="J54" s="7"/>
      <c r="K54" s="7"/>
    </row>
    <row r="55" spans="1:12" ht="15.75">
      <c r="F55" s="13"/>
      <c r="G55" s="35"/>
      <c r="H55" s="35"/>
      <c r="I55" s="6"/>
      <c r="J55" s="7"/>
      <c r="K55" s="7"/>
    </row>
    <row r="56" spans="1:12" ht="15.75">
      <c r="A56" s="33"/>
      <c r="B56" s="79"/>
      <c r="C56" s="79"/>
      <c r="D56" s="79"/>
      <c r="F56" s="13"/>
      <c r="G56" s="35"/>
      <c r="H56" s="35"/>
      <c r="I56" s="6"/>
      <c r="J56" s="7"/>
      <c r="K56" s="7"/>
    </row>
    <row r="57" spans="1:12">
      <c r="C57" s="78"/>
      <c r="D57" s="78"/>
      <c r="E57" s="39"/>
      <c r="F57" s="39"/>
      <c r="G57" s="35"/>
      <c r="H57" s="35"/>
      <c r="I57" s="33"/>
      <c r="J57" s="2"/>
      <c r="K57" s="2"/>
      <c r="L57" s="33"/>
    </row>
    <row r="58" spans="1:12">
      <c r="F58" s="5"/>
      <c r="G58" s="10"/>
      <c r="H58" s="10"/>
      <c r="I58" s="15"/>
      <c r="J58" s="7"/>
      <c r="K58" s="7"/>
      <c r="L58" s="3"/>
    </row>
    <row r="59" spans="1:12">
      <c r="F59" s="5"/>
      <c r="G59" s="11"/>
      <c r="H59" s="11"/>
      <c r="I59" s="12"/>
      <c r="J59" s="7"/>
    </row>
    <row r="60" spans="1:12" ht="15.75">
      <c r="F60" s="13"/>
      <c r="G60" s="4"/>
      <c r="H60" s="4"/>
      <c r="J60" s="7"/>
    </row>
    <row r="61" spans="1:12" ht="15.75">
      <c r="F61" s="13"/>
      <c r="G61" s="9"/>
      <c r="H61" s="9"/>
      <c r="J61" s="7"/>
    </row>
    <row r="62" spans="1:12" ht="15.75">
      <c r="F62" s="13"/>
      <c r="G62" s="9"/>
      <c r="H62" s="9"/>
      <c r="J62" s="7"/>
      <c r="K62" s="7"/>
      <c r="L62" s="3"/>
    </row>
    <row r="63" spans="1:12" ht="15.75">
      <c r="F63" s="13"/>
      <c r="G63" s="9"/>
      <c r="H63" s="9"/>
      <c r="I63" s="6"/>
      <c r="J63" s="7"/>
      <c r="K63" s="7"/>
      <c r="L63" s="3"/>
    </row>
    <row r="64" spans="1:12" ht="15.75">
      <c r="F64" s="13"/>
      <c r="G64" s="9"/>
      <c r="H64" s="9"/>
      <c r="I64" s="6"/>
      <c r="J64" s="7"/>
      <c r="K64" s="7"/>
      <c r="L64" s="3"/>
    </row>
    <row r="65" spans="1:15" ht="15.75">
      <c r="F65" s="13"/>
      <c r="G65" s="91"/>
      <c r="H65" s="91"/>
      <c r="I65" s="91"/>
      <c r="J65" s="7"/>
      <c r="K65" s="7"/>
      <c r="L65" s="3"/>
    </row>
    <row r="66" spans="1:15">
      <c r="A66" s="33"/>
      <c r="B66" s="89"/>
      <c r="C66" s="89"/>
      <c r="D66" s="89"/>
      <c r="E66" s="39"/>
      <c r="F66" s="39"/>
      <c r="G66" s="17"/>
      <c r="H66" s="17"/>
      <c r="I66" s="44"/>
      <c r="J66" s="44"/>
      <c r="K66" s="3"/>
      <c r="L66" s="3"/>
    </row>
    <row r="67" spans="1:15" ht="17.25">
      <c r="A67" s="87" t="s">
        <v>32</v>
      </c>
      <c r="C67" s="88" t="s">
        <v>114</v>
      </c>
      <c r="D67" s="88"/>
      <c r="E67" s="88" t="s">
        <v>2</v>
      </c>
      <c r="F67" s="88"/>
      <c r="G67" s="17"/>
      <c r="H67" s="17"/>
      <c r="I67" s="83" t="s">
        <v>4</v>
      </c>
      <c r="J67" s="3"/>
      <c r="K67" s="92" t="s">
        <v>5</v>
      </c>
      <c r="L67" s="92"/>
      <c r="N67" s="88" t="s">
        <v>115</v>
      </c>
      <c r="O67" s="88"/>
    </row>
    <row r="68" spans="1:15">
      <c r="I68" s="33"/>
      <c r="L68" s="89"/>
      <c r="M68" s="89"/>
    </row>
    <row r="69" spans="1:15">
      <c r="F69" s="5"/>
      <c r="G69" s="10"/>
      <c r="H69" s="10"/>
    </row>
    <row r="70" spans="1:15">
      <c r="F70" s="5"/>
      <c r="G70" s="11"/>
      <c r="H70" s="11"/>
    </row>
    <row r="71" spans="1:15" ht="15.75">
      <c r="F71" s="18"/>
      <c r="G71" s="4"/>
      <c r="H71" s="4"/>
    </row>
    <row r="72" spans="1:15" ht="15.75">
      <c r="F72" s="18"/>
      <c r="G72" s="9"/>
      <c r="H72" s="9"/>
    </row>
    <row r="73" spans="1:15" ht="15.75">
      <c r="F73" s="13"/>
      <c r="G73" s="9"/>
      <c r="H73" s="9"/>
    </row>
    <row r="74" spans="1:15" ht="15.75">
      <c r="F74" s="13"/>
      <c r="G74" s="9"/>
      <c r="H74" s="9"/>
    </row>
    <row r="75" spans="1:15" ht="15.75" customHeight="1"/>
    <row r="76" spans="1:15" ht="15.75" customHeight="1"/>
    <row r="77" spans="1:15" ht="15.75" customHeight="1"/>
    <row r="82" spans="1:12" ht="17.25">
      <c r="A82" s="85"/>
      <c r="B82" s="88" t="s">
        <v>117</v>
      </c>
      <c r="C82" s="88"/>
      <c r="E82" s="88" t="s">
        <v>22</v>
      </c>
      <c r="F82" s="88"/>
      <c r="K82" s="88" t="s">
        <v>26</v>
      </c>
      <c r="L82" s="88"/>
    </row>
    <row r="83" spans="1:12" ht="24" customHeight="1"/>
    <row r="84" spans="1:12" ht="22.5" customHeight="1"/>
    <row r="85" spans="1:12" ht="21.75" customHeight="1"/>
  </sheetData>
  <mergeCells count="40">
    <mergeCell ref="B38:E38"/>
    <mergeCell ref="A39:A45"/>
    <mergeCell ref="G40:G45"/>
    <mergeCell ref="K50:L52"/>
    <mergeCell ref="A6:A13"/>
    <mergeCell ref="I6:I13"/>
    <mergeCell ref="J38:M38"/>
    <mergeCell ref="A17:A23"/>
    <mergeCell ref="A27:A34"/>
    <mergeCell ref="I27:I33"/>
    <mergeCell ref="G18:G23"/>
    <mergeCell ref="G28:G34"/>
    <mergeCell ref="G50:G52"/>
    <mergeCell ref="I50:I52"/>
    <mergeCell ref="A49:A52"/>
    <mergeCell ref="J3:M3"/>
    <mergeCell ref="N67:O67"/>
    <mergeCell ref="O6:O13"/>
    <mergeCell ref="O18:O22"/>
    <mergeCell ref="O28:O33"/>
    <mergeCell ref="O40:O47"/>
    <mergeCell ref="B4:E4"/>
    <mergeCell ref="B16:E16"/>
    <mergeCell ref="B26:E26"/>
    <mergeCell ref="J4:M4"/>
    <mergeCell ref="J16:M16"/>
    <mergeCell ref="G6:G13"/>
    <mergeCell ref="J26:M26"/>
    <mergeCell ref="I17:I22"/>
    <mergeCell ref="E82:F82"/>
    <mergeCell ref="K82:L82"/>
    <mergeCell ref="B82:C82"/>
    <mergeCell ref="L68:M68"/>
    <mergeCell ref="I39:I47"/>
    <mergeCell ref="G65:I65"/>
    <mergeCell ref="B66:D66"/>
    <mergeCell ref="C67:D67"/>
    <mergeCell ref="E67:F67"/>
    <mergeCell ref="K67:L67"/>
    <mergeCell ref="B48:E48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U59"/>
  <sheetViews>
    <sheetView topLeftCell="A19" zoomScale="85" zoomScaleNormal="85" workbookViewId="0">
      <selection activeCell="E61" sqref="E61"/>
    </sheetView>
  </sheetViews>
  <sheetFormatPr defaultRowHeight="15"/>
  <cols>
    <col min="3" max="3" width="35" customWidth="1"/>
    <col min="4" max="4" width="20" customWidth="1"/>
    <col min="5" max="5" width="21.7109375" customWidth="1"/>
    <col min="6" max="6" width="19" customWidth="1"/>
    <col min="9" max="9" width="31.7109375" customWidth="1"/>
    <col min="10" max="10" width="19" customWidth="1"/>
    <col min="11" max="11" width="18.28515625" customWidth="1"/>
    <col min="12" max="12" width="18.140625" customWidth="1"/>
  </cols>
  <sheetData>
    <row r="4" spans="3:17" ht="17.25">
      <c r="C4" s="108" t="s">
        <v>116</v>
      </c>
      <c r="D4" s="109"/>
      <c r="E4" s="109"/>
      <c r="F4" s="110"/>
      <c r="I4" s="108" t="s">
        <v>72</v>
      </c>
      <c r="J4" s="109"/>
      <c r="K4" s="109"/>
      <c r="L4" s="110"/>
    </row>
    <row r="5" spans="3:17">
      <c r="C5" s="66" t="s">
        <v>0</v>
      </c>
      <c r="D5" s="66" t="s">
        <v>16</v>
      </c>
      <c r="E5" s="14" t="s">
        <v>6</v>
      </c>
      <c r="F5" s="31" t="s">
        <v>33</v>
      </c>
      <c r="I5" s="66" t="s">
        <v>0</v>
      </c>
      <c r="J5" s="66" t="s">
        <v>16</v>
      </c>
      <c r="K5" s="20" t="s">
        <v>6</v>
      </c>
      <c r="L5" s="31" t="s">
        <v>33</v>
      </c>
    </row>
    <row r="6" spans="3:17">
      <c r="C6" s="14" t="s">
        <v>39</v>
      </c>
      <c r="D6" s="67">
        <v>110</v>
      </c>
      <c r="E6" s="21"/>
      <c r="F6" s="111">
        <f>SUM((D6*E6)+(D7*E7)+(D8*E8)+(D9*E9)+(D10*E10)+(D11*E11))</f>
        <v>0</v>
      </c>
      <c r="I6" s="20" t="s">
        <v>73</v>
      </c>
      <c r="J6" s="67">
        <v>261</v>
      </c>
      <c r="K6" s="21"/>
      <c r="L6" s="111">
        <f>SUM((J6*K6)+(J7*K7)+(J8*K8)+(J9*K9)+(J10*K10)+(J11*K11))</f>
        <v>0</v>
      </c>
    </row>
    <row r="7" spans="3:17">
      <c r="C7" s="14" t="s">
        <v>38</v>
      </c>
      <c r="D7" s="67">
        <v>150</v>
      </c>
      <c r="E7" s="21"/>
      <c r="F7" s="111"/>
      <c r="I7" s="20" t="s">
        <v>74</v>
      </c>
      <c r="J7" s="67">
        <v>352</v>
      </c>
      <c r="K7" s="21"/>
      <c r="L7" s="111"/>
    </row>
    <row r="8" spans="3:17" ht="30">
      <c r="C8" s="14" t="s">
        <v>37</v>
      </c>
      <c r="D8" s="67">
        <v>216</v>
      </c>
      <c r="E8" s="21"/>
      <c r="F8" s="111"/>
      <c r="I8" s="69" t="s">
        <v>75</v>
      </c>
      <c r="J8" s="67">
        <v>4000</v>
      </c>
      <c r="K8" s="21"/>
      <c r="L8" s="111"/>
    </row>
    <row r="9" spans="3:17" ht="30">
      <c r="C9" s="14" t="s">
        <v>36</v>
      </c>
      <c r="D9" s="67">
        <v>296</v>
      </c>
      <c r="E9" s="21"/>
      <c r="F9" s="111"/>
      <c r="I9" s="69" t="s">
        <v>76</v>
      </c>
      <c r="J9" s="67">
        <v>4800</v>
      </c>
      <c r="K9" s="21"/>
      <c r="L9" s="111"/>
    </row>
    <row r="10" spans="3:17">
      <c r="C10" s="14" t="s">
        <v>40</v>
      </c>
      <c r="D10" s="67">
        <v>368</v>
      </c>
      <c r="E10" s="21"/>
      <c r="F10" s="111"/>
      <c r="I10" s="69" t="s">
        <v>77</v>
      </c>
      <c r="J10" s="67">
        <v>5600</v>
      </c>
      <c r="K10" s="21"/>
      <c r="L10" s="111"/>
    </row>
    <row r="11" spans="3:17" ht="30">
      <c r="C11" s="20" t="s">
        <v>41</v>
      </c>
      <c r="D11" s="67">
        <v>416</v>
      </c>
      <c r="E11" s="21"/>
      <c r="F11" s="111"/>
      <c r="I11" s="69" t="s">
        <v>78</v>
      </c>
      <c r="J11" s="67">
        <v>4800</v>
      </c>
      <c r="K11" s="20"/>
      <c r="L11" s="111"/>
    </row>
    <row r="12" spans="3:17" ht="15.75">
      <c r="C12" s="5"/>
      <c r="D12" s="6"/>
      <c r="E12" s="7"/>
      <c r="F12" s="7"/>
      <c r="H12" s="3"/>
      <c r="I12" s="3"/>
      <c r="J12" s="70"/>
      <c r="K12" s="68"/>
      <c r="L12" s="3"/>
      <c r="M12" s="3"/>
      <c r="N12" s="70"/>
      <c r="O12" s="3"/>
    </row>
    <row r="13" spans="3:17" ht="15.75">
      <c r="C13" s="3"/>
      <c r="D13" s="3"/>
      <c r="E13" s="7"/>
      <c r="F13" s="7"/>
      <c r="H13" s="3"/>
      <c r="I13" s="3"/>
      <c r="J13" s="3"/>
      <c r="K13" s="68"/>
      <c r="L13" s="3"/>
      <c r="M13" s="3"/>
      <c r="N13" s="70"/>
      <c r="O13" s="3"/>
    </row>
    <row r="14" spans="3:17" ht="17.25">
      <c r="C14" s="108" t="s">
        <v>42</v>
      </c>
      <c r="D14" s="109"/>
      <c r="E14" s="109"/>
      <c r="F14" s="110"/>
      <c r="H14" s="3"/>
      <c r="I14" s="108" t="s">
        <v>79</v>
      </c>
      <c r="J14" s="109"/>
      <c r="K14" s="109"/>
      <c r="L14" s="110"/>
      <c r="M14" s="3"/>
      <c r="N14" s="70"/>
      <c r="O14" s="3"/>
    </row>
    <row r="15" spans="3:17">
      <c r="C15" s="14" t="s">
        <v>0</v>
      </c>
      <c r="D15" s="14" t="s">
        <v>48</v>
      </c>
      <c r="E15" s="14" t="s">
        <v>6</v>
      </c>
      <c r="F15" s="14" t="s">
        <v>33</v>
      </c>
      <c r="H15" s="3"/>
      <c r="I15" s="20" t="s">
        <v>0</v>
      </c>
      <c r="J15" s="20" t="s">
        <v>48</v>
      </c>
      <c r="K15" s="20" t="s">
        <v>6</v>
      </c>
      <c r="L15" s="20" t="s">
        <v>33</v>
      </c>
      <c r="M15" s="3"/>
      <c r="N15" s="70"/>
      <c r="O15" s="3"/>
      <c r="P15" s="3"/>
      <c r="Q15" s="3"/>
    </row>
    <row r="16" spans="3:17">
      <c r="C16" s="14" t="s">
        <v>43</v>
      </c>
      <c r="D16" s="29">
        <v>56</v>
      </c>
      <c r="E16" s="14"/>
      <c r="F16" s="98">
        <f>SUM((D16*E16)+(D17*E17)+(D18*E18)+(D19*E19)+(D20*E20))</f>
        <v>0</v>
      </c>
      <c r="I16" s="20" t="s">
        <v>80</v>
      </c>
      <c r="J16" s="67">
        <v>304</v>
      </c>
      <c r="K16" s="20"/>
      <c r="L16" s="98">
        <f>SUM((J16*K16)+(J17*K17)+(J18*K18))</f>
        <v>0</v>
      </c>
      <c r="M16" s="3"/>
      <c r="N16" s="70"/>
      <c r="O16" s="3"/>
      <c r="P16" s="3"/>
      <c r="Q16" s="3"/>
    </row>
    <row r="17" spans="3:17">
      <c r="C17" s="14" t="s">
        <v>44</v>
      </c>
      <c r="D17" s="67">
        <v>130</v>
      </c>
      <c r="E17" s="14"/>
      <c r="F17" s="99"/>
      <c r="I17" s="20" t="s">
        <v>81</v>
      </c>
      <c r="J17" s="67">
        <v>1040</v>
      </c>
      <c r="K17" s="20"/>
      <c r="L17" s="99"/>
      <c r="M17" s="3"/>
      <c r="N17" s="70"/>
      <c r="O17" s="3"/>
      <c r="P17" s="3"/>
      <c r="Q17" s="3"/>
    </row>
    <row r="18" spans="3:17">
      <c r="C18" s="14" t="s">
        <v>45</v>
      </c>
      <c r="D18" s="67">
        <v>180</v>
      </c>
      <c r="E18" s="14"/>
      <c r="F18" s="99"/>
      <c r="I18" s="20" t="s">
        <v>82</v>
      </c>
      <c r="J18" s="67">
        <v>1360</v>
      </c>
      <c r="K18" s="20"/>
      <c r="L18" s="100"/>
      <c r="M18" s="3"/>
      <c r="N18" s="70"/>
      <c r="O18" s="3"/>
      <c r="P18" s="3"/>
      <c r="Q18" s="3"/>
    </row>
    <row r="19" spans="3:17" ht="15.75">
      <c r="C19" s="14" t="s">
        <v>46</v>
      </c>
      <c r="D19" s="67">
        <v>216</v>
      </c>
      <c r="E19" s="14"/>
      <c r="F19" s="99"/>
      <c r="J19" s="68"/>
      <c r="K19" s="3"/>
      <c r="M19" s="3"/>
      <c r="N19" s="70"/>
      <c r="O19" s="3"/>
      <c r="P19" s="3"/>
      <c r="Q19" s="3"/>
    </row>
    <row r="20" spans="3:17">
      <c r="C20" s="50" t="s">
        <v>47</v>
      </c>
      <c r="D20" s="67">
        <v>243</v>
      </c>
      <c r="E20" s="50"/>
      <c r="F20" s="100"/>
      <c r="H20" s="3"/>
      <c r="I20" s="3"/>
      <c r="J20" s="3"/>
      <c r="K20" s="3"/>
      <c r="M20" s="3"/>
      <c r="N20" s="3"/>
      <c r="O20" s="3"/>
      <c r="P20" s="3"/>
      <c r="Q20" s="3"/>
    </row>
    <row r="21" spans="3:17">
      <c r="C21" s="4"/>
      <c r="D21" s="6"/>
      <c r="E21" s="7"/>
      <c r="F21" s="7"/>
      <c r="H21" s="3"/>
      <c r="I21" s="3"/>
      <c r="J21" s="3"/>
      <c r="K21" s="3"/>
      <c r="M21" s="3"/>
      <c r="N21" s="3"/>
      <c r="O21" s="3"/>
      <c r="P21" s="3"/>
      <c r="Q21" s="3"/>
    </row>
    <row r="22" spans="3:17" ht="15.75">
      <c r="E22" s="2"/>
      <c r="F22" s="2"/>
      <c r="H22" s="3"/>
      <c r="I22" s="68"/>
      <c r="J22" s="3"/>
      <c r="K22" s="3"/>
      <c r="M22" s="3"/>
      <c r="N22" s="3"/>
      <c r="O22" s="3"/>
      <c r="P22" s="3"/>
      <c r="Q22" s="3"/>
    </row>
    <row r="23" spans="3:17" ht="17.25">
      <c r="C23" s="108" t="s">
        <v>49</v>
      </c>
      <c r="D23" s="109"/>
      <c r="E23" s="109"/>
      <c r="F23" s="110"/>
      <c r="H23" s="3"/>
      <c r="I23" s="108" t="s">
        <v>83</v>
      </c>
      <c r="J23" s="109"/>
      <c r="K23" s="109"/>
      <c r="L23" s="110"/>
      <c r="M23" s="3"/>
      <c r="N23" s="3"/>
      <c r="O23" s="3"/>
      <c r="P23" s="3"/>
      <c r="Q23" s="3"/>
    </row>
    <row r="24" spans="3:17">
      <c r="C24" s="14" t="s">
        <v>0</v>
      </c>
      <c r="D24" s="14" t="s">
        <v>48</v>
      </c>
      <c r="E24" s="14" t="s">
        <v>6</v>
      </c>
      <c r="F24" s="14" t="s">
        <v>33</v>
      </c>
      <c r="H24" s="3"/>
      <c r="I24" s="20" t="s">
        <v>0</v>
      </c>
      <c r="J24" s="20" t="s">
        <v>48</v>
      </c>
      <c r="K24" s="20" t="s">
        <v>6</v>
      </c>
      <c r="L24" s="20" t="s">
        <v>33</v>
      </c>
    </row>
    <row r="25" spans="3:17" ht="15" customHeight="1">
      <c r="C25" s="14" t="s">
        <v>50</v>
      </c>
      <c r="D25" s="67">
        <v>36</v>
      </c>
      <c r="E25" s="14"/>
      <c r="F25" s="98">
        <f>SUM((D25*E25)+(D26*E26)+(D27*E27))</f>
        <v>0</v>
      </c>
      <c r="H25" s="3"/>
      <c r="I25" s="20" t="s">
        <v>87</v>
      </c>
      <c r="J25" s="67">
        <v>5600</v>
      </c>
      <c r="K25" s="20"/>
      <c r="L25" s="98">
        <f>SUM((J25*K25)+(J26*K26)+(J27*K27))</f>
        <v>0</v>
      </c>
      <c r="M25" s="3"/>
      <c r="N25" s="3"/>
      <c r="O25" s="3"/>
      <c r="P25" s="3"/>
      <c r="Q25" s="3"/>
    </row>
    <row r="26" spans="3:17" ht="15" customHeight="1">
      <c r="C26" s="14" t="s">
        <v>51</v>
      </c>
      <c r="D26" s="67">
        <v>50</v>
      </c>
      <c r="E26" s="14"/>
      <c r="F26" s="99"/>
      <c r="H26" s="3"/>
      <c r="I26" s="20" t="s">
        <v>84</v>
      </c>
      <c r="J26" s="67">
        <v>5600</v>
      </c>
      <c r="K26" s="20"/>
      <c r="L26" s="99"/>
      <c r="M26" s="3"/>
      <c r="N26" s="3"/>
      <c r="O26" s="3"/>
      <c r="P26" s="3"/>
      <c r="Q26" s="3"/>
    </row>
    <row r="27" spans="3:17" ht="15" customHeight="1">
      <c r="C27" s="14" t="s">
        <v>52</v>
      </c>
      <c r="D27" s="67">
        <v>90</v>
      </c>
      <c r="E27" s="14"/>
      <c r="F27" s="100"/>
      <c r="H27" s="3"/>
      <c r="I27" s="20" t="s">
        <v>85</v>
      </c>
      <c r="J27" s="67">
        <v>7200</v>
      </c>
      <c r="K27" s="20"/>
      <c r="L27" s="99"/>
      <c r="M27" s="3"/>
      <c r="N27" s="3"/>
      <c r="O27" s="3"/>
      <c r="P27" s="3"/>
      <c r="Q27" s="3"/>
    </row>
    <row r="28" spans="3:17">
      <c r="C28" s="4"/>
      <c r="D28" s="6"/>
      <c r="E28" s="7"/>
      <c r="F28" s="7"/>
      <c r="H28" s="3"/>
      <c r="I28" s="20" t="s">
        <v>86</v>
      </c>
      <c r="J28" s="67">
        <v>13600</v>
      </c>
      <c r="K28" s="19"/>
      <c r="L28" s="100"/>
      <c r="M28" s="3"/>
      <c r="N28" s="3"/>
      <c r="O28" s="3"/>
      <c r="P28" s="3"/>
      <c r="Q28" s="3"/>
    </row>
    <row r="29" spans="3:17" ht="15.75">
      <c r="C29" s="4"/>
      <c r="D29" s="6"/>
      <c r="E29" s="7"/>
      <c r="F29" s="7"/>
      <c r="H29" s="3"/>
      <c r="I29" s="68"/>
      <c r="J29" s="3"/>
      <c r="K29" s="3"/>
      <c r="L29" s="3"/>
      <c r="M29" s="3"/>
      <c r="N29" s="3"/>
      <c r="O29" s="3"/>
      <c r="P29" s="3"/>
      <c r="Q29" s="3"/>
    </row>
    <row r="30" spans="3:17" ht="17.25">
      <c r="C30" s="108" t="s">
        <v>53</v>
      </c>
      <c r="D30" s="109"/>
      <c r="E30" s="109"/>
      <c r="F30" s="110"/>
      <c r="H30" s="3"/>
      <c r="I30" s="108" t="s">
        <v>95</v>
      </c>
      <c r="J30" s="109"/>
      <c r="K30" s="109"/>
      <c r="L30" s="110"/>
      <c r="M30" s="3"/>
      <c r="N30" s="3"/>
      <c r="O30" s="3"/>
      <c r="P30" s="3"/>
      <c r="Q30" s="3"/>
    </row>
    <row r="31" spans="3:17">
      <c r="C31" s="20" t="s">
        <v>63</v>
      </c>
      <c r="D31" s="22" t="s">
        <v>48</v>
      </c>
      <c r="E31" s="14" t="s">
        <v>6</v>
      </c>
      <c r="F31" s="14" t="s">
        <v>33</v>
      </c>
      <c r="I31" s="24" t="s">
        <v>63</v>
      </c>
      <c r="J31" s="23" t="s">
        <v>48</v>
      </c>
      <c r="K31" s="24" t="s">
        <v>6</v>
      </c>
      <c r="L31" s="24" t="s">
        <v>33</v>
      </c>
      <c r="M31" s="3"/>
      <c r="N31" s="3"/>
      <c r="O31" s="3"/>
      <c r="P31" s="3"/>
      <c r="Q31" s="3"/>
    </row>
    <row r="32" spans="3:17" ht="31.5">
      <c r="C32" s="71" t="s">
        <v>54</v>
      </c>
      <c r="D32" s="67">
        <v>140</v>
      </c>
      <c r="E32" s="20"/>
      <c r="F32" s="98">
        <f>SUM((D32*E32)+(D33*E33)+(D34*E34)+(D35*E35)+(D36*E36)+(D37*E37)+(D38*E38)+(D39*E39)+(D40*E40))</f>
        <v>0</v>
      </c>
      <c r="I32" s="72" t="s">
        <v>96</v>
      </c>
      <c r="J32" s="67">
        <v>560</v>
      </c>
      <c r="K32" s="67"/>
      <c r="L32" s="98">
        <f>SUM((J32*K32)+(J33*K33)+(J34*K34)+(J35*K35)+(J36*K36)+(J37*K37)+(J38*K38)+(J39*K39)+(J40*K40))</f>
        <v>0</v>
      </c>
    </row>
    <row r="33" spans="3:21" ht="15.75" customHeight="1">
      <c r="C33" s="71" t="s">
        <v>55</v>
      </c>
      <c r="D33" s="67">
        <v>170</v>
      </c>
      <c r="E33" s="20"/>
      <c r="F33" s="99"/>
      <c r="I33" s="71" t="s">
        <v>97</v>
      </c>
      <c r="J33" s="67">
        <v>1440</v>
      </c>
      <c r="K33" s="67"/>
      <c r="L33" s="99"/>
    </row>
    <row r="34" spans="3:21" ht="15.75" customHeight="1">
      <c r="C34" s="71" t="s">
        <v>56</v>
      </c>
      <c r="D34" s="67">
        <v>100</v>
      </c>
      <c r="E34" s="19"/>
      <c r="F34" s="99"/>
      <c r="I34" s="71" t="s">
        <v>98</v>
      </c>
      <c r="J34" s="67">
        <v>4160</v>
      </c>
      <c r="K34" s="67"/>
      <c r="L34" s="99"/>
    </row>
    <row r="35" spans="3:21" ht="15.75" customHeight="1">
      <c r="C35" s="71" t="s">
        <v>57</v>
      </c>
      <c r="D35" s="67">
        <v>130</v>
      </c>
      <c r="E35" s="19"/>
      <c r="F35" s="99"/>
      <c r="I35" s="71" t="s">
        <v>99</v>
      </c>
      <c r="J35" s="67">
        <v>7200</v>
      </c>
      <c r="K35" s="67"/>
      <c r="L35" s="99"/>
      <c r="N35" s="3"/>
      <c r="O35" s="3"/>
      <c r="P35" s="3"/>
      <c r="Q35" s="3"/>
      <c r="R35" s="3"/>
      <c r="S35" s="3"/>
      <c r="T35" s="3"/>
      <c r="U35" s="3"/>
    </row>
    <row r="36" spans="3:21" ht="31.5">
      <c r="C36" s="72" t="s">
        <v>62</v>
      </c>
      <c r="D36" s="67">
        <v>1152</v>
      </c>
      <c r="E36" s="19"/>
      <c r="F36" s="99"/>
      <c r="I36" s="72" t="s">
        <v>91</v>
      </c>
      <c r="J36" s="67">
        <v>120</v>
      </c>
      <c r="K36" s="67"/>
      <c r="L36" s="99"/>
      <c r="N36" s="3"/>
      <c r="O36" s="68"/>
      <c r="P36" s="3"/>
      <c r="Q36" s="3"/>
      <c r="R36" s="3"/>
      <c r="S36" s="3"/>
      <c r="T36" s="3"/>
      <c r="U36" s="3"/>
    </row>
    <row r="37" spans="3:21" ht="31.5">
      <c r="C37" s="72" t="s">
        <v>58</v>
      </c>
      <c r="D37" s="67">
        <v>60</v>
      </c>
      <c r="E37" s="19"/>
      <c r="F37" s="99"/>
      <c r="I37" s="72" t="s">
        <v>92</v>
      </c>
      <c r="J37" s="67">
        <v>560</v>
      </c>
      <c r="K37" s="67"/>
      <c r="L37" s="99"/>
      <c r="N37" s="3"/>
      <c r="O37" s="68"/>
      <c r="P37" s="3"/>
      <c r="Q37" s="3"/>
      <c r="R37" s="3"/>
      <c r="S37" s="3"/>
      <c r="T37" s="3"/>
      <c r="U37" s="3"/>
    </row>
    <row r="38" spans="3:21" ht="15.75" customHeight="1">
      <c r="C38" s="72" t="s">
        <v>59</v>
      </c>
      <c r="D38" s="67">
        <v>768</v>
      </c>
      <c r="E38" s="19"/>
      <c r="F38" s="99"/>
      <c r="I38" s="74" t="s">
        <v>93</v>
      </c>
      <c r="J38" s="67">
        <v>50</v>
      </c>
      <c r="K38" s="67"/>
      <c r="L38" s="99"/>
      <c r="N38" s="3"/>
      <c r="O38" s="68"/>
      <c r="P38" s="3"/>
      <c r="Q38" s="3"/>
      <c r="R38" s="3"/>
      <c r="S38" s="3"/>
      <c r="T38" s="3"/>
      <c r="U38" s="3"/>
    </row>
    <row r="39" spans="3:21" ht="31.5">
      <c r="C39" s="72" t="s">
        <v>60</v>
      </c>
      <c r="D39" s="67">
        <v>288</v>
      </c>
      <c r="E39" s="19"/>
      <c r="F39" s="99"/>
      <c r="I39" s="72" t="s">
        <v>94</v>
      </c>
      <c r="J39" s="67">
        <v>2</v>
      </c>
      <c r="K39" s="67"/>
      <c r="L39" s="100"/>
      <c r="O39" s="68"/>
      <c r="P39" s="3"/>
      <c r="Q39" s="3"/>
      <c r="R39" s="3"/>
      <c r="S39" s="3"/>
      <c r="T39" s="3"/>
      <c r="U39" s="3"/>
    </row>
    <row r="40" spans="3:21" ht="31.5">
      <c r="C40" s="72" t="s">
        <v>61</v>
      </c>
      <c r="D40" s="67">
        <v>1728</v>
      </c>
      <c r="E40" s="19"/>
      <c r="F40" s="100"/>
      <c r="I40" s="75"/>
      <c r="J40" s="70"/>
      <c r="K40" s="3"/>
      <c r="L40" s="73"/>
      <c r="O40" s="68"/>
      <c r="P40" s="3"/>
      <c r="Q40" s="3"/>
      <c r="R40" s="3"/>
      <c r="S40" s="3"/>
      <c r="T40" s="3"/>
      <c r="U40" s="3"/>
    </row>
    <row r="41" spans="3:21" ht="15.75">
      <c r="C41" s="3"/>
      <c r="I41" s="3"/>
      <c r="J41" s="3"/>
      <c r="K41" s="3"/>
      <c r="O41" s="68"/>
      <c r="P41" s="3"/>
      <c r="Q41" s="3"/>
      <c r="R41" s="3"/>
      <c r="S41" s="3"/>
      <c r="T41" s="3"/>
      <c r="U41" s="3"/>
    </row>
    <row r="42" spans="3:21" ht="15.75">
      <c r="C42" s="3"/>
      <c r="O42" s="68"/>
      <c r="P42" s="3"/>
      <c r="Q42" s="3"/>
      <c r="R42" s="3"/>
      <c r="S42" s="3"/>
      <c r="T42" s="3"/>
      <c r="U42" s="3"/>
    </row>
    <row r="43" spans="3:21" ht="17.25">
      <c r="C43" s="108" t="s">
        <v>64</v>
      </c>
      <c r="D43" s="109"/>
      <c r="E43" s="109"/>
      <c r="F43" s="110"/>
      <c r="I43" s="108" t="s">
        <v>88</v>
      </c>
      <c r="J43" s="109"/>
      <c r="K43" s="109"/>
      <c r="L43" s="110"/>
      <c r="O43" s="68"/>
      <c r="P43" s="3"/>
      <c r="Q43" s="3"/>
      <c r="R43" s="3"/>
      <c r="S43" s="3"/>
      <c r="T43" s="3"/>
      <c r="U43" s="3"/>
    </row>
    <row r="44" spans="3:21">
      <c r="C44" s="20" t="s">
        <v>0</v>
      </c>
      <c r="D44" s="20" t="s">
        <v>48</v>
      </c>
      <c r="E44" s="20" t="s">
        <v>6</v>
      </c>
      <c r="F44" s="20" t="s">
        <v>33</v>
      </c>
      <c r="I44" s="24"/>
      <c r="J44" s="24" t="s">
        <v>48</v>
      </c>
      <c r="K44" s="24" t="s">
        <v>6</v>
      </c>
      <c r="L44" s="24" t="s">
        <v>33</v>
      </c>
      <c r="M44" s="3"/>
      <c r="N44" s="3"/>
      <c r="O44" s="3"/>
      <c r="P44" s="3"/>
      <c r="Q44" s="3"/>
      <c r="R44" s="3"/>
      <c r="S44" s="3"/>
      <c r="T44" s="3"/>
      <c r="U44" s="3"/>
    </row>
    <row r="45" spans="3:21">
      <c r="C45" s="20" t="s">
        <v>65</v>
      </c>
      <c r="D45" s="67">
        <v>448</v>
      </c>
      <c r="E45" s="20"/>
      <c r="F45" s="98">
        <f>SUM((D45*E45)+(D46*E46)+(D47*E47))</f>
        <v>0</v>
      </c>
      <c r="I45" s="31" t="s">
        <v>89</v>
      </c>
      <c r="J45" s="67">
        <v>608</v>
      </c>
      <c r="K45" s="31"/>
      <c r="L45" s="98">
        <f>SUM((J45*K45)+(J46*K46)+(J35*K35))</f>
        <v>0</v>
      </c>
      <c r="M45" s="3"/>
      <c r="N45" s="3"/>
      <c r="O45" s="3"/>
      <c r="P45" s="3"/>
      <c r="Q45" s="3"/>
      <c r="R45" s="3"/>
      <c r="S45" s="3"/>
      <c r="T45" s="3"/>
      <c r="U45" s="3"/>
    </row>
    <row r="46" spans="3:21">
      <c r="C46" s="20" t="s">
        <v>66</v>
      </c>
      <c r="D46" s="67">
        <v>352</v>
      </c>
      <c r="E46" s="20"/>
      <c r="F46" s="99"/>
      <c r="I46" s="24" t="s">
        <v>90</v>
      </c>
      <c r="J46" s="67">
        <v>720</v>
      </c>
      <c r="K46" s="24"/>
      <c r="L46" s="100"/>
      <c r="M46" s="3"/>
      <c r="N46" s="3"/>
      <c r="O46" s="3"/>
      <c r="P46" s="3"/>
      <c r="Q46" s="3"/>
      <c r="R46" s="3"/>
    </row>
    <row r="47" spans="3:21" ht="15.75">
      <c r="C47" s="20" t="s">
        <v>67</v>
      </c>
      <c r="D47" s="67">
        <v>1040</v>
      </c>
      <c r="E47" s="20"/>
      <c r="F47" s="100"/>
      <c r="K47" s="3"/>
      <c r="L47" s="68"/>
      <c r="M47" s="3"/>
      <c r="N47" s="3"/>
      <c r="O47" s="3"/>
      <c r="P47" s="3"/>
      <c r="Q47" s="3"/>
      <c r="R47" s="3"/>
    </row>
    <row r="48" spans="3:21">
      <c r="K48" s="3"/>
      <c r="L48" s="3"/>
      <c r="M48" s="3"/>
      <c r="N48" s="3"/>
      <c r="O48" s="3"/>
      <c r="P48" s="3"/>
      <c r="Q48" s="3"/>
      <c r="R48" s="3"/>
    </row>
    <row r="49" spans="3:19">
      <c r="K49" s="3"/>
      <c r="L49" s="3"/>
      <c r="M49" s="3"/>
      <c r="N49" s="3"/>
      <c r="O49" s="3"/>
      <c r="P49" s="3"/>
      <c r="Q49" s="3"/>
      <c r="R49" s="3"/>
    </row>
    <row r="50" spans="3:19" ht="17.25">
      <c r="C50" s="108" t="s">
        <v>68</v>
      </c>
      <c r="D50" s="109"/>
      <c r="E50" s="109"/>
      <c r="F50" s="110"/>
      <c r="I50" s="108" t="s">
        <v>100</v>
      </c>
      <c r="J50" s="109"/>
      <c r="K50" s="109"/>
      <c r="L50" s="110"/>
      <c r="M50" s="3"/>
      <c r="N50" s="3"/>
      <c r="O50" s="3"/>
      <c r="P50" s="3"/>
      <c r="Q50" s="3"/>
      <c r="R50" s="3"/>
      <c r="S50" s="3"/>
    </row>
    <row r="51" spans="3:19">
      <c r="C51" s="20" t="s">
        <v>0</v>
      </c>
      <c r="D51" s="20" t="s">
        <v>48</v>
      </c>
      <c r="E51" s="20" t="s">
        <v>6</v>
      </c>
      <c r="F51" s="20" t="s">
        <v>33</v>
      </c>
      <c r="I51" s="24" t="s">
        <v>109</v>
      </c>
      <c r="J51" s="23" t="s">
        <v>48</v>
      </c>
      <c r="K51" s="24" t="s">
        <v>6</v>
      </c>
      <c r="L51" s="24" t="s">
        <v>33</v>
      </c>
      <c r="M51" s="3"/>
      <c r="N51" s="3"/>
      <c r="O51" s="3"/>
      <c r="P51" s="3"/>
      <c r="Q51" s="3"/>
      <c r="R51" s="3"/>
      <c r="S51" s="3"/>
    </row>
    <row r="52" spans="3:19" ht="31.5">
      <c r="C52" s="20" t="s">
        <v>69</v>
      </c>
      <c r="D52" s="67">
        <v>279</v>
      </c>
      <c r="E52" s="20"/>
      <c r="F52" s="98">
        <f>SUM((D52*E52)+(D53*E53)+(D54*E54))</f>
        <v>0</v>
      </c>
      <c r="I52" s="76" t="s">
        <v>101</v>
      </c>
      <c r="J52" s="67">
        <v>560</v>
      </c>
      <c r="K52" s="77"/>
      <c r="L52" s="98">
        <f>SUM((J52*K52)+(J53*K53)+(J54*K54)+(J55*K55)+(J56*K56)+(J57*K57)+(J58*K58)+(J59*K59)+(J60*K60))</f>
        <v>0</v>
      </c>
      <c r="M52" s="3"/>
      <c r="N52" s="3"/>
      <c r="O52" s="3"/>
      <c r="P52" s="3"/>
      <c r="Q52" s="3"/>
      <c r="R52" s="3"/>
      <c r="S52" s="3"/>
    </row>
    <row r="53" spans="3:19" ht="31.5">
      <c r="C53" s="20" t="s">
        <v>70</v>
      </c>
      <c r="D53" s="67">
        <v>368</v>
      </c>
      <c r="E53" s="20"/>
      <c r="F53" s="99"/>
      <c r="I53" s="76" t="s">
        <v>102</v>
      </c>
      <c r="J53" s="67">
        <v>800</v>
      </c>
      <c r="K53" s="77"/>
      <c r="L53" s="99"/>
      <c r="M53" s="3"/>
      <c r="N53" s="3"/>
      <c r="O53" s="3"/>
      <c r="P53" s="3"/>
      <c r="Q53" s="3"/>
      <c r="R53" s="3"/>
      <c r="S53" s="3"/>
    </row>
    <row r="54" spans="3:19" ht="31.5">
      <c r="C54" s="20" t="s">
        <v>71</v>
      </c>
      <c r="D54" s="67">
        <v>496</v>
      </c>
      <c r="E54" s="20"/>
      <c r="F54" s="100"/>
      <c r="I54" s="76" t="s">
        <v>103</v>
      </c>
      <c r="J54" s="67">
        <v>880</v>
      </c>
      <c r="K54" s="77"/>
      <c r="L54" s="99"/>
      <c r="M54" s="3"/>
      <c r="N54" s="3"/>
      <c r="O54" s="3"/>
      <c r="P54" s="3"/>
      <c r="Q54" s="3"/>
      <c r="R54" s="3"/>
      <c r="S54" s="3"/>
    </row>
    <row r="55" spans="3:19" ht="31.5">
      <c r="I55" s="76" t="s">
        <v>104</v>
      </c>
      <c r="J55" s="67">
        <v>1520</v>
      </c>
      <c r="K55" s="77"/>
      <c r="L55" s="99"/>
      <c r="M55" s="3"/>
      <c r="N55" s="3"/>
      <c r="O55" s="3"/>
      <c r="P55" s="3"/>
      <c r="Q55" s="3"/>
      <c r="R55" s="3"/>
      <c r="S55" s="3"/>
    </row>
    <row r="56" spans="3:19" ht="31.5">
      <c r="I56" s="76" t="s">
        <v>105</v>
      </c>
      <c r="J56" s="67">
        <v>1520</v>
      </c>
      <c r="K56" s="77"/>
      <c r="L56" s="99"/>
      <c r="M56" s="3"/>
      <c r="N56" s="3"/>
      <c r="O56" s="3"/>
      <c r="P56" s="3"/>
      <c r="Q56" s="3"/>
      <c r="R56" s="3"/>
      <c r="S56" s="3"/>
    </row>
    <row r="57" spans="3:19" ht="33.75" customHeight="1">
      <c r="C57" s="114" t="s">
        <v>110</v>
      </c>
      <c r="E57" s="112">
        <f>SUM(F6+F16+F25+F32+F45+F52+L6+L16+L25+L32+L45+L52)</f>
        <v>0</v>
      </c>
      <c r="I57" s="76" t="s">
        <v>106</v>
      </c>
      <c r="J57" s="67">
        <v>560</v>
      </c>
      <c r="K57" s="77"/>
      <c r="L57" s="99"/>
      <c r="M57" s="3"/>
      <c r="N57" s="3"/>
      <c r="O57" s="3"/>
      <c r="P57" s="3"/>
      <c r="Q57" s="3"/>
      <c r="R57" s="3"/>
      <c r="S57" s="3"/>
    </row>
    <row r="58" spans="3:19" ht="31.5">
      <c r="C58" s="115"/>
      <c r="E58" s="113"/>
      <c r="I58" s="76" t="s">
        <v>107</v>
      </c>
      <c r="J58" s="67">
        <v>480</v>
      </c>
      <c r="K58" s="77"/>
      <c r="L58" s="99"/>
      <c r="M58" s="3"/>
      <c r="N58" s="3"/>
      <c r="O58" s="3"/>
      <c r="P58" s="3"/>
      <c r="Q58" s="3"/>
      <c r="R58" s="3"/>
      <c r="S58" s="3"/>
    </row>
    <row r="59" spans="3:19" ht="47.25">
      <c r="I59" s="76" t="s">
        <v>108</v>
      </c>
      <c r="J59" s="67">
        <v>60</v>
      </c>
      <c r="K59" s="77"/>
      <c r="L59" s="100"/>
      <c r="M59" s="3"/>
      <c r="N59" s="3"/>
      <c r="O59" s="3"/>
      <c r="P59" s="3"/>
      <c r="Q59" s="3"/>
      <c r="R59" s="3"/>
      <c r="S59" s="3"/>
    </row>
  </sheetData>
  <mergeCells count="26">
    <mergeCell ref="L25:L28"/>
    <mergeCell ref="F32:F40"/>
    <mergeCell ref="C43:F43"/>
    <mergeCell ref="F45:F47"/>
    <mergeCell ref="E57:E58"/>
    <mergeCell ref="C57:C58"/>
    <mergeCell ref="L52:L59"/>
    <mergeCell ref="F52:F54"/>
    <mergeCell ref="C50:F50"/>
    <mergeCell ref="I30:L30"/>
    <mergeCell ref="L32:L39"/>
    <mergeCell ref="I50:L50"/>
    <mergeCell ref="I43:L43"/>
    <mergeCell ref="L45:L46"/>
    <mergeCell ref="I4:L4"/>
    <mergeCell ref="L6:L11"/>
    <mergeCell ref="I14:L14"/>
    <mergeCell ref="L16:L18"/>
    <mergeCell ref="I23:L23"/>
    <mergeCell ref="C4:F4"/>
    <mergeCell ref="C14:F14"/>
    <mergeCell ref="C23:F23"/>
    <mergeCell ref="C30:F30"/>
    <mergeCell ref="F6:F11"/>
    <mergeCell ref="F16:F20"/>
    <mergeCell ref="F25:F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Герлянды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2018-10-29T12:14:07Z</dcterms:modified>
</cp:coreProperties>
</file>