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СЭНДВИЧ" sheetId="1" r:id="rId1"/>
    <sheet name="МОНО" sheetId="2" r:id="rId2"/>
    <sheet name="БАКИ, ПЕЧИ, КОТЛЫ" sheetId="4" r:id="rId3"/>
  </sheets>
  <calcPr calcId="124519"/>
</workbook>
</file>

<file path=xl/calcChain.xml><?xml version="1.0" encoding="utf-8"?>
<calcChain xmlns="http://schemas.openxmlformats.org/spreadsheetml/2006/main">
  <c r="E164" i="1"/>
  <c r="K7"/>
  <c r="M7"/>
  <c r="K8"/>
  <c r="M8"/>
  <c r="D213" i="2"/>
  <c r="E213" s="1"/>
  <c r="F213" s="1"/>
  <c r="D212"/>
  <c r="E212" s="1"/>
  <c r="F212" s="1"/>
  <c r="D211"/>
  <c r="E211" s="1"/>
  <c r="F211" s="1"/>
  <c r="D208"/>
  <c r="E208" s="1"/>
  <c r="F208" s="1"/>
  <c r="D209"/>
  <c r="E209" s="1"/>
  <c r="F209" s="1"/>
  <c r="D210"/>
  <c r="E210" s="1"/>
  <c r="F210" s="1"/>
  <c r="D207"/>
  <c r="E207" s="1"/>
  <c r="F207" s="1"/>
  <c r="H208"/>
  <c r="I208" s="1"/>
  <c r="H209"/>
  <c r="I209" s="1"/>
  <c r="H210"/>
  <c r="I210" s="1"/>
  <c r="H211"/>
  <c r="I211" s="1"/>
  <c r="H212"/>
  <c r="I212" s="1"/>
  <c r="H213"/>
  <c r="I213" s="1"/>
  <c r="H207"/>
  <c r="I207" s="1"/>
  <c r="H215"/>
  <c r="I215" s="1"/>
  <c r="H216"/>
  <c r="I216" s="1"/>
  <c r="H217"/>
  <c r="I217" s="1"/>
  <c r="H218"/>
  <c r="I218" s="1"/>
  <c r="H219"/>
  <c r="I219" s="1"/>
  <c r="H220"/>
  <c r="I220" s="1"/>
  <c r="H221"/>
  <c r="I221" s="1"/>
  <c r="H222"/>
  <c r="I222" s="1"/>
  <c r="H223"/>
  <c r="I223" s="1"/>
  <c r="H224"/>
  <c r="I224" s="1"/>
  <c r="H225"/>
  <c r="I225" s="1"/>
  <c r="H226"/>
  <c r="I226" s="1"/>
  <c r="H227"/>
  <c r="I227" s="1"/>
  <c r="H228"/>
  <c r="I228" s="1"/>
  <c r="H229"/>
  <c r="I229" s="1"/>
  <c r="H230"/>
  <c r="I230" s="1"/>
  <c r="H231"/>
  <c r="I231" s="1"/>
  <c r="H232"/>
  <c r="I232" s="1"/>
  <c r="H233"/>
  <c r="I233" s="1"/>
  <c r="H234"/>
  <c r="I234" s="1"/>
  <c r="H235"/>
  <c r="I235" s="1"/>
  <c r="H236"/>
  <c r="I236" s="1"/>
  <c r="H237"/>
  <c r="I237" s="1"/>
  <c r="H238"/>
  <c r="I238" s="1"/>
  <c r="H239"/>
  <c r="I239" s="1"/>
  <c r="H240"/>
  <c r="I240" s="1"/>
  <c r="H241"/>
  <c r="I241" s="1"/>
  <c r="H242"/>
  <c r="I242" s="1"/>
  <c r="H243"/>
  <c r="I243" s="1"/>
  <c r="H214"/>
  <c r="I214" s="1"/>
  <c r="E215"/>
  <c r="F215" s="1"/>
  <c r="E216"/>
  <c r="F216" s="1"/>
  <c r="E217"/>
  <c r="F217" s="1"/>
  <c r="E218"/>
  <c r="F218" s="1"/>
  <c r="E219"/>
  <c r="F219" s="1"/>
  <c r="E220"/>
  <c r="F220" s="1"/>
  <c r="E221"/>
  <c r="F221" s="1"/>
  <c r="E222"/>
  <c r="F222" s="1"/>
  <c r="E223"/>
  <c r="F223" s="1"/>
  <c r="E224"/>
  <c r="F224" s="1"/>
  <c r="E225"/>
  <c r="F225" s="1"/>
  <c r="E226"/>
  <c r="F226" s="1"/>
  <c r="E227"/>
  <c r="F227" s="1"/>
  <c r="E228"/>
  <c r="F228" s="1"/>
  <c r="E229"/>
  <c r="F229" s="1"/>
  <c r="E230"/>
  <c r="F230" s="1"/>
  <c r="E231"/>
  <c r="F231" s="1"/>
  <c r="E232"/>
  <c r="F232" s="1"/>
  <c r="E233"/>
  <c r="F233" s="1"/>
  <c r="E234"/>
  <c r="F234" s="1"/>
  <c r="E235"/>
  <c r="F235" s="1"/>
  <c r="E236"/>
  <c r="F236" s="1"/>
  <c r="E237"/>
  <c r="F237" s="1"/>
  <c r="E238"/>
  <c r="F238" s="1"/>
  <c r="E239"/>
  <c r="F239" s="1"/>
  <c r="E240"/>
  <c r="F240" s="1"/>
  <c r="E241"/>
  <c r="F241" s="1"/>
  <c r="E242"/>
  <c r="F242" s="1"/>
  <c r="E243"/>
  <c r="F243" s="1"/>
  <c r="E214"/>
  <c r="F214" s="1"/>
  <c r="H193"/>
  <c r="I193" s="1"/>
  <c r="H194"/>
  <c r="I194" s="1"/>
  <c r="H195"/>
  <c r="I195" s="1"/>
  <c r="H196"/>
  <c r="I196" s="1"/>
  <c r="H197"/>
  <c r="I197" s="1"/>
  <c r="H198"/>
  <c r="I198" s="1"/>
  <c r="H199"/>
  <c r="I199" s="1"/>
  <c r="H200"/>
  <c r="I200" s="1"/>
  <c r="H201"/>
  <c r="I201" s="1"/>
  <c r="H202"/>
  <c r="I202" s="1"/>
  <c r="H203"/>
  <c r="I203" s="1"/>
  <c r="H204"/>
  <c r="I204" s="1"/>
  <c r="H205"/>
  <c r="I205" s="1"/>
  <c r="H206"/>
  <c r="I206" s="1"/>
  <c r="H192"/>
  <c r="I192" s="1"/>
  <c r="E193"/>
  <c r="E194"/>
  <c r="E195"/>
  <c r="E196"/>
  <c r="E197"/>
  <c r="E198"/>
  <c r="E199"/>
  <c r="E200"/>
  <c r="E201"/>
  <c r="E202"/>
  <c r="E203"/>
  <c r="E204"/>
  <c r="E205"/>
  <c r="E206"/>
  <c r="E192"/>
  <c r="D21"/>
  <c r="E21" s="1"/>
  <c r="D20"/>
  <c r="E20" s="1"/>
  <c r="D19"/>
  <c r="E19" s="1"/>
  <c r="D18"/>
  <c r="E18" s="1"/>
  <c r="D17"/>
  <c r="E17" s="1"/>
  <c r="D16"/>
  <c r="E16" s="1"/>
  <c r="D15"/>
  <c r="E15" s="1"/>
  <c r="D14"/>
  <c r="E14" s="1"/>
  <c r="D13"/>
  <c r="E13" s="1"/>
  <c r="D12"/>
  <c r="E12" s="1"/>
  <c r="D11"/>
  <c r="E11" s="1"/>
  <c r="D10"/>
  <c r="E10" s="1"/>
  <c r="D9"/>
  <c r="E9" s="1"/>
  <c r="D8"/>
  <c r="E8" s="1"/>
  <c r="D7"/>
  <c r="E7" s="1"/>
  <c r="D36"/>
  <c r="E36" s="1"/>
  <c r="D35"/>
  <c r="E35" s="1"/>
  <c r="D34"/>
  <c r="E34" s="1"/>
  <c r="D33"/>
  <c r="E33" s="1"/>
  <c r="D32"/>
  <c r="E32" s="1"/>
  <c r="D31"/>
  <c r="E31" s="1"/>
  <c r="D30"/>
  <c r="E30" s="1"/>
  <c r="D29"/>
  <c r="E29" s="1"/>
  <c r="D28"/>
  <c r="E28" s="1"/>
  <c r="D27"/>
  <c r="E27" s="1"/>
  <c r="D26"/>
  <c r="E26" s="1"/>
  <c r="D25"/>
  <c r="E25" s="1"/>
  <c r="D24"/>
  <c r="E24" s="1"/>
  <c r="D23"/>
  <c r="E23" s="1"/>
  <c r="D22"/>
  <c r="E22" s="1"/>
  <c r="D51"/>
  <c r="E51" s="1"/>
  <c r="D50"/>
  <c r="E50" s="1"/>
  <c r="D49"/>
  <c r="E49" s="1"/>
  <c r="D48"/>
  <c r="E48" s="1"/>
  <c r="D47"/>
  <c r="E47" s="1"/>
  <c r="D46"/>
  <c r="E46" s="1"/>
  <c r="D45"/>
  <c r="E45" s="1"/>
  <c r="D44"/>
  <c r="E44" s="1"/>
  <c r="D43"/>
  <c r="E43" s="1"/>
  <c r="D42"/>
  <c r="E42" s="1"/>
  <c r="D41"/>
  <c r="E41" s="1"/>
  <c r="D40"/>
  <c r="E40" s="1"/>
  <c r="D39"/>
  <c r="E39" s="1"/>
  <c r="D38"/>
  <c r="E38" s="1"/>
  <c r="D37"/>
  <c r="E37" s="1"/>
  <c r="D67"/>
  <c r="E67" s="1"/>
  <c r="D66"/>
  <c r="E66" s="1"/>
  <c r="D65"/>
  <c r="E65" s="1"/>
  <c r="D64"/>
  <c r="E64" s="1"/>
  <c r="D63"/>
  <c r="E63" s="1"/>
  <c r="D62"/>
  <c r="E62" s="1"/>
  <c r="D61"/>
  <c r="E61" s="1"/>
  <c r="D60"/>
  <c r="E60" s="1"/>
  <c r="D59"/>
  <c r="E59" s="1"/>
  <c r="D58"/>
  <c r="E58" s="1"/>
  <c r="D57"/>
  <c r="E57" s="1"/>
  <c r="D56"/>
  <c r="E56" s="1"/>
  <c r="D55"/>
  <c r="E55" s="1"/>
  <c r="D54"/>
  <c r="E54" s="1"/>
  <c r="D53"/>
  <c r="E53" s="1"/>
  <c r="D82"/>
  <c r="E82" s="1"/>
  <c r="D81"/>
  <c r="E81" s="1"/>
  <c r="D80"/>
  <c r="E80" s="1"/>
  <c r="D79"/>
  <c r="E79" s="1"/>
  <c r="D78"/>
  <c r="E78" s="1"/>
  <c r="D77"/>
  <c r="E77" s="1"/>
  <c r="D76"/>
  <c r="E76" s="1"/>
  <c r="D75"/>
  <c r="E75" s="1"/>
  <c r="D74"/>
  <c r="E74" s="1"/>
  <c r="D73"/>
  <c r="E73" s="1"/>
  <c r="D72"/>
  <c r="E72" s="1"/>
  <c r="D71"/>
  <c r="E71" s="1"/>
  <c r="D70"/>
  <c r="E70" s="1"/>
  <c r="D69"/>
  <c r="E69" s="1"/>
  <c r="D68"/>
  <c r="E68" s="1"/>
  <c r="D128"/>
  <c r="E128" s="1"/>
  <c r="D127"/>
  <c r="E127" s="1"/>
  <c r="D126"/>
  <c r="E126" s="1"/>
  <c r="D125"/>
  <c r="E125" s="1"/>
  <c r="D124"/>
  <c r="E124" s="1"/>
  <c r="D123"/>
  <c r="E123" s="1"/>
  <c r="D122"/>
  <c r="E122" s="1"/>
  <c r="D121"/>
  <c r="E121" s="1"/>
  <c r="D120"/>
  <c r="E120" s="1"/>
  <c r="D119"/>
  <c r="E119" s="1"/>
  <c r="D118"/>
  <c r="E118" s="1"/>
  <c r="D117"/>
  <c r="E117" s="1"/>
  <c r="D116"/>
  <c r="E116" s="1"/>
  <c r="D115"/>
  <c r="E115" s="1"/>
  <c r="D114"/>
  <c r="E114" s="1"/>
  <c r="D113"/>
  <c r="E113" s="1"/>
  <c r="D112"/>
  <c r="E112" s="1"/>
  <c r="D111"/>
  <c r="E111" s="1"/>
  <c r="D110"/>
  <c r="E110" s="1"/>
  <c r="D109"/>
  <c r="E109" s="1"/>
  <c r="D108"/>
  <c r="E108" s="1"/>
  <c r="D107"/>
  <c r="E107" s="1"/>
  <c r="D106"/>
  <c r="E106" s="1"/>
  <c r="D105"/>
  <c r="E105" s="1"/>
  <c r="D104"/>
  <c r="E104" s="1"/>
  <c r="D103"/>
  <c r="E103" s="1"/>
  <c r="D102"/>
  <c r="E102" s="1"/>
  <c r="D101"/>
  <c r="E101" s="1"/>
  <c r="D100"/>
  <c r="E100" s="1"/>
  <c r="D99"/>
  <c r="E99" s="1"/>
  <c r="D190"/>
  <c r="E190" s="1"/>
  <c r="D189"/>
  <c r="E189" s="1"/>
  <c r="D188"/>
  <c r="E188" s="1"/>
  <c r="D187"/>
  <c r="E187" s="1"/>
  <c r="D186"/>
  <c r="E186" s="1"/>
  <c r="D185"/>
  <c r="E185" s="1"/>
  <c r="D184"/>
  <c r="E184" s="1"/>
  <c r="D183"/>
  <c r="E183" s="1"/>
  <c r="D182"/>
  <c r="E182" s="1"/>
  <c r="D181"/>
  <c r="E181" s="1"/>
  <c r="D180"/>
  <c r="E180" s="1"/>
  <c r="D179"/>
  <c r="E179" s="1"/>
  <c r="D178"/>
  <c r="E178" s="1"/>
  <c r="D177"/>
  <c r="E177" s="1"/>
  <c r="D176"/>
  <c r="E176" s="1"/>
  <c r="D175"/>
  <c r="E175" s="1"/>
  <c r="D174"/>
  <c r="E174" s="1"/>
  <c r="D173"/>
  <c r="E173" s="1"/>
  <c r="D172"/>
  <c r="E172" s="1"/>
  <c r="D171"/>
  <c r="E171" s="1"/>
  <c r="D170"/>
  <c r="E170" s="1"/>
  <c r="D169"/>
  <c r="E169" s="1"/>
  <c r="D168"/>
  <c r="E168" s="1"/>
  <c r="D167"/>
  <c r="E167" s="1"/>
  <c r="D166"/>
  <c r="E166" s="1"/>
  <c r="D165"/>
  <c r="E165" s="1"/>
  <c r="D164"/>
  <c r="E164" s="1"/>
  <c r="D163"/>
  <c r="E163" s="1"/>
  <c r="D162"/>
  <c r="E162" s="1"/>
  <c r="D161"/>
  <c r="E161" s="1"/>
  <c r="D159"/>
  <c r="E159" s="1"/>
  <c r="D158"/>
  <c r="E158" s="1"/>
  <c r="D157"/>
  <c r="E157" s="1"/>
  <c r="D156"/>
  <c r="E156" s="1"/>
  <c r="D155"/>
  <c r="E155" s="1"/>
  <c r="D154"/>
  <c r="E154" s="1"/>
  <c r="D153"/>
  <c r="E153" s="1"/>
  <c r="D152"/>
  <c r="E152" s="1"/>
  <c r="D151"/>
  <c r="E151" s="1"/>
  <c r="D150"/>
  <c r="E150" s="1"/>
  <c r="D149"/>
  <c r="E149" s="1"/>
  <c r="D148"/>
  <c r="E148" s="1"/>
  <c r="D147"/>
  <c r="E147" s="1"/>
  <c r="D146"/>
  <c r="E146" s="1"/>
  <c r="D145"/>
  <c r="E145" s="1"/>
  <c r="D144"/>
  <c r="E144" s="1"/>
  <c r="D143"/>
  <c r="E143" s="1"/>
  <c r="D142"/>
  <c r="E142" s="1"/>
  <c r="D141"/>
  <c r="E141" s="1"/>
  <c r="D140"/>
  <c r="E140" s="1"/>
  <c r="D139"/>
  <c r="E139" s="1"/>
  <c r="D138"/>
  <c r="E138" s="1"/>
  <c r="D137"/>
  <c r="E137" s="1"/>
  <c r="D136"/>
  <c r="E136" s="1"/>
  <c r="D135"/>
  <c r="E135" s="1"/>
  <c r="D134"/>
  <c r="E134" s="1"/>
  <c r="D133"/>
  <c r="E133" s="1"/>
  <c r="D132"/>
  <c r="E132" s="1"/>
  <c r="D131"/>
  <c r="E131" s="1"/>
  <c r="D130"/>
  <c r="E130" s="1"/>
  <c r="D305"/>
  <c r="H128"/>
  <c r="I128" s="1"/>
  <c r="H127"/>
  <c r="I127" s="1"/>
  <c r="H126"/>
  <c r="I126" s="1"/>
  <c r="H125"/>
  <c r="I125" s="1"/>
  <c r="H124"/>
  <c r="I124" s="1"/>
  <c r="H123"/>
  <c r="I123" s="1"/>
  <c r="H122"/>
  <c r="I122" s="1"/>
  <c r="H121"/>
  <c r="I121" s="1"/>
  <c r="H120"/>
  <c r="I120" s="1"/>
  <c r="H119"/>
  <c r="I119" s="1"/>
  <c r="H118"/>
  <c r="I118" s="1"/>
  <c r="H117"/>
  <c r="I117" s="1"/>
  <c r="H116"/>
  <c r="I116" s="1"/>
  <c r="H115"/>
  <c r="I115" s="1"/>
  <c r="H114"/>
  <c r="I114" s="1"/>
  <c r="H113"/>
  <c r="I113" s="1"/>
  <c r="H112"/>
  <c r="I112" s="1"/>
  <c r="H111"/>
  <c r="I111" s="1"/>
  <c r="H110"/>
  <c r="I110" s="1"/>
  <c r="H109"/>
  <c r="I109" s="1"/>
  <c r="H108"/>
  <c r="I108" s="1"/>
  <c r="H107"/>
  <c r="I107" s="1"/>
  <c r="H106"/>
  <c r="I106" s="1"/>
  <c r="H105"/>
  <c r="I105" s="1"/>
  <c r="H104"/>
  <c r="I104" s="1"/>
  <c r="H103"/>
  <c r="I103" s="1"/>
  <c r="H102"/>
  <c r="I102" s="1"/>
  <c r="H101"/>
  <c r="I101" s="1"/>
  <c r="H100"/>
  <c r="I100" s="1"/>
  <c r="H99"/>
  <c r="I99" s="1"/>
  <c r="H54"/>
  <c r="I54" s="1"/>
  <c r="H55"/>
  <c r="I55" s="1"/>
  <c r="H56"/>
  <c r="I56" s="1"/>
  <c r="H57"/>
  <c r="I57" s="1"/>
  <c r="H58"/>
  <c r="I58" s="1"/>
  <c r="H59"/>
  <c r="I59" s="1"/>
  <c r="H60"/>
  <c r="I60" s="1"/>
  <c r="H61"/>
  <c r="I61" s="1"/>
  <c r="H62"/>
  <c r="I62" s="1"/>
  <c r="H63"/>
  <c r="I63" s="1"/>
  <c r="H64"/>
  <c r="I64" s="1"/>
  <c r="H65"/>
  <c r="I65" s="1"/>
  <c r="H66"/>
  <c r="I66" s="1"/>
  <c r="H67"/>
  <c r="I67" s="1"/>
  <c r="H68"/>
  <c r="I68" s="1"/>
  <c r="H69"/>
  <c r="I69" s="1"/>
  <c r="H70"/>
  <c r="I70" s="1"/>
  <c r="H71"/>
  <c r="I71" s="1"/>
  <c r="H72"/>
  <c r="I72" s="1"/>
  <c r="H73"/>
  <c r="I73" s="1"/>
  <c r="H74"/>
  <c r="I74" s="1"/>
  <c r="H75"/>
  <c r="I75" s="1"/>
  <c r="H76"/>
  <c r="I76" s="1"/>
  <c r="H77"/>
  <c r="I77" s="1"/>
  <c r="H78"/>
  <c r="I78" s="1"/>
  <c r="H79"/>
  <c r="I79" s="1"/>
  <c r="H80"/>
  <c r="I80" s="1"/>
  <c r="H81"/>
  <c r="I81" s="1"/>
  <c r="H82"/>
  <c r="I82" s="1"/>
  <c r="H53"/>
  <c r="I53" s="1"/>
  <c r="H8"/>
  <c r="I8" s="1"/>
  <c r="H9"/>
  <c r="I9" s="1"/>
  <c r="H10"/>
  <c r="I10" s="1"/>
  <c r="H11"/>
  <c r="I11" s="1"/>
  <c r="H12"/>
  <c r="I12" s="1"/>
  <c r="H13"/>
  <c r="I13" s="1"/>
  <c r="H14"/>
  <c r="I14" s="1"/>
  <c r="H15"/>
  <c r="I15" s="1"/>
  <c r="H16"/>
  <c r="I16" s="1"/>
  <c r="H17"/>
  <c r="I17" s="1"/>
  <c r="H18"/>
  <c r="I18" s="1"/>
  <c r="H19"/>
  <c r="I19" s="1"/>
  <c r="H20"/>
  <c r="I20" s="1"/>
  <c r="H21"/>
  <c r="I21" s="1"/>
  <c r="H22"/>
  <c r="I22" s="1"/>
  <c r="H23"/>
  <c r="I23" s="1"/>
  <c r="H24"/>
  <c r="I24" s="1"/>
  <c r="H25"/>
  <c r="I25" s="1"/>
  <c r="H26"/>
  <c r="I26" s="1"/>
  <c r="H27"/>
  <c r="I27" s="1"/>
  <c r="H28"/>
  <c r="I28" s="1"/>
  <c r="H29"/>
  <c r="I29" s="1"/>
  <c r="H30"/>
  <c r="I30" s="1"/>
  <c r="H31"/>
  <c r="I31" s="1"/>
  <c r="H32"/>
  <c r="I32" s="1"/>
  <c r="H33"/>
  <c r="I33" s="1"/>
  <c r="H34"/>
  <c r="I34" s="1"/>
  <c r="H35"/>
  <c r="I35" s="1"/>
  <c r="H36"/>
  <c r="I36" s="1"/>
  <c r="H37"/>
  <c r="I37" s="1"/>
  <c r="H38"/>
  <c r="I38" s="1"/>
  <c r="H39"/>
  <c r="I39" s="1"/>
  <c r="H40"/>
  <c r="I40" s="1"/>
  <c r="H41"/>
  <c r="I41" s="1"/>
  <c r="H42"/>
  <c r="I42" s="1"/>
  <c r="H43"/>
  <c r="I43" s="1"/>
  <c r="H44"/>
  <c r="I44" s="1"/>
  <c r="H45"/>
  <c r="I45" s="1"/>
  <c r="H46"/>
  <c r="I46" s="1"/>
  <c r="H47"/>
  <c r="I47" s="1"/>
  <c r="H48"/>
  <c r="I48" s="1"/>
  <c r="H49"/>
  <c r="I49" s="1"/>
  <c r="H50"/>
  <c r="I50" s="1"/>
  <c r="H51"/>
  <c r="I51" s="1"/>
  <c r="H7"/>
  <c r="I7" s="1"/>
  <c r="E305"/>
  <c r="D302"/>
  <c r="E302" s="1"/>
  <c r="D303"/>
  <c r="E303" s="1"/>
  <c r="D304"/>
  <c r="E304" s="1"/>
  <c r="D306"/>
  <c r="E306" s="1"/>
  <c r="D307"/>
  <c r="E307" s="1"/>
  <c r="D308"/>
  <c r="E308" s="1"/>
  <c r="D309"/>
  <c r="E309" s="1"/>
  <c r="D310"/>
  <c r="E310" s="1"/>
  <c r="D311"/>
  <c r="E311" s="1"/>
  <c r="D312"/>
  <c r="E312" s="1"/>
  <c r="D313"/>
  <c r="E313" s="1"/>
  <c r="D314"/>
  <c r="E314" s="1"/>
  <c r="D315"/>
  <c r="E315" s="1"/>
  <c r="D316"/>
  <c r="E316" s="1"/>
  <c r="D288"/>
  <c r="E288" s="1"/>
  <c r="D289"/>
  <c r="E289" s="1"/>
  <c r="D290"/>
  <c r="E290" s="1"/>
  <c r="D291"/>
  <c r="E291" s="1"/>
  <c r="D292"/>
  <c r="E292" s="1"/>
  <c r="D293"/>
  <c r="E293" s="1"/>
  <c r="D294"/>
  <c r="E294" s="1"/>
  <c r="D295"/>
  <c r="E295" s="1"/>
  <c r="D296"/>
  <c r="E296" s="1"/>
  <c r="D297"/>
  <c r="E297" s="1"/>
  <c r="D298"/>
  <c r="E298" s="1"/>
  <c r="D299"/>
  <c r="E299" s="1"/>
  <c r="D300"/>
  <c r="E300" s="1"/>
  <c r="D301"/>
  <c r="E301" s="1"/>
  <c r="D287"/>
  <c r="E287" s="1"/>
  <c r="G301"/>
  <c r="H301" s="1"/>
  <c r="I301" s="1"/>
  <c r="G302"/>
  <c r="H302" s="1"/>
  <c r="I302" s="1"/>
  <c r="G303"/>
  <c r="H303" s="1"/>
  <c r="I303" s="1"/>
  <c r="G304"/>
  <c r="H304" s="1"/>
  <c r="I304" s="1"/>
  <c r="G305"/>
  <c r="H305" s="1"/>
  <c r="I305" s="1"/>
  <c r="G306"/>
  <c r="H306" s="1"/>
  <c r="I306" s="1"/>
  <c r="G307"/>
  <c r="H307" s="1"/>
  <c r="I307" s="1"/>
  <c r="G308"/>
  <c r="H308" s="1"/>
  <c r="I308" s="1"/>
  <c r="G309"/>
  <c r="H309" s="1"/>
  <c r="I309" s="1"/>
  <c r="G310"/>
  <c r="H310" s="1"/>
  <c r="I310" s="1"/>
  <c r="G311"/>
  <c r="H311" s="1"/>
  <c r="I311" s="1"/>
  <c r="G312"/>
  <c r="H312" s="1"/>
  <c r="I312" s="1"/>
  <c r="G313"/>
  <c r="H313" s="1"/>
  <c r="I313" s="1"/>
  <c r="G314"/>
  <c r="H314" s="1"/>
  <c r="I314" s="1"/>
  <c r="G315"/>
  <c r="H315" s="1"/>
  <c r="I315" s="1"/>
  <c r="G316"/>
  <c r="H316" s="1"/>
  <c r="I316" s="1"/>
  <c r="G288"/>
  <c r="H288" s="1"/>
  <c r="I288" s="1"/>
  <c r="G289"/>
  <c r="H289" s="1"/>
  <c r="I289" s="1"/>
  <c r="G290"/>
  <c r="H290" s="1"/>
  <c r="I290" s="1"/>
  <c r="G291"/>
  <c r="H291" s="1"/>
  <c r="I291" s="1"/>
  <c r="G292"/>
  <c r="H292" s="1"/>
  <c r="I292" s="1"/>
  <c r="G293"/>
  <c r="H293" s="1"/>
  <c r="I293" s="1"/>
  <c r="G294"/>
  <c r="H294" s="1"/>
  <c r="I294" s="1"/>
  <c r="G295"/>
  <c r="H295" s="1"/>
  <c r="I295" s="1"/>
  <c r="G296"/>
  <c r="H296" s="1"/>
  <c r="I296" s="1"/>
  <c r="G297"/>
  <c r="H297" s="1"/>
  <c r="I297" s="1"/>
  <c r="G298"/>
  <c r="H298" s="1"/>
  <c r="I298" s="1"/>
  <c r="G299"/>
  <c r="H299" s="1"/>
  <c r="I299" s="1"/>
  <c r="G300"/>
  <c r="H300" s="1"/>
  <c r="I300" s="1"/>
  <c r="G287"/>
  <c r="H287" s="1"/>
  <c r="I287" s="1"/>
  <c r="G246"/>
  <c r="H246" s="1"/>
  <c r="I246" s="1"/>
  <c r="G247"/>
  <c r="H247" s="1"/>
  <c r="I247" s="1"/>
  <c r="G248"/>
  <c r="H248" s="1"/>
  <c r="I248" s="1"/>
  <c r="G249"/>
  <c r="H249" s="1"/>
  <c r="I249" s="1"/>
  <c r="G250"/>
  <c r="H250" s="1"/>
  <c r="I250" s="1"/>
  <c r="G251"/>
  <c r="H251" s="1"/>
  <c r="I251" s="1"/>
  <c r="G252"/>
  <c r="H252" s="1"/>
  <c r="I252" s="1"/>
  <c r="G253"/>
  <c r="H253" s="1"/>
  <c r="I253" s="1"/>
  <c r="G254"/>
  <c r="H254" s="1"/>
  <c r="I254" s="1"/>
  <c r="G255"/>
  <c r="H255" s="1"/>
  <c r="I255" s="1"/>
  <c r="G256"/>
  <c r="H256" s="1"/>
  <c r="I256" s="1"/>
  <c r="G257"/>
  <c r="H257" s="1"/>
  <c r="I257" s="1"/>
  <c r="G258"/>
  <c r="H258" s="1"/>
  <c r="I258" s="1"/>
  <c r="G259"/>
  <c r="H259" s="1"/>
  <c r="I259" s="1"/>
  <c r="G260"/>
  <c r="H260" s="1"/>
  <c r="I260" s="1"/>
  <c r="G261"/>
  <c r="H261" s="1"/>
  <c r="I261" s="1"/>
  <c r="G262"/>
  <c r="H262" s="1"/>
  <c r="I262" s="1"/>
  <c r="G263"/>
  <c r="H263" s="1"/>
  <c r="I263" s="1"/>
  <c r="G264"/>
  <c r="H264" s="1"/>
  <c r="I264" s="1"/>
  <c r="G265"/>
  <c r="H265" s="1"/>
  <c r="I265" s="1"/>
  <c r="G266"/>
  <c r="H266" s="1"/>
  <c r="I266" s="1"/>
  <c r="G267"/>
  <c r="H267" s="1"/>
  <c r="I267" s="1"/>
  <c r="G268"/>
  <c r="H268" s="1"/>
  <c r="I268" s="1"/>
  <c r="G269"/>
  <c r="H269" s="1"/>
  <c r="I269" s="1"/>
  <c r="G270"/>
  <c r="H270" s="1"/>
  <c r="I270" s="1"/>
  <c r="G271"/>
  <c r="H271" s="1"/>
  <c r="I271" s="1"/>
  <c r="G272"/>
  <c r="H272" s="1"/>
  <c r="I272" s="1"/>
  <c r="G273"/>
  <c r="H273" s="1"/>
  <c r="I273" s="1"/>
  <c r="G274"/>
  <c r="H274" s="1"/>
  <c r="I274" s="1"/>
  <c r="G275"/>
  <c r="H275" s="1"/>
  <c r="I275" s="1"/>
  <c r="G276"/>
  <c r="H276" s="1"/>
  <c r="I276" s="1"/>
  <c r="G277"/>
  <c r="H277" s="1"/>
  <c r="I277" s="1"/>
  <c r="G278"/>
  <c r="H278" s="1"/>
  <c r="I278" s="1"/>
  <c r="G279"/>
  <c r="H279" s="1"/>
  <c r="I279" s="1"/>
  <c r="G280"/>
  <c r="H280" s="1"/>
  <c r="I280" s="1"/>
  <c r="G281"/>
  <c r="H281" s="1"/>
  <c r="I281" s="1"/>
  <c r="G282"/>
  <c r="H282" s="1"/>
  <c r="I282" s="1"/>
  <c r="G283"/>
  <c r="H283" s="1"/>
  <c r="I283" s="1"/>
  <c r="G284"/>
  <c r="H284" s="1"/>
  <c r="I284" s="1"/>
  <c r="G285"/>
  <c r="H285" s="1"/>
  <c r="I285" s="1"/>
  <c r="G245"/>
  <c r="H245" s="1"/>
  <c r="I245" s="1"/>
  <c r="G131"/>
  <c r="H131" s="1"/>
  <c r="I131" s="1"/>
  <c r="G132"/>
  <c r="H132" s="1"/>
  <c r="I132" s="1"/>
  <c r="G133"/>
  <c r="H133" s="1"/>
  <c r="I133" s="1"/>
  <c r="G134"/>
  <c r="H134" s="1"/>
  <c r="I134" s="1"/>
  <c r="G135"/>
  <c r="H135" s="1"/>
  <c r="I135" s="1"/>
  <c r="G136"/>
  <c r="H136" s="1"/>
  <c r="I136" s="1"/>
  <c r="G137"/>
  <c r="H137" s="1"/>
  <c r="I137" s="1"/>
  <c r="G138"/>
  <c r="H138" s="1"/>
  <c r="I138" s="1"/>
  <c r="G139"/>
  <c r="H139" s="1"/>
  <c r="I139" s="1"/>
  <c r="G140"/>
  <c r="H140" s="1"/>
  <c r="I140" s="1"/>
  <c r="G141"/>
  <c r="H141" s="1"/>
  <c r="I141" s="1"/>
  <c r="G142"/>
  <c r="H142" s="1"/>
  <c r="I142" s="1"/>
  <c r="G143"/>
  <c r="H143" s="1"/>
  <c r="I143" s="1"/>
  <c r="G144"/>
  <c r="H144" s="1"/>
  <c r="I144" s="1"/>
  <c r="G145"/>
  <c r="H145" s="1"/>
  <c r="I145" s="1"/>
  <c r="G146"/>
  <c r="H146" s="1"/>
  <c r="I146" s="1"/>
  <c r="G147"/>
  <c r="H147" s="1"/>
  <c r="I147" s="1"/>
  <c r="G148"/>
  <c r="H148" s="1"/>
  <c r="I148" s="1"/>
  <c r="G149"/>
  <c r="H149" s="1"/>
  <c r="I149" s="1"/>
  <c r="G150"/>
  <c r="H150" s="1"/>
  <c r="I150" s="1"/>
  <c r="G151"/>
  <c r="H151" s="1"/>
  <c r="I151" s="1"/>
  <c r="G152"/>
  <c r="H152" s="1"/>
  <c r="I152" s="1"/>
  <c r="G153"/>
  <c r="H153" s="1"/>
  <c r="I153" s="1"/>
  <c r="G154"/>
  <c r="H154" s="1"/>
  <c r="I154" s="1"/>
  <c r="G155"/>
  <c r="H155" s="1"/>
  <c r="I155" s="1"/>
  <c r="G156"/>
  <c r="H156" s="1"/>
  <c r="I156" s="1"/>
  <c r="G157"/>
  <c r="H157" s="1"/>
  <c r="I157" s="1"/>
  <c r="G158"/>
  <c r="H158" s="1"/>
  <c r="I158" s="1"/>
  <c r="G159"/>
  <c r="H159" s="1"/>
  <c r="I159" s="1"/>
  <c r="G130"/>
  <c r="H130" s="1"/>
  <c r="I130" s="1"/>
  <c r="G162"/>
  <c r="H162" s="1"/>
  <c r="I162" s="1"/>
  <c r="G163"/>
  <c r="H163" s="1"/>
  <c r="I163" s="1"/>
  <c r="G164"/>
  <c r="H164" s="1"/>
  <c r="I164" s="1"/>
  <c r="G165"/>
  <c r="H165" s="1"/>
  <c r="I165" s="1"/>
  <c r="G166"/>
  <c r="H166" s="1"/>
  <c r="I166" s="1"/>
  <c r="G167"/>
  <c r="H167" s="1"/>
  <c r="I167" s="1"/>
  <c r="G168"/>
  <c r="H168" s="1"/>
  <c r="I168" s="1"/>
  <c r="G169"/>
  <c r="H169" s="1"/>
  <c r="I169" s="1"/>
  <c r="G170"/>
  <c r="H170" s="1"/>
  <c r="I170" s="1"/>
  <c r="G171"/>
  <c r="H171" s="1"/>
  <c r="I171" s="1"/>
  <c r="G172"/>
  <c r="H172" s="1"/>
  <c r="I172" s="1"/>
  <c r="G173"/>
  <c r="H173" s="1"/>
  <c r="I173" s="1"/>
  <c r="G174"/>
  <c r="H174" s="1"/>
  <c r="I174" s="1"/>
  <c r="G175"/>
  <c r="H175" s="1"/>
  <c r="I175" s="1"/>
  <c r="G176"/>
  <c r="H176" s="1"/>
  <c r="I176" s="1"/>
  <c r="G177"/>
  <c r="H177" s="1"/>
  <c r="I177" s="1"/>
  <c r="G178"/>
  <c r="H178" s="1"/>
  <c r="I178" s="1"/>
  <c r="G179"/>
  <c r="H179" s="1"/>
  <c r="I179" s="1"/>
  <c r="G180"/>
  <c r="H180" s="1"/>
  <c r="I180" s="1"/>
  <c r="G181"/>
  <c r="H181" s="1"/>
  <c r="I181" s="1"/>
  <c r="G182"/>
  <c r="H182" s="1"/>
  <c r="I182" s="1"/>
  <c r="G183"/>
  <c r="H183" s="1"/>
  <c r="I183" s="1"/>
  <c r="G184"/>
  <c r="H184" s="1"/>
  <c r="I184" s="1"/>
  <c r="G185"/>
  <c r="H185" s="1"/>
  <c r="I185" s="1"/>
  <c r="G186"/>
  <c r="H186" s="1"/>
  <c r="I186" s="1"/>
  <c r="G187"/>
  <c r="H187" s="1"/>
  <c r="I187" s="1"/>
  <c r="G188"/>
  <c r="H188" s="1"/>
  <c r="I188" s="1"/>
  <c r="G189"/>
  <c r="H189" s="1"/>
  <c r="I189" s="1"/>
  <c r="G190"/>
  <c r="H190" s="1"/>
  <c r="I190" s="1"/>
  <c r="G161"/>
  <c r="H161" s="1"/>
  <c r="I161" s="1"/>
  <c r="E261" l="1"/>
  <c r="E262"/>
  <c r="E263"/>
  <c r="E264"/>
  <c r="E265"/>
  <c r="E266"/>
  <c r="E267"/>
  <c r="E268"/>
  <c r="E269"/>
  <c r="E270"/>
  <c r="E271"/>
  <c r="E272"/>
  <c r="E273"/>
  <c r="E274"/>
  <c r="E260"/>
  <c r="D284"/>
  <c r="E284" s="1"/>
  <c r="D283"/>
  <c r="E283" s="1"/>
  <c r="D281"/>
  <c r="E281" s="1"/>
  <c r="D282"/>
  <c r="E282" s="1"/>
  <c r="D280"/>
  <c r="E280" s="1"/>
  <c r="D276"/>
  <c r="E276" s="1"/>
  <c r="D277"/>
  <c r="E277" s="1"/>
  <c r="D278"/>
  <c r="E278" s="1"/>
  <c r="D279"/>
  <c r="E279" s="1"/>
  <c r="D275"/>
  <c r="D285" s="1"/>
  <c r="E285" s="1"/>
  <c r="J202"/>
  <c r="J201"/>
  <c r="J200"/>
  <c r="J199"/>
  <c r="J198"/>
  <c r="J197"/>
  <c r="J195"/>
  <c r="J194"/>
  <c r="J196"/>
  <c r="J193"/>
  <c r="J192"/>
  <c r="J238" i="1"/>
  <c r="K238"/>
  <c r="L238"/>
  <c r="M238"/>
  <c r="N238"/>
  <c r="J239"/>
  <c r="K239"/>
  <c r="L239"/>
  <c r="M239"/>
  <c r="N239"/>
  <c r="J240"/>
  <c r="K240"/>
  <c r="L240"/>
  <c r="M240"/>
  <c r="N240"/>
  <c r="J241"/>
  <c r="K241"/>
  <c r="L241"/>
  <c r="M241"/>
  <c r="N241"/>
  <c r="J242"/>
  <c r="K242"/>
  <c r="L242"/>
  <c r="M242"/>
  <c r="N242"/>
  <c r="J243"/>
  <c r="K243"/>
  <c r="L243"/>
  <c r="M243"/>
  <c r="N243"/>
  <c r="J244"/>
  <c r="K244"/>
  <c r="L244"/>
  <c r="M244"/>
  <c r="N244"/>
  <c r="J245"/>
  <c r="K245"/>
  <c r="L245"/>
  <c r="M245"/>
  <c r="N245"/>
  <c r="J246"/>
  <c r="K246"/>
  <c r="L246"/>
  <c r="M246"/>
  <c r="N246"/>
  <c r="J247"/>
  <c r="K247"/>
  <c r="L247"/>
  <c r="M247"/>
  <c r="N247"/>
  <c r="J248"/>
  <c r="K248"/>
  <c r="L248"/>
  <c r="M248"/>
  <c r="N248"/>
  <c r="J249"/>
  <c r="K249"/>
  <c r="L249"/>
  <c r="M249"/>
  <c r="N249"/>
  <c r="J250"/>
  <c r="K250"/>
  <c r="L250"/>
  <c r="M250"/>
  <c r="N250"/>
  <c r="J251"/>
  <c r="K251"/>
  <c r="L251"/>
  <c r="M251"/>
  <c r="N251"/>
  <c r="N237"/>
  <c r="M237"/>
  <c r="L237"/>
  <c r="K237"/>
  <c r="J237"/>
  <c r="J223"/>
  <c r="K223"/>
  <c r="L223"/>
  <c r="M223"/>
  <c r="N223"/>
  <c r="J224"/>
  <c r="K224"/>
  <c r="L224"/>
  <c r="M224"/>
  <c r="N224"/>
  <c r="J225"/>
  <c r="K225"/>
  <c r="L225"/>
  <c r="M225"/>
  <c r="N225"/>
  <c r="J226"/>
  <c r="K226"/>
  <c r="L226"/>
  <c r="M226"/>
  <c r="N226"/>
  <c r="J227"/>
  <c r="K227"/>
  <c r="L227"/>
  <c r="M227"/>
  <c r="N227"/>
  <c r="J228"/>
  <c r="K228"/>
  <c r="L228"/>
  <c r="M228"/>
  <c r="N228"/>
  <c r="J229"/>
  <c r="K229"/>
  <c r="L229"/>
  <c r="M229"/>
  <c r="N229"/>
  <c r="J230"/>
  <c r="K230"/>
  <c r="L230"/>
  <c r="M230"/>
  <c r="N230"/>
  <c r="J231"/>
  <c r="K231"/>
  <c r="L231"/>
  <c r="M231"/>
  <c r="N231"/>
  <c r="J232"/>
  <c r="K232"/>
  <c r="L232"/>
  <c r="M232"/>
  <c r="N232"/>
  <c r="J233"/>
  <c r="K233"/>
  <c r="L233"/>
  <c r="M233"/>
  <c r="N233"/>
  <c r="J234"/>
  <c r="K234"/>
  <c r="L234"/>
  <c r="M234"/>
  <c r="N234"/>
  <c r="J235"/>
  <c r="K235"/>
  <c r="L235"/>
  <c r="M235"/>
  <c r="N235"/>
  <c r="J236"/>
  <c r="K236"/>
  <c r="L236"/>
  <c r="M236"/>
  <c r="N236"/>
  <c r="N222"/>
  <c r="M222"/>
  <c r="L222"/>
  <c r="K222"/>
  <c r="J222"/>
  <c r="H237"/>
  <c r="D238"/>
  <c r="E238"/>
  <c r="F238"/>
  <c r="G238"/>
  <c r="H238"/>
  <c r="D239"/>
  <c r="E239"/>
  <c r="F239"/>
  <c r="G239"/>
  <c r="H239"/>
  <c r="D240"/>
  <c r="E240"/>
  <c r="F240"/>
  <c r="G240"/>
  <c r="H240"/>
  <c r="D241"/>
  <c r="E241"/>
  <c r="F241"/>
  <c r="G241"/>
  <c r="H241"/>
  <c r="D242"/>
  <c r="E242"/>
  <c r="F242"/>
  <c r="G242"/>
  <c r="H242"/>
  <c r="D243"/>
  <c r="E243"/>
  <c r="F243"/>
  <c r="G243"/>
  <c r="H243"/>
  <c r="D244"/>
  <c r="E244"/>
  <c r="F244"/>
  <c r="G244"/>
  <c r="H244"/>
  <c r="D245"/>
  <c r="E245"/>
  <c r="F245"/>
  <c r="G245"/>
  <c r="H245"/>
  <c r="D246"/>
  <c r="E246"/>
  <c r="F246"/>
  <c r="G246"/>
  <c r="H246"/>
  <c r="D247"/>
  <c r="E247"/>
  <c r="F247"/>
  <c r="G247"/>
  <c r="H247"/>
  <c r="D248"/>
  <c r="E248"/>
  <c r="F248"/>
  <c r="G248"/>
  <c r="H248"/>
  <c r="D249"/>
  <c r="E249"/>
  <c r="F249"/>
  <c r="G249"/>
  <c r="H249"/>
  <c r="D250"/>
  <c r="E250"/>
  <c r="F250"/>
  <c r="G250"/>
  <c r="H250"/>
  <c r="D251"/>
  <c r="E251"/>
  <c r="F251"/>
  <c r="G251"/>
  <c r="H251"/>
  <c r="G237"/>
  <c r="F237"/>
  <c r="E237"/>
  <c r="D237"/>
  <c r="D223"/>
  <c r="E223"/>
  <c r="F223"/>
  <c r="G223"/>
  <c r="H223"/>
  <c r="D224"/>
  <c r="E224"/>
  <c r="F224"/>
  <c r="G224"/>
  <c r="H224"/>
  <c r="D225"/>
  <c r="E225"/>
  <c r="F225"/>
  <c r="G225"/>
  <c r="H225"/>
  <c r="D226"/>
  <c r="E226"/>
  <c r="F226"/>
  <c r="G226"/>
  <c r="H226"/>
  <c r="D227"/>
  <c r="E227"/>
  <c r="F227"/>
  <c r="G227"/>
  <c r="H227"/>
  <c r="D228"/>
  <c r="E228"/>
  <c r="F228"/>
  <c r="G228"/>
  <c r="H228"/>
  <c r="D229"/>
  <c r="E229"/>
  <c r="F229"/>
  <c r="G229"/>
  <c r="H229"/>
  <c r="D230"/>
  <c r="E230"/>
  <c r="F230"/>
  <c r="G230"/>
  <c r="H230"/>
  <c r="D231"/>
  <c r="E231"/>
  <c r="F231"/>
  <c r="G231"/>
  <c r="H231"/>
  <c r="D232"/>
  <c r="E232"/>
  <c r="F232"/>
  <c r="G232"/>
  <c r="H232"/>
  <c r="D233"/>
  <c r="E233"/>
  <c r="F233"/>
  <c r="G233"/>
  <c r="H233"/>
  <c r="D234"/>
  <c r="E234"/>
  <c r="F234"/>
  <c r="G234"/>
  <c r="H234"/>
  <c r="D235"/>
  <c r="E235"/>
  <c r="F235"/>
  <c r="G235"/>
  <c r="H235"/>
  <c r="D236"/>
  <c r="E236"/>
  <c r="F236"/>
  <c r="G236"/>
  <c r="H236"/>
  <c r="H222"/>
  <c r="G222"/>
  <c r="F222"/>
  <c r="E222"/>
  <c r="D222"/>
  <c r="D207"/>
  <c r="E207"/>
  <c r="F207"/>
  <c r="G207"/>
  <c r="H207"/>
  <c r="D208"/>
  <c r="E208"/>
  <c r="F208"/>
  <c r="G208"/>
  <c r="H208"/>
  <c r="D209"/>
  <c r="E209"/>
  <c r="F209"/>
  <c r="G209"/>
  <c r="H209"/>
  <c r="D210"/>
  <c r="E210"/>
  <c r="F210"/>
  <c r="G210"/>
  <c r="H210"/>
  <c r="D211"/>
  <c r="E211"/>
  <c r="F211"/>
  <c r="G211"/>
  <c r="H211"/>
  <c r="D212"/>
  <c r="E212"/>
  <c r="F212"/>
  <c r="G212"/>
  <c r="H212"/>
  <c r="D213"/>
  <c r="E213"/>
  <c r="F213"/>
  <c r="G213"/>
  <c r="H213"/>
  <c r="D214"/>
  <c r="E214"/>
  <c r="F214"/>
  <c r="G214"/>
  <c r="H214"/>
  <c r="D215"/>
  <c r="E215"/>
  <c r="F215"/>
  <c r="G215"/>
  <c r="H215"/>
  <c r="D216"/>
  <c r="E216"/>
  <c r="F216"/>
  <c r="G216"/>
  <c r="H216"/>
  <c r="D217"/>
  <c r="E217"/>
  <c r="F217"/>
  <c r="G217"/>
  <c r="H217"/>
  <c r="D218"/>
  <c r="E218"/>
  <c r="F218"/>
  <c r="G218"/>
  <c r="H218"/>
  <c r="D219"/>
  <c r="E219"/>
  <c r="F219"/>
  <c r="G219"/>
  <c r="H219"/>
  <c r="D220"/>
  <c r="E220"/>
  <c r="F220"/>
  <c r="G220"/>
  <c r="H220"/>
  <c r="H206"/>
  <c r="G206"/>
  <c r="F206"/>
  <c r="E206"/>
  <c r="D206"/>
  <c r="D192"/>
  <c r="E192"/>
  <c r="F192"/>
  <c r="G192"/>
  <c r="H192"/>
  <c r="D193"/>
  <c r="E193"/>
  <c r="F193"/>
  <c r="G193"/>
  <c r="H193"/>
  <c r="D194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8"/>
  <c r="E198"/>
  <c r="F198"/>
  <c r="G198"/>
  <c r="H198"/>
  <c r="D199"/>
  <c r="E199"/>
  <c r="F199"/>
  <c r="G199"/>
  <c r="H199"/>
  <c r="D200"/>
  <c r="E200"/>
  <c r="F200"/>
  <c r="G200"/>
  <c r="H200"/>
  <c r="D201"/>
  <c r="E201"/>
  <c r="F201"/>
  <c r="G201"/>
  <c r="H201"/>
  <c r="D202"/>
  <c r="E202"/>
  <c r="F202"/>
  <c r="G202"/>
  <c r="H202"/>
  <c r="D203"/>
  <c r="E203"/>
  <c r="F203"/>
  <c r="G203"/>
  <c r="H203"/>
  <c r="D204"/>
  <c r="E204"/>
  <c r="F204"/>
  <c r="G204"/>
  <c r="H204"/>
  <c r="D205"/>
  <c r="E205"/>
  <c r="F205"/>
  <c r="G205"/>
  <c r="H205"/>
  <c r="H191"/>
  <c r="G191"/>
  <c r="F191"/>
  <c r="E191"/>
  <c r="D191"/>
  <c r="N207"/>
  <c r="N208"/>
  <c r="N209"/>
  <c r="N210"/>
  <c r="N211"/>
  <c r="N212"/>
  <c r="N213"/>
  <c r="N214"/>
  <c r="N215"/>
  <c r="N216"/>
  <c r="N217"/>
  <c r="N218"/>
  <c r="N219"/>
  <c r="N220"/>
  <c r="N206"/>
  <c r="M208"/>
  <c r="M209"/>
  <c r="M210"/>
  <c r="M211"/>
  <c r="M212"/>
  <c r="M213"/>
  <c r="M214"/>
  <c r="M215"/>
  <c r="M216"/>
  <c r="M217"/>
  <c r="M218"/>
  <c r="M219"/>
  <c r="M220"/>
  <c r="M207"/>
  <c r="M206"/>
  <c r="L208"/>
  <c r="L209"/>
  <c r="L210"/>
  <c r="L211"/>
  <c r="L212"/>
  <c r="L213"/>
  <c r="L214"/>
  <c r="L215"/>
  <c r="L216"/>
  <c r="L217"/>
  <c r="L218"/>
  <c r="L219"/>
  <c r="L220"/>
  <c r="L207"/>
  <c r="L206"/>
  <c r="K208"/>
  <c r="K209"/>
  <c r="K210"/>
  <c r="K211"/>
  <c r="K212"/>
  <c r="K213"/>
  <c r="K214"/>
  <c r="K215"/>
  <c r="K216"/>
  <c r="K217"/>
  <c r="K218"/>
  <c r="K219"/>
  <c r="K220"/>
  <c r="K207"/>
  <c r="K206"/>
  <c r="J206"/>
  <c r="J220"/>
  <c r="J208"/>
  <c r="J209"/>
  <c r="J210"/>
  <c r="J211"/>
  <c r="J212"/>
  <c r="J213"/>
  <c r="J214"/>
  <c r="J215"/>
  <c r="J216"/>
  <c r="J217"/>
  <c r="J218"/>
  <c r="J219"/>
  <c r="J207"/>
  <c r="E275" i="2" l="1"/>
  <c r="E187" i="1"/>
  <c r="O207"/>
  <c r="O208"/>
  <c r="O209"/>
  <c r="O210"/>
  <c r="O211"/>
  <c r="O212"/>
  <c r="O213"/>
  <c r="O214"/>
  <c r="O215"/>
  <c r="O216"/>
  <c r="O217"/>
  <c r="O218"/>
  <c r="O219"/>
  <c r="O220"/>
  <c r="O206"/>
  <c r="O130" l="1"/>
  <c r="O131"/>
  <c r="O132"/>
  <c r="O133"/>
  <c r="O134"/>
  <c r="O135"/>
  <c r="O136"/>
  <c r="O137"/>
  <c r="O138"/>
  <c r="O139"/>
  <c r="O140"/>
  <c r="O141"/>
  <c r="O142"/>
  <c r="O143"/>
  <c r="O129"/>
  <c r="E160"/>
  <c r="F160"/>
  <c r="G160"/>
  <c r="H160"/>
  <c r="I160"/>
  <c r="J160"/>
  <c r="K160"/>
  <c r="L160"/>
  <c r="M160"/>
  <c r="N160"/>
  <c r="E161"/>
  <c r="F161"/>
  <c r="G161"/>
  <c r="H161"/>
  <c r="I161"/>
  <c r="J161"/>
  <c r="K161"/>
  <c r="L161"/>
  <c r="M161"/>
  <c r="N161"/>
  <c r="E162"/>
  <c r="F162"/>
  <c r="G162"/>
  <c r="H162"/>
  <c r="I162"/>
  <c r="J162"/>
  <c r="K162"/>
  <c r="L162"/>
  <c r="M162"/>
  <c r="N162"/>
  <c r="E163"/>
  <c r="F163"/>
  <c r="G163"/>
  <c r="H163"/>
  <c r="I163"/>
  <c r="J163"/>
  <c r="K163"/>
  <c r="L163"/>
  <c r="M163"/>
  <c r="N163"/>
  <c r="F164"/>
  <c r="G164"/>
  <c r="H164"/>
  <c r="I164"/>
  <c r="J164"/>
  <c r="K164"/>
  <c r="L164"/>
  <c r="M164"/>
  <c r="N164"/>
  <c r="E165"/>
  <c r="F165"/>
  <c r="G165"/>
  <c r="H165"/>
  <c r="I165"/>
  <c r="J165"/>
  <c r="K165"/>
  <c r="L165"/>
  <c r="M165"/>
  <c r="N165"/>
  <c r="E166"/>
  <c r="F166"/>
  <c r="G166"/>
  <c r="H166"/>
  <c r="I166"/>
  <c r="J166"/>
  <c r="K166"/>
  <c r="L166"/>
  <c r="M166"/>
  <c r="N166"/>
  <c r="E167"/>
  <c r="F167"/>
  <c r="G167"/>
  <c r="H167"/>
  <c r="I167"/>
  <c r="J167"/>
  <c r="K167"/>
  <c r="L167"/>
  <c r="M167"/>
  <c r="N167"/>
  <c r="E168"/>
  <c r="F168"/>
  <c r="G168"/>
  <c r="H168"/>
  <c r="I168"/>
  <c r="J168"/>
  <c r="K168"/>
  <c r="L168"/>
  <c r="M168"/>
  <c r="N168"/>
  <c r="E169"/>
  <c r="F169"/>
  <c r="G169"/>
  <c r="H169"/>
  <c r="I169"/>
  <c r="J169"/>
  <c r="K169"/>
  <c r="L169"/>
  <c r="M169"/>
  <c r="N169"/>
  <c r="E170"/>
  <c r="F170"/>
  <c r="G170"/>
  <c r="H170"/>
  <c r="I170"/>
  <c r="J170"/>
  <c r="K170"/>
  <c r="L170"/>
  <c r="M170"/>
  <c r="N170"/>
  <c r="E171"/>
  <c r="F171"/>
  <c r="G171"/>
  <c r="H171"/>
  <c r="I171"/>
  <c r="J171"/>
  <c r="K171"/>
  <c r="L171"/>
  <c r="M171"/>
  <c r="N171"/>
  <c r="E172"/>
  <c r="F172"/>
  <c r="G172"/>
  <c r="H172"/>
  <c r="I172"/>
  <c r="J172"/>
  <c r="K172"/>
  <c r="L172"/>
  <c r="M172"/>
  <c r="N172"/>
  <c r="E173"/>
  <c r="F173"/>
  <c r="G173"/>
  <c r="H173"/>
  <c r="I173"/>
  <c r="J173"/>
  <c r="K173"/>
  <c r="L173"/>
  <c r="M173"/>
  <c r="N173"/>
  <c r="E174"/>
  <c r="F174"/>
  <c r="G174"/>
  <c r="H174"/>
  <c r="I174"/>
  <c r="J174"/>
  <c r="K174"/>
  <c r="L174"/>
  <c r="M174"/>
  <c r="N174"/>
  <c r="D161"/>
  <c r="D162"/>
  <c r="D163"/>
  <c r="D164"/>
  <c r="D165"/>
  <c r="D166"/>
  <c r="D167"/>
  <c r="D168"/>
  <c r="D169"/>
  <c r="D170"/>
  <c r="D171"/>
  <c r="D172"/>
  <c r="D173"/>
  <c r="D174"/>
  <c r="D160"/>
  <c r="F129" l="1"/>
  <c r="F143"/>
  <c r="F142"/>
  <c r="F141"/>
  <c r="F140"/>
  <c r="F139"/>
  <c r="F138"/>
  <c r="F137"/>
  <c r="F136"/>
  <c r="F135"/>
  <c r="F134"/>
  <c r="F133"/>
  <c r="F132"/>
  <c r="F131"/>
  <c r="F130"/>
  <c r="E143"/>
  <c r="E142"/>
  <c r="E141"/>
  <c r="E140"/>
  <c r="E139"/>
  <c r="E138"/>
  <c r="E137"/>
  <c r="E136"/>
  <c r="E135"/>
  <c r="E134"/>
  <c r="E133"/>
  <c r="E132"/>
  <c r="E131"/>
  <c r="E130"/>
  <c r="E129"/>
  <c r="J143"/>
  <c r="J142"/>
  <c r="J141"/>
  <c r="J140"/>
  <c r="J139"/>
  <c r="J138"/>
  <c r="J137"/>
  <c r="J136"/>
  <c r="J135"/>
  <c r="J134"/>
  <c r="J133"/>
  <c r="J132"/>
  <c r="J131"/>
  <c r="J130"/>
  <c r="J129"/>
  <c r="L143"/>
  <c r="L142"/>
  <c r="L141"/>
  <c r="L140"/>
  <c r="L139"/>
  <c r="L138"/>
  <c r="L137"/>
  <c r="L136"/>
  <c r="L135"/>
  <c r="L134"/>
  <c r="L133"/>
  <c r="L132"/>
  <c r="L131"/>
  <c r="L130"/>
  <c r="L129"/>
  <c r="N143"/>
  <c r="N142"/>
  <c r="N141"/>
  <c r="N140"/>
  <c r="N139"/>
  <c r="N138"/>
  <c r="N137"/>
  <c r="N136"/>
  <c r="N135"/>
  <c r="N134"/>
  <c r="N133"/>
  <c r="N132"/>
  <c r="N131"/>
  <c r="N130"/>
  <c r="N129"/>
  <c r="I139"/>
  <c r="I140"/>
  <c r="I141"/>
  <c r="I142"/>
  <c r="I143"/>
  <c r="I138"/>
  <c r="I135"/>
  <c r="I136"/>
  <c r="I137"/>
  <c r="I130"/>
  <c r="I131"/>
  <c r="I132"/>
  <c r="I133"/>
  <c r="I134"/>
  <c r="I129"/>
  <c r="H128"/>
  <c r="H143" s="1"/>
  <c r="G128"/>
  <c r="G143" s="1"/>
  <c r="H127"/>
  <c r="H142" s="1"/>
  <c r="G127"/>
  <c r="G142" s="1"/>
  <c r="H126"/>
  <c r="H141" s="1"/>
  <c r="G126"/>
  <c r="G141" s="1"/>
  <c r="H125"/>
  <c r="H140" s="1"/>
  <c r="G125"/>
  <c r="G140" s="1"/>
  <c r="H124"/>
  <c r="H139" s="1"/>
  <c r="G124"/>
  <c r="G139" s="1"/>
  <c r="H123"/>
  <c r="H138" s="1"/>
  <c r="G123"/>
  <c r="G138" s="1"/>
  <c r="H122"/>
  <c r="H137" s="1"/>
  <c r="G122"/>
  <c r="G137" s="1"/>
  <c r="H121"/>
  <c r="H136" s="1"/>
  <c r="G121"/>
  <c r="G136" s="1"/>
  <c r="H120"/>
  <c r="H135" s="1"/>
  <c r="G120"/>
  <c r="G135" s="1"/>
  <c r="H119"/>
  <c r="H134" s="1"/>
  <c r="G119"/>
  <c r="G134" s="1"/>
  <c r="H118"/>
  <c r="H133" s="1"/>
  <c r="G118"/>
  <c r="G133" s="1"/>
  <c r="H117"/>
  <c r="H132" s="1"/>
  <c r="G117"/>
  <c r="G132" s="1"/>
  <c r="H116"/>
  <c r="H131" s="1"/>
  <c r="G116"/>
  <c r="G131" s="1"/>
  <c r="H115"/>
  <c r="H130" s="1"/>
  <c r="G115"/>
  <c r="G130" s="1"/>
  <c r="H114"/>
  <c r="H129" s="1"/>
  <c r="G114"/>
  <c r="G129" s="1"/>
  <c r="H113"/>
  <c r="G113"/>
  <c r="H112"/>
  <c r="G112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H99"/>
  <c r="G99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7"/>
  <c r="H8"/>
  <c r="H9"/>
  <c r="H10"/>
  <c r="H11"/>
  <c r="H12"/>
  <c r="H13"/>
  <c r="H14"/>
  <c r="H15"/>
  <c r="H16"/>
  <c r="H17"/>
  <c r="H18"/>
  <c r="H19"/>
  <c r="H20"/>
  <c r="H21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7"/>
  <c r="M128" l="1"/>
  <c r="M143" s="1"/>
  <c r="M127"/>
  <c r="M142" s="1"/>
  <c r="M126"/>
  <c r="M141" s="1"/>
  <c r="M125"/>
  <c r="M140" s="1"/>
  <c r="M124"/>
  <c r="M139" s="1"/>
  <c r="M123"/>
  <c r="M138" s="1"/>
  <c r="M122"/>
  <c r="M137" s="1"/>
  <c r="M121"/>
  <c r="M136" s="1"/>
  <c r="M120"/>
  <c r="M135" s="1"/>
  <c r="M119"/>
  <c r="M134" s="1"/>
  <c r="M118"/>
  <c r="M133" s="1"/>
  <c r="M117"/>
  <c r="M132" s="1"/>
  <c r="M116"/>
  <c r="M131" s="1"/>
  <c r="M115"/>
  <c r="M130" s="1"/>
  <c r="M114"/>
  <c r="M129" s="1"/>
  <c r="M113"/>
  <c r="M112"/>
  <c r="M111"/>
  <c r="M110"/>
  <c r="M109"/>
  <c r="M108"/>
  <c r="M107"/>
  <c r="M106"/>
  <c r="M105"/>
  <c r="M104"/>
  <c r="M103"/>
  <c r="M102"/>
  <c r="M101"/>
  <c r="M100"/>
  <c r="M99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15"/>
  <c r="M16"/>
  <c r="M17"/>
  <c r="M18"/>
  <c r="M19"/>
  <c r="M20"/>
  <c r="M21"/>
  <c r="M11"/>
  <c r="M12"/>
  <c r="M13"/>
  <c r="M9"/>
  <c r="M10"/>
  <c r="M14"/>
  <c r="K114"/>
  <c r="K129" s="1"/>
  <c r="K115"/>
  <c r="K130" s="1"/>
  <c r="K116"/>
  <c r="K131" s="1"/>
  <c r="K117"/>
  <c r="K132" s="1"/>
  <c r="K118"/>
  <c r="K133" s="1"/>
  <c r="K119"/>
  <c r="K134" s="1"/>
  <c r="K120"/>
  <c r="K135" s="1"/>
  <c r="K121"/>
  <c r="K136" s="1"/>
  <c r="K122"/>
  <c r="K137" s="1"/>
  <c r="K123"/>
  <c r="K138" s="1"/>
  <c r="K124"/>
  <c r="K139" s="1"/>
  <c r="K125"/>
  <c r="K140" s="1"/>
  <c r="K126"/>
  <c r="K141" s="1"/>
  <c r="K127"/>
  <c r="K142" s="1"/>
  <c r="K128"/>
  <c r="K143" s="1"/>
  <c r="K113"/>
  <c r="K112"/>
  <c r="K111"/>
  <c r="K110"/>
  <c r="K109"/>
  <c r="K108"/>
  <c r="K107"/>
  <c r="K106"/>
  <c r="K105"/>
  <c r="K104"/>
  <c r="K103"/>
  <c r="K102"/>
  <c r="K101"/>
  <c r="K100"/>
  <c r="K99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67"/>
  <c r="K66"/>
  <c r="K65"/>
  <c r="K64"/>
  <c r="K63"/>
  <c r="K62"/>
  <c r="K61"/>
  <c r="K60"/>
  <c r="K59"/>
  <c r="K58"/>
  <c r="K57"/>
  <c r="K56"/>
  <c r="K55"/>
  <c r="K54"/>
  <c r="K53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9"/>
  <c r="K10"/>
  <c r="K11"/>
  <c r="K12"/>
  <c r="K13"/>
  <c r="K14"/>
  <c r="K15"/>
  <c r="K16"/>
  <c r="K17"/>
  <c r="K18"/>
  <c r="K19"/>
  <c r="K20"/>
  <c r="K21"/>
  <c r="F68" l="1"/>
  <c r="H68" s="1"/>
  <c r="F69"/>
  <c r="H69" s="1"/>
  <c r="F70"/>
  <c r="H70" s="1"/>
  <c r="F71"/>
  <c r="H71" s="1"/>
  <c r="F72"/>
  <c r="H72" s="1"/>
  <c r="F73"/>
  <c r="H73" s="1"/>
  <c r="F74"/>
  <c r="H74" s="1"/>
  <c r="F75"/>
  <c r="H75" s="1"/>
  <c r="F76"/>
  <c r="H76" s="1"/>
  <c r="F77"/>
  <c r="H77" s="1"/>
  <c r="F78"/>
  <c r="H78" s="1"/>
  <c r="F79"/>
  <c r="H79" s="1"/>
  <c r="F80"/>
  <c r="H80" s="1"/>
  <c r="F81"/>
  <c r="H81" s="1"/>
  <c r="F82"/>
  <c r="H82" s="1"/>
  <c r="F83"/>
  <c r="H83" s="1"/>
  <c r="F84"/>
  <c r="H84" s="1"/>
  <c r="F85"/>
  <c r="H85" s="1"/>
  <c r="F86"/>
  <c r="H86" s="1"/>
  <c r="F87"/>
  <c r="H87" s="1"/>
  <c r="F88"/>
  <c r="H88" s="1"/>
  <c r="F89"/>
  <c r="H89" s="1"/>
  <c r="F90"/>
  <c r="H90" s="1"/>
  <c r="F91"/>
  <c r="H91" s="1"/>
  <c r="F92"/>
  <c r="H92" s="1"/>
  <c r="F93"/>
  <c r="H93" s="1"/>
  <c r="F94"/>
  <c r="H94" s="1"/>
  <c r="F95"/>
  <c r="H95" s="1"/>
  <c r="F96"/>
  <c r="H96" s="1"/>
  <c r="F97"/>
  <c r="H97" s="1"/>
  <c r="E53"/>
  <c r="G53" s="1"/>
  <c r="E54"/>
  <c r="G54" s="1"/>
  <c r="E55"/>
  <c r="G55" s="1"/>
  <c r="E56"/>
  <c r="G56" s="1"/>
  <c r="E57"/>
  <c r="G57" s="1"/>
  <c r="E58"/>
  <c r="G58" s="1"/>
  <c r="E59"/>
  <c r="G59" s="1"/>
  <c r="E60"/>
  <c r="G60" s="1"/>
  <c r="E61"/>
  <c r="G61" s="1"/>
  <c r="E62"/>
  <c r="G62" s="1"/>
  <c r="E63"/>
  <c r="G63" s="1"/>
  <c r="E64"/>
  <c r="G64" s="1"/>
  <c r="E65"/>
  <c r="G65" s="1"/>
  <c r="E66"/>
  <c r="G66" s="1"/>
  <c r="E67"/>
  <c r="G67" s="1"/>
  <c r="F66" l="1"/>
  <c r="H66" s="1"/>
  <c r="F64"/>
  <c r="H64" s="1"/>
  <c r="F62"/>
  <c r="H62" s="1"/>
  <c r="F60"/>
  <c r="H60" s="1"/>
  <c r="F58"/>
  <c r="H58" s="1"/>
  <c r="F56"/>
  <c r="H56" s="1"/>
  <c r="F54"/>
  <c r="H54" s="1"/>
  <c r="F53"/>
  <c r="H53" s="1"/>
  <c r="F67"/>
  <c r="H67" s="1"/>
  <c r="F65"/>
  <c r="H65" s="1"/>
  <c r="F63"/>
  <c r="H63" s="1"/>
  <c r="F61"/>
  <c r="H61" s="1"/>
  <c r="F59"/>
  <c r="H59" s="1"/>
  <c r="F57"/>
  <c r="H57" s="1"/>
  <c r="F55"/>
  <c r="H55" s="1"/>
  <c r="D114"/>
  <c r="D129" s="1"/>
  <c r="D115"/>
  <c r="D130" s="1"/>
  <c r="D116"/>
  <c r="D131" s="1"/>
  <c r="D117"/>
  <c r="D132" s="1"/>
  <c r="D118"/>
  <c r="D133" s="1"/>
  <c r="D119"/>
  <c r="D134" s="1"/>
  <c r="D120"/>
  <c r="D135" s="1"/>
  <c r="D121"/>
  <c r="D136" s="1"/>
  <c r="D122"/>
  <c r="D137" s="1"/>
  <c r="D123"/>
  <c r="D138" s="1"/>
  <c r="D124"/>
  <c r="D139" s="1"/>
  <c r="D125"/>
  <c r="D140" s="1"/>
  <c r="D126"/>
  <c r="D141" s="1"/>
  <c r="D127"/>
  <c r="D142" s="1"/>
  <c r="D128"/>
  <c r="D143" s="1"/>
  <c r="D100"/>
  <c r="D101"/>
  <c r="D102"/>
  <c r="D103"/>
  <c r="D104"/>
  <c r="D105"/>
  <c r="D106"/>
  <c r="D107"/>
  <c r="D108"/>
  <c r="D109"/>
  <c r="D110"/>
  <c r="D111"/>
  <c r="D112"/>
  <c r="D113"/>
  <c r="D99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68"/>
  <c r="D38" l="1"/>
  <c r="D39"/>
  <c r="D40"/>
  <c r="D41"/>
  <c r="D42"/>
  <c r="D43"/>
  <c r="D44"/>
  <c r="D45"/>
  <c r="D46"/>
  <c r="D48"/>
  <c r="D49"/>
  <c r="D50"/>
  <c r="D51"/>
  <c r="D37"/>
  <c r="D23"/>
  <c r="D24"/>
  <c r="D25"/>
  <c r="D26"/>
  <c r="D27"/>
  <c r="D28"/>
  <c r="D29"/>
  <c r="D30"/>
  <c r="D31"/>
  <c r="D32"/>
  <c r="D33"/>
  <c r="D34"/>
  <c r="D35"/>
  <c r="D36"/>
  <c r="D22"/>
  <c r="D18"/>
  <c r="D21"/>
  <c r="D7"/>
  <c r="D8"/>
  <c r="D9"/>
  <c r="D10"/>
  <c r="D11"/>
  <c r="D12"/>
  <c r="D13"/>
  <c r="D14"/>
  <c r="D15"/>
  <c r="D16"/>
  <c r="D17"/>
  <c r="D19"/>
  <c r="D20"/>
</calcChain>
</file>

<file path=xl/sharedStrings.xml><?xml version="1.0" encoding="utf-8"?>
<sst xmlns="http://schemas.openxmlformats.org/spreadsheetml/2006/main" count="596" uniqueCount="151">
  <si>
    <t>Изображение</t>
  </si>
  <si>
    <t>Диаметр, D</t>
  </si>
  <si>
    <t>Цинк 0,5 / Цинк 0,5</t>
  </si>
  <si>
    <t>AISI 430 0,5 / Цинк 0,5</t>
  </si>
  <si>
    <t>AISI 430 0,5 / AISI 430 0,5</t>
  </si>
  <si>
    <t>AISI 430 0,8 / Цинк 0,5</t>
  </si>
  <si>
    <t>AISI 304 0,5 / Цинк 0,5</t>
  </si>
  <si>
    <t>AISI 304 0,8 / Цинк 0,5</t>
  </si>
  <si>
    <t>AISI 430 0,8 / AISI 430 0,5</t>
  </si>
  <si>
    <t>AISI 304 0,5 / AISI 430 0,5</t>
  </si>
  <si>
    <t>AISI 304 0,5 / AISI 304 0,5</t>
  </si>
  <si>
    <t>AISI 304 0,8 / AISI 304 0,5</t>
  </si>
  <si>
    <t>Труба сэндвич L=1000мм</t>
  </si>
  <si>
    <t>100х200</t>
  </si>
  <si>
    <t>110х200</t>
  </si>
  <si>
    <t>115х200</t>
  </si>
  <si>
    <t>120х200</t>
  </si>
  <si>
    <t>130х200</t>
  </si>
  <si>
    <t>135х200</t>
  </si>
  <si>
    <t>140х210</t>
  </si>
  <si>
    <t>150х210</t>
  </si>
  <si>
    <t>150х250</t>
  </si>
  <si>
    <t>160х250</t>
  </si>
  <si>
    <t>180х280</t>
  </si>
  <si>
    <t>200х280</t>
  </si>
  <si>
    <t>220х300</t>
  </si>
  <si>
    <t>250х350</t>
  </si>
  <si>
    <t>300х400</t>
  </si>
  <si>
    <t>Объём, м3</t>
  </si>
  <si>
    <t>Труба сэндвич L=500мм</t>
  </si>
  <si>
    <t>Труба сэндвич L=250мм</t>
  </si>
  <si>
    <t>Наименование материала</t>
  </si>
  <si>
    <t>Сэндвич отвод 45°</t>
  </si>
  <si>
    <t>Сэндвич отвод 90°</t>
  </si>
  <si>
    <t>Сэндвич тройник 45°</t>
  </si>
  <si>
    <t>Сэндвич тройник 90°</t>
  </si>
  <si>
    <t>AISI 304 0,8 / AISI 430 0,5</t>
  </si>
  <si>
    <t>Сэндвич ревизия 90°</t>
  </si>
  <si>
    <t>Старт сэндвич      (Адаптер)</t>
  </si>
  <si>
    <t>Переход термо-моно</t>
  </si>
  <si>
    <t>Переход моно-термо</t>
  </si>
  <si>
    <t>Конус окончание</t>
  </si>
  <si>
    <t>Конденсатоотвод</t>
  </si>
  <si>
    <t>Опорное крепление (площадка монтажная)</t>
  </si>
  <si>
    <t>Заглушка ревизии</t>
  </si>
  <si>
    <t xml:space="preserve">Дроссель-клапан (шибер поворотный) </t>
  </si>
  <si>
    <t>Труба моно L=1000мм</t>
  </si>
  <si>
    <t>Труба моно L=500мм</t>
  </si>
  <si>
    <t>Труба моно L=250мм</t>
  </si>
  <si>
    <t>AISI 430 0,5</t>
  </si>
  <si>
    <t>AISI 304 0,8</t>
  </si>
  <si>
    <t>AISI 304 0,5</t>
  </si>
  <si>
    <t>AISI 430 0,8</t>
  </si>
  <si>
    <t>Цинк 0,5</t>
  </si>
  <si>
    <t>Цинк 0,8</t>
  </si>
  <si>
    <t>Отвод моно 45°</t>
  </si>
  <si>
    <t>Отвод моно 90°</t>
  </si>
  <si>
    <t>Шибер моно (поворотный)</t>
  </si>
  <si>
    <t>Тройник моно 45°</t>
  </si>
  <si>
    <t>Тройник моно 90°</t>
  </si>
  <si>
    <t>Заглушка с конденсатоотводом одностенного дымохода</t>
  </si>
  <si>
    <t>Заглушка одностенного дымохода</t>
  </si>
  <si>
    <t>Дефлектор одностенного дымохода</t>
  </si>
  <si>
    <t>Зонт одностенного дымохода</t>
  </si>
  <si>
    <t>Потолочная разделка для дымохода (проход перекрытия)</t>
  </si>
  <si>
    <t>Фартук для дымохода</t>
  </si>
  <si>
    <t>Хомут для крепления дымохода</t>
  </si>
  <si>
    <t>Хомут-растяжка для крепления дымохода</t>
  </si>
  <si>
    <t>Опорное крепление одностенного дымохода (площадка монтажная моно)</t>
  </si>
  <si>
    <t>L=400 мм</t>
  </si>
  <si>
    <t>L=330 мм</t>
  </si>
  <si>
    <t>L=280 мм</t>
  </si>
  <si>
    <t>L=500 мм</t>
  </si>
  <si>
    <t>L=600 мм</t>
  </si>
  <si>
    <t>L=700 мм</t>
  </si>
  <si>
    <t>L=950 мм</t>
  </si>
  <si>
    <t>Кровельная проходка для дымохода (проход кровли угловой)</t>
  </si>
  <si>
    <t>100-110</t>
  </si>
  <si>
    <t>115-120</t>
  </si>
  <si>
    <t>125-130</t>
  </si>
  <si>
    <t>135-140</t>
  </si>
  <si>
    <t>145-150</t>
  </si>
  <si>
    <t>160-180</t>
  </si>
  <si>
    <t>200-210</t>
  </si>
  <si>
    <t>250-280</t>
  </si>
  <si>
    <t>280-300</t>
  </si>
  <si>
    <t>330-350</t>
  </si>
  <si>
    <t>360-400</t>
  </si>
  <si>
    <t>AISI 430 1,0</t>
  </si>
  <si>
    <t>Цинк 1,0</t>
  </si>
  <si>
    <t>AISI 430 1,5</t>
  </si>
  <si>
    <t>AISI 304 1,0</t>
  </si>
  <si>
    <t>AISI 304 1,5</t>
  </si>
  <si>
    <t>-</t>
  </si>
  <si>
    <t>Цинк 1,5</t>
  </si>
  <si>
    <t xml:space="preserve">Стеновое крепление для дымохода     </t>
  </si>
  <si>
    <t>Усиленное стеновое крепление для дымохода</t>
  </si>
  <si>
    <t xml:space="preserve">Консоль для крепления дымохода (2шт) </t>
  </si>
  <si>
    <t xml:space="preserve">                                              Тел./факс +7(342) 2545-557; 2545-558</t>
  </si>
  <si>
    <t xml:space="preserve">                                              E-mail: pzmi@bk.ru </t>
  </si>
  <si>
    <r>
      <rPr>
        <b/>
        <sz val="28"/>
        <color theme="1"/>
        <rFont val="Times New Roman"/>
        <family val="1"/>
        <charset val="204"/>
      </rPr>
      <t xml:space="preserve">                         </t>
    </r>
    <r>
      <rPr>
        <b/>
        <u/>
        <sz val="28"/>
        <color theme="1"/>
        <rFont val="Times New Roman"/>
        <family val="1"/>
        <charset val="204"/>
      </rPr>
      <t>"Пермский Завод Металлических Изделий"</t>
    </r>
  </si>
  <si>
    <r>
      <rPr>
        <b/>
        <sz val="36"/>
        <color theme="1"/>
        <rFont val="Times New Roman"/>
        <family val="1"/>
        <charset val="204"/>
      </rPr>
      <t xml:space="preserve">                         </t>
    </r>
    <r>
      <rPr>
        <b/>
        <u/>
        <sz val="36"/>
        <color theme="1"/>
        <rFont val="Times New Roman"/>
        <family val="1"/>
        <charset val="204"/>
      </rPr>
      <t>"Пермский Завод Металлических Изделий"</t>
    </r>
  </si>
  <si>
    <t>Наименование товара</t>
  </si>
  <si>
    <t>AISI 430 0,8 мм</t>
  </si>
  <si>
    <t>AISI 430 1,0 мм</t>
  </si>
  <si>
    <t>AISI 430 1,5 мм</t>
  </si>
  <si>
    <t>AISI 430 2,0 мм</t>
  </si>
  <si>
    <t>AISI 304 0,8 мм</t>
  </si>
  <si>
    <t>AISI 304 1,0 мм</t>
  </si>
  <si>
    <t>AISI 304 1,5 мм</t>
  </si>
  <si>
    <t>AISI 304 2,0 мм</t>
  </si>
  <si>
    <t>Бак 400х250х400 40 л.</t>
  </si>
  <si>
    <t>Бак 500х250х400 50 л.</t>
  </si>
  <si>
    <t>Бак 300х400х500 60 л.</t>
  </si>
  <si>
    <t>Бак 500x250x500 62 л.</t>
  </si>
  <si>
    <t>Бак 530х265х470 66 л.</t>
  </si>
  <si>
    <t>Бак 600х300х400 72 л.</t>
  </si>
  <si>
    <t>Бак 600х270х500 81 л.</t>
  </si>
  <si>
    <t>Бак 600х300х600 108 л.</t>
  </si>
  <si>
    <t>Крышка бака съёмная 430 0,8 мм</t>
  </si>
  <si>
    <t>Крышка бака на петлях</t>
  </si>
  <si>
    <t>Теплообменник D115/175</t>
  </si>
  <si>
    <t>Теплообменник D130/190</t>
  </si>
  <si>
    <t>Теплообменник D160/220</t>
  </si>
  <si>
    <t>Прайс на баки и теплообменники</t>
  </si>
  <si>
    <t>Площадь, м. кв.</t>
  </si>
  <si>
    <t>Мощность, кВт</t>
  </si>
  <si>
    <t>Длина, мм</t>
  </si>
  <si>
    <t>Ширина, мм</t>
  </si>
  <si>
    <t>Высота, мм</t>
  </si>
  <si>
    <t>Масса, кг</t>
  </si>
  <si>
    <t>Цена, руб.</t>
  </si>
  <si>
    <t>Печь для обогрева КН-30</t>
  </si>
  <si>
    <t>Печь для обогрева КН-50</t>
  </si>
  <si>
    <t>15-20</t>
  </si>
  <si>
    <t>Печь для обогрева КН-100</t>
  </si>
  <si>
    <t>20-40</t>
  </si>
  <si>
    <t>Печь для обогрева КН-200</t>
  </si>
  <si>
    <t>40-80</t>
  </si>
  <si>
    <t>Котёл водогрейный КВТ-10</t>
  </si>
  <si>
    <t>Котёл водогрейный КВТ-18</t>
  </si>
  <si>
    <t>Котёл водогрейный КВТ-30</t>
  </si>
  <si>
    <t>18-30</t>
  </si>
  <si>
    <t>Котёл водогрейный КВТ-45</t>
  </si>
  <si>
    <t>30-45</t>
  </si>
  <si>
    <t>Котёл водогрейный КВТ-60</t>
  </si>
  <si>
    <t>45-60</t>
  </si>
  <si>
    <t>Котёл водогрейный КВТ-75</t>
  </si>
  <si>
    <t>60-75</t>
  </si>
  <si>
    <t>Прайс на печи и котлы</t>
  </si>
  <si>
    <t xml:space="preserve">                                              614990, РФ, г. Пермь ул. Героев Хасана, 92, оф. 310</t>
  </si>
</sst>
</file>

<file path=xl/styles.xml><?xml version="1.0" encoding="utf-8"?>
<styleSheet xmlns="http://schemas.openxmlformats.org/spreadsheetml/2006/main">
  <numFmts count="5">
    <numFmt numFmtId="43" formatCode="_-* #,##0.00\ _₽_-;\-* #,##0.00\ _₽_-;_-* &quot;-&quot;??\ _₽_-;_-@_-"/>
    <numFmt numFmtId="164" formatCode="_-* #,##0.00&quot;р.&quot;_-;\-* #,##0.00&quot;р.&quot;_-;_-* \-??&quot;р.&quot;_-;_-@_-"/>
    <numFmt numFmtId="165" formatCode="#,##0.0000_ ;\-#,##0.0000\ "/>
    <numFmt numFmtId="166" formatCode="0.0000"/>
    <numFmt numFmtId="167" formatCode="#,##0_ ;\-#,##0\ "/>
  </numFmts>
  <fonts count="1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Verdana"/>
      <family val="2"/>
      <charset val="1"/>
    </font>
    <font>
      <sz val="8"/>
      <name val="Verdana"/>
      <family val="2"/>
      <charset val="204"/>
    </font>
    <font>
      <sz val="8"/>
      <color theme="1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u/>
      <sz val="2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u/>
      <sz val="36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 style="thin">
        <color indexed="19"/>
      </bottom>
      <diagonal/>
    </border>
    <border>
      <left style="thin">
        <color indexed="19"/>
      </left>
      <right style="thin">
        <color indexed="19"/>
      </right>
      <top style="medium">
        <color indexed="64"/>
      </top>
      <bottom style="thin">
        <color indexed="19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 style="medium">
        <color indexed="64"/>
      </bottom>
      <diagonal/>
    </border>
    <border>
      <left style="thin">
        <color indexed="19"/>
      </left>
      <right style="medium">
        <color indexed="64"/>
      </right>
      <top style="medium">
        <color indexed="64"/>
      </top>
      <bottom style="thin">
        <color indexed="19"/>
      </bottom>
      <diagonal/>
    </border>
    <border>
      <left style="thin">
        <color indexed="19"/>
      </left>
      <right style="medium">
        <color indexed="64"/>
      </right>
      <top style="thin">
        <color indexed="19"/>
      </top>
      <bottom style="thin">
        <color indexed="19"/>
      </bottom>
      <diagonal/>
    </border>
    <border>
      <left style="thin">
        <color indexed="19"/>
      </left>
      <right style="medium">
        <color indexed="64"/>
      </right>
      <top style="thin">
        <color indexed="1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9"/>
      </left>
      <right style="medium">
        <color indexed="64"/>
      </right>
      <top/>
      <bottom style="thin">
        <color indexed="19"/>
      </bottom>
      <diagonal/>
    </border>
    <border>
      <left style="thin">
        <color indexed="19"/>
      </left>
      <right style="medium">
        <color indexed="64"/>
      </right>
      <top style="thin">
        <color indexed="19"/>
      </top>
      <bottom/>
      <diagonal/>
    </border>
    <border>
      <left style="thin">
        <color indexed="19"/>
      </left>
      <right/>
      <top style="medium">
        <color indexed="64"/>
      </top>
      <bottom style="thin">
        <color indexed="19"/>
      </bottom>
      <diagonal/>
    </border>
    <border>
      <left style="thin">
        <color indexed="19"/>
      </left>
      <right/>
      <top style="thin">
        <color indexed="19"/>
      </top>
      <bottom style="thin">
        <color indexed="19"/>
      </bottom>
      <diagonal/>
    </border>
    <border>
      <left style="thin">
        <color indexed="19"/>
      </left>
      <right/>
      <top style="thin">
        <color indexed="19"/>
      </top>
      <bottom style="medium">
        <color indexed="64"/>
      </bottom>
      <diagonal/>
    </border>
    <border>
      <left style="thin">
        <color indexed="19"/>
      </left>
      <right/>
      <top/>
      <bottom style="thin">
        <color indexed="1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8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5" fontId="3" fillId="2" borderId="3" xfId="0" applyNumberFormat="1" applyFont="1" applyFill="1" applyBorder="1" applyAlignment="1">
      <alignment horizontal="center" vertical="center"/>
    </xf>
    <xf numFmtId="165" fontId="3" fillId="2" borderId="4" xfId="0" applyNumberFormat="1" applyFont="1" applyFill="1" applyBorder="1" applyAlignment="1">
      <alignment horizontal="center" vertical="center"/>
    </xf>
    <xf numFmtId="165" fontId="3" fillId="2" borderId="6" xfId="0" applyNumberFormat="1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165" fontId="2" fillId="2" borderId="3" xfId="0" applyNumberFormat="1" applyFont="1" applyFill="1" applyBorder="1" applyAlignment="1">
      <alignment horizontal="center" vertical="center"/>
    </xf>
    <xf numFmtId="165" fontId="2" fillId="2" borderId="4" xfId="0" applyNumberFormat="1" applyFont="1" applyFill="1" applyBorder="1" applyAlignment="1">
      <alignment horizontal="center" vertical="center"/>
    </xf>
    <xf numFmtId="165" fontId="2" fillId="2" borderId="6" xfId="0" applyNumberFormat="1" applyFont="1" applyFill="1" applyBorder="1" applyAlignment="1">
      <alignment horizontal="center" vertical="center"/>
    </xf>
    <xf numFmtId="0" fontId="2" fillId="2" borderId="9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5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 wrapText="1"/>
    </xf>
    <xf numFmtId="164" fontId="3" fillId="2" borderId="9" xfId="0" applyNumberFormat="1" applyFont="1" applyFill="1" applyBorder="1" applyAlignment="1">
      <alignment horizontal="center" vertical="center"/>
    </xf>
    <xf numFmtId="164" fontId="2" fillId="2" borderId="9" xfId="0" applyNumberFormat="1" applyFont="1" applyFill="1" applyBorder="1" applyAlignment="1">
      <alignment horizontal="center" vertical="center"/>
    </xf>
    <xf numFmtId="165" fontId="2" fillId="2" borderId="8" xfId="0" applyNumberFormat="1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 wrapText="1"/>
    </xf>
    <xf numFmtId="165" fontId="3" fillId="2" borderId="8" xfId="0" applyNumberFormat="1" applyFont="1" applyFill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164" fontId="3" fillId="0" borderId="5" xfId="0" applyNumberFormat="1" applyFont="1" applyFill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65" fontId="2" fillId="2" borderId="4" xfId="0" applyNumberFormat="1" applyFont="1" applyFill="1" applyBorder="1" applyAlignment="1">
      <alignment horizontal="center" vertical="center" wrapText="1"/>
    </xf>
    <xf numFmtId="0" fontId="2" fillId="2" borderId="21" xfId="0" applyNumberFormat="1" applyFont="1" applyFill="1" applyBorder="1" applyAlignment="1">
      <alignment horizontal="center" vertical="center"/>
    </xf>
    <xf numFmtId="165" fontId="2" fillId="2" borderId="22" xfId="0" applyNumberFormat="1" applyFont="1" applyFill="1" applyBorder="1" applyAlignment="1">
      <alignment horizontal="center" vertical="center" wrapText="1"/>
    </xf>
    <xf numFmtId="164" fontId="4" fillId="0" borderId="21" xfId="0" applyNumberFormat="1" applyFont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166" fontId="4" fillId="0" borderId="22" xfId="0" applyNumberFormat="1" applyFont="1" applyBorder="1" applyAlignment="1">
      <alignment horizontal="center" vertical="center"/>
    </xf>
    <xf numFmtId="165" fontId="2" fillId="2" borderId="22" xfId="0" applyNumberFormat="1" applyFont="1" applyFill="1" applyBorder="1" applyAlignment="1">
      <alignment horizontal="center" vertical="center"/>
    </xf>
    <xf numFmtId="164" fontId="3" fillId="2" borderId="21" xfId="0" applyNumberFormat="1" applyFont="1" applyFill="1" applyBorder="1" applyAlignment="1">
      <alignment horizontal="center" vertical="center"/>
    </xf>
    <xf numFmtId="165" fontId="2" fillId="2" borderId="26" xfId="0" applyNumberFormat="1" applyFont="1" applyFill="1" applyBorder="1" applyAlignment="1">
      <alignment horizontal="center" vertical="center" wrapText="1"/>
    </xf>
    <xf numFmtId="165" fontId="2" fillId="2" borderId="27" xfId="0" applyNumberFormat="1" applyFont="1" applyFill="1" applyBorder="1" applyAlignment="1">
      <alignment horizontal="center" vertical="center" wrapText="1"/>
    </xf>
    <xf numFmtId="165" fontId="2" fillId="2" borderId="28" xfId="0" applyNumberFormat="1" applyFont="1" applyFill="1" applyBorder="1" applyAlignment="1">
      <alignment horizontal="center" vertical="center" wrapText="1"/>
    </xf>
    <xf numFmtId="164" fontId="3" fillId="2" borderId="24" xfId="0" applyNumberFormat="1" applyFont="1" applyFill="1" applyBorder="1" applyAlignment="1">
      <alignment horizontal="center" vertical="center"/>
    </xf>
    <xf numFmtId="164" fontId="3" fillId="2" borderId="23" xfId="0" applyNumberFormat="1" applyFont="1" applyFill="1" applyBorder="1" applyAlignment="1">
      <alignment horizontal="center" vertical="center"/>
    </xf>
    <xf numFmtId="164" fontId="3" fillId="2" borderId="25" xfId="0" applyNumberFormat="1" applyFont="1" applyFill="1" applyBorder="1" applyAlignment="1">
      <alignment horizontal="center" vertical="center"/>
    </xf>
    <xf numFmtId="165" fontId="2" fillId="2" borderId="26" xfId="0" applyNumberFormat="1" applyFont="1" applyFill="1" applyBorder="1" applyAlignment="1">
      <alignment horizontal="center" vertical="top" wrapText="1"/>
    </xf>
    <xf numFmtId="165" fontId="2" fillId="2" borderId="27" xfId="0" applyNumberFormat="1" applyFont="1" applyFill="1" applyBorder="1" applyAlignment="1">
      <alignment horizontal="center" vertical="top" wrapText="1"/>
    </xf>
    <xf numFmtId="0" fontId="1" fillId="3" borderId="29" xfId="0" applyFont="1" applyFill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64" fontId="4" fillId="0" borderId="20" xfId="0" applyNumberFormat="1" applyFont="1" applyBorder="1" applyAlignment="1">
      <alignment horizontal="center" vertical="center"/>
    </xf>
    <xf numFmtId="164" fontId="3" fillId="2" borderId="2" xfId="0" applyNumberFormat="1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vertical="center"/>
    </xf>
    <xf numFmtId="164" fontId="3" fillId="2" borderId="5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5" xfId="0" applyNumberFormat="1" applyFont="1" applyFill="1" applyBorder="1" applyAlignment="1">
      <alignment horizontal="center" vertical="center" wrapText="1"/>
    </xf>
    <xf numFmtId="164" fontId="0" fillId="0" borderId="9" xfId="0" applyNumberFormat="1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164" fontId="2" fillId="2" borderId="21" xfId="0" applyNumberFormat="1" applyFont="1" applyFill="1" applyBorder="1" applyAlignment="1">
      <alignment horizontal="center" vertical="center"/>
    </xf>
    <xf numFmtId="165" fontId="2" fillId="2" borderId="32" xfId="0" applyNumberFormat="1" applyFont="1" applyFill="1" applyBorder="1" applyAlignment="1">
      <alignment horizontal="center" vertical="top" wrapText="1"/>
    </xf>
    <xf numFmtId="165" fontId="2" fillId="2" borderId="3" xfId="0" applyNumberFormat="1" applyFont="1" applyFill="1" applyBorder="1" applyAlignment="1">
      <alignment horizontal="center" vertical="top" wrapText="1"/>
    </xf>
    <xf numFmtId="165" fontId="2" fillId="2" borderId="4" xfId="0" applyNumberFormat="1" applyFont="1" applyFill="1" applyBorder="1" applyAlignment="1">
      <alignment horizontal="center" vertical="top" wrapText="1"/>
    </xf>
    <xf numFmtId="165" fontId="2" fillId="2" borderId="3" xfId="0" applyNumberFormat="1" applyFont="1" applyFill="1" applyBorder="1" applyAlignment="1">
      <alignment horizontal="center" vertical="center" wrapText="1"/>
    </xf>
    <xf numFmtId="165" fontId="2" fillId="2" borderId="6" xfId="0" applyNumberFormat="1" applyFont="1" applyFill="1" applyBorder="1" applyAlignment="1">
      <alignment horizontal="center" vertical="center" wrapText="1"/>
    </xf>
    <xf numFmtId="164" fontId="2" fillId="2" borderId="21" xfId="0" applyNumberFormat="1" applyFont="1" applyFill="1" applyBorder="1" applyAlignment="1">
      <alignment horizontal="center" vertical="center" wrapText="1"/>
    </xf>
    <xf numFmtId="165" fontId="2" fillId="2" borderId="6" xfId="0" applyNumberFormat="1" applyFont="1" applyFill="1" applyBorder="1" applyAlignment="1">
      <alignment horizontal="center" vertical="top" wrapText="1"/>
    </xf>
    <xf numFmtId="165" fontId="2" fillId="2" borderId="22" xfId="0" applyNumberFormat="1" applyFont="1" applyFill="1" applyBorder="1" applyAlignment="1">
      <alignment horizontal="center" vertical="top" wrapText="1"/>
    </xf>
    <xf numFmtId="165" fontId="2" fillId="2" borderId="31" xfId="0" applyNumberFormat="1" applyFont="1" applyFill="1" applyBorder="1" applyAlignment="1">
      <alignment horizontal="center" vertical="center" wrapText="1"/>
    </xf>
    <xf numFmtId="164" fontId="2" fillId="2" borderId="33" xfId="0" applyNumberFormat="1" applyFont="1" applyFill="1" applyBorder="1" applyAlignment="1">
      <alignment horizontal="center" vertical="center" wrapText="1"/>
    </xf>
    <xf numFmtId="164" fontId="2" fillId="2" borderId="34" xfId="0" applyNumberFormat="1" applyFont="1" applyFill="1" applyBorder="1" applyAlignment="1">
      <alignment horizontal="center" vertical="center" wrapText="1"/>
    </xf>
    <xf numFmtId="164" fontId="2" fillId="2" borderId="35" xfId="0" applyNumberFormat="1" applyFont="1" applyFill="1" applyBorder="1" applyAlignment="1">
      <alignment horizontal="center" vertical="center" wrapText="1"/>
    </xf>
    <xf numFmtId="164" fontId="2" fillId="2" borderId="36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vertical="center" wrapText="1"/>
    </xf>
    <xf numFmtId="164" fontId="2" fillId="2" borderId="1" xfId="0" applyNumberFormat="1" applyFont="1" applyFill="1" applyBorder="1" applyAlignment="1">
      <alignment horizontal="center" vertical="top" wrapText="1"/>
    </xf>
    <xf numFmtId="164" fontId="2" fillId="2" borderId="2" xfId="0" applyNumberFormat="1" applyFont="1" applyFill="1" applyBorder="1" applyAlignment="1">
      <alignment horizontal="center" vertical="top" wrapText="1"/>
    </xf>
    <xf numFmtId="164" fontId="2" fillId="2" borderId="5" xfId="0" applyNumberFormat="1" applyFont="1" applyFill="1" applyBorder="1" applyAlignment="1">
      <alignment horizontal="center" vertical="top" wrapText="1"/>
    </xf>
    <xf numFmtId="164" fontId="2" fillId="2" borderId="9" xfId="0" applyNumberFormat="1" applyFont="1" applyFill="1" applyBorder="1" applyAlignment="1">
      <alignment horizontal="center" vertical="top" wrapText="1"/>
    </xf>
    <xf numFmtId="165" fontId="2" fillId="2" borderId="8" xfId="0" applyNumberFormat="1" applyFont="1" applyFill="1" applyBorder="1" applyAlignment="1">
      <alignment horizontal="center" vertical="top" wrapText="1"/>
    </xf>
    <xf numFmtId="164" fontId="2" fillId="2" borderId="9" xfId="0" applyNumberFormat="1" applyFont="1" applyFill="1" applyBorder="1" applyAlignment="1">
      <alignment horizontal="center" vertical="center" wrapText="1"/>
    </xf>
    <xf numFmtId="165" fontId="2" fillId="2" borderId="8" xfId="0" applyNumberFormat="1" applyFont="1" applyFill="1" applyBorder="1" applyAlignment="1">
      <alignment horizontal="center" vertical="center" wrapText="1"/>
    </xf>
    <xf numFmtId="164" fontId="0" fillId="0" borderId="2" xfId="0" quotePrefix="1" applyNumberFormat="1" applyBorder="1" applyAlignment="1">
      <alignment horizontal="center" vertical="center"/>
    </xf>
    <xf numFmtId="164" fontId="0" fillId="0" borderId="1" xfId="0" quotePrefix="1" applyNumberFormat="1" applyBorder="1" applyAlignment="1">
      <alignment horizontal="center" vertical="center"/>
    </xf>
    <xf numFmtId="164" fontId="0" fillId="0" borderId="5" xfId="0" quotePrefix="1" applyNumberFormat="1" applyBorder="1" applyAlignment="1">
      <alignment horizontal="center" vertical="center"/>
    </xf>
    <xf numFmtId="0" fontId="0" fillId="0" borderId="0" xfId="0" applyAlignment="1">
      <alignment wrapText="1"/>
    </xf>
    <xf numFmtId="0" fontId="1" fillId="3" borderId="7" xfId="0" applyFont="1" applyFill="1" applyBorder="1" applyAlignment="1">
      <alignment horizontal="center" vertical="top" wrapText="1"/>
    </xf>
    <xf numFmtId="164" fontId="3" fillId="2" borderId="2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2" borderId="5" xfId="0" applyNumberFormat="1" applyFont="1" applyFill="1" applyBorder="1" applyAlignment="1">
      <alignment horizontal="center" vertical="center" wrapText="1"/>
    </xf>
    <xf numFmtId="164" fontId="3" fillId="2" borderId="24" xfId="0" applyNumberFormat="1" applyFont="1" applyFill="1" applyBorder="1" applyAlignment="1">
      <alignment horizontal="center" vertical="center" wrapText="1"/>
    </xf>
    <xf numFmtId="164" fontId="3" fillId="2" borderId="23" xfId="0" applyNumberFormat="1" applyFont="1" applyFill="1" applyBorder="1" applyAlignment="1">
      <alignment horizontal="center" vertical="center" wrapText="1"/>
    </xf>
    <xf numFmtId="164" fontId="3" fillId="2" borderId="25" xfId="0" applyNumberFormat="1" applyFont="1" applyFill="1" applyBorder="1" applyAlignment="1">
      <alignment horizontal="center" vertical="center" wrapText="1"/>
    </xf>
    <xf numFmtId="164" fontId="3" fillId="2" borderId="20" xfId="0" applyNumberFormat="1" applyFont="1" applyFill="1" applyBorder="1" applyAlignment="1">
      <alignment horizontal="center" vertical="center"/>
    </xf>
    <xf numFmtId="164" fontId="4" fillId="0" borderId="2" xfId="0" quotePrefix="1" applyNumberFormat="1" applyFont="1" applyBorder="1" applyAlignment="1">
      <alignment horizontal="center" vertical="center"/>
    </xf>
    <xf numFmtId="164" fontId="4" fillId="0" borderId="1" xfId="0" quotePrefix="1" applyNumberFormat="1" applyFont="1" applyBorder="1" applyAlignment="1">
      <alignment horizontal="center" vertical="center"/>
    </xf>
    <xf numFmtId="164" fontId="4" fillId="0" borderId="5" xfId="0" quotePrefix="1" applyNumberFormat="1" applyFont="1" applyBorder="1" applyAlignment="1">
      <alignment horizontal="center" vertical="center"/>
    </xf>
    <xf numFmtId="167" fontId="3" fillId="2" borderId="2" xfId="0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center" vertical="center"/>
    </xf>
    <xf numFmtId="167" fontId="3" fillId="2" borderId="5" xfId="0" applyNumberFormat="1" applyFont="1" applyFill="1" applyBorder="1" applyAlignment="1">
      <alignment horizontal="center" vertical="center"/>
    </xf>
    <xf numFmtId="165" fontId="3" fillId="2" borderId="26" xfId="0" applyNumberFormat="1" applyFont="1" applyFill="1" applyBorder="1" applyAlignment="1">
      <alignment horizontal="center" vertical="top"/>
    </xf>
    <xf numFmtId="165" fontId="3" fillId="2" borderId="27" xfId="0" applyNumberFormat="1" applyFont="1" applyFill="1" applyBorder="1" applyAlignment="1">
      <alignment horizontal="center" vertical="top"/>
    </xf>
    <xf numFmtId="165" fontId="3" fillId="2" borderId="28" xfId="0" applyNumberFormat="1" applyFont="1" applyFill="1" applyBorder="1" applyAlignment="1">
      <alignment horizontal="center" vertical="top"/>
    </xf>
    <xf numFmtId="165" fontId="3" fillId="2" borderId="3" xfId="0" applyNumberFormat="1" applyFont="1" applyFill="1" applyBorder="1" applyAlignment="1">
      <alignment horizontal="center" vertical="top"/>
    </xf>
    <xf numFmtId="165" fontId="3" fillId="2" borderId="4" xfId="0" applyNumberFormat="1" applyFont="1" applyFill="1" applyBorder="1" applyAlignment="1">
      <alignment horizontal="center" vertical="top"/>
    </xf>
    <xf numFmtId="165" fontId="3" fillId="2" borderId="6" xfId="0" applyNumberFormat="1" applyFont="1" applyFill="1" applyBorder="1" applyAlignment="1">
      <alignment horizontal="center" vertical="top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43" fontId="0" fillId="4" borderId="0" xfId="0" applyNumberFormat="1" applyFill="1"/>
    <xf numFmtId="0" fontId="13" fillId="0" borderId="29" xfId="0" applyFont="1" applyBorder="1" applyAlignment="1">
      <alignment wrapText="1"/>
    </xf>
    <xf numFmtId="0" fontId="13" fillId="0" borderId="42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16" fontId="5" fillId="0" borderId="42" xfId="0" applyNumberFormat="1" applyFont="1" applyBorder="1" applyAlignment="1">
      <alignment horizontal="center" wrapText="1"/>
    </xf>
    <xf numFmtId="17" fontId="5" fillId="0" borderId="42" xfId="0" applyNumberFormat="1" applyFont="1" applyBorder="1" applyAlignment="1">
      <alignment horizontal="center" wrapText="1"/>
    </xf>
    <xf numFmtId="0" fontId="12" fillId="5" borderId="13" xfId="0" applyFont="1" applyFill="1" applyBorder="1" applyAlignment="1">
      <alignment horizontal="center" vertical="center" wrapText="1"/>
    </xf>
    <xf numFmtId="0" fontId="12" fillId="5" borderId="41" xfId="0" applyFont="1" applyFill="1" applyBorder="1" applyAlignment="1">
      <alignment horizontal="center" vertical="center" wrapText="1"/>
    </xf>
    <xf numFmtId="0" fontId="12" fillId="5" borderId="4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0" fillId="4" borderId="0" xfId="0" applyFill="1" applyAlignment="1">
      <alignment wrapText="1"/>
    </xf>
    <xf numFmtId="0" fontId="7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horizontal="right" vertical="center"/>
    </xf>
    <xf numFmtId="0" fontId="9" fillId="4" borderId="0" xfId="0" applyFont="1" applyFill="1" applyBorder="1" applyAlignment="1">
      <alignment horizontal="right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7" fillId="4" borderId="0" xfId="0" applyFont="1" applyFill="1" applyBorder="1" applyAlignment="1">
      <alignment horizontal="right" vertical="center"/>
    </xf>
    <xf numFmtId="0" fontId="0" fillId="0" borderId="37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30" xfId="0" applyBorder="1" applyAlignment="1">
      <alignment horizontal="center" vertical="top"/>
    </xf>
    <xf numFmtId="0" fontId="12" fillId="5" borderId="43" xfId="0" applyFont="1" applyFill="1" applyBorder="1" applyAlignment="1">
      <alignment horizontal="center" vertical="center" wrapText="1"/>
    </xf>
    <xf numFmtId="0" fontId="12" fillId="5" borderId="42" xfId="0" applyFont="1" applyFill="1" applyBorder="1" applyAlignment="1">
      <alignment horizontal="center" vertical="center" wrapText="1"/>
    </xf>
    <xf numFmtId="0" fontId="13" fillId="0" borderId="45" xfId="0" applyFont="1" applyBorder="1" applyAlignment="1">
      <alignment wrapText="1"/>
    </xf>
    <xf numFmtId="0" fontId="13" fillId="0" borderId="46" xfId="0" applyFont="1" applyBorder="1" applyAlignment="1">
      <alignment wrapText="1"/>
    </xf>
    <xf numFmtId="0" fontId="13" fillId="0" borderId="41" xfId="0" applyFont="1" applyBorder="1" applyAlignment="1">
      <alignment wrapText="1"/>
    </xf>
    <xf numFmtId="0" fontId="13" fillId="0" borderId="45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left" wrapText="1"/>
    </xf>
    <xf numFmtId="0" fontId="5" fillId="0" borderId="41" xfId="0" applyFont="1" applyBorder="1" applyAlignment="1">
      <alignment horizontal="left" wrapText="1"/>
    </xf>
    <xf numFmtId="0" fontId="13" fillId="0" borderId="45" xfId="0" applyFont="1" applyBorder="1" applyAlignment="1">
      <alignment horizontal="center" wrapText="1"/>
    </xf>
    <xf numFmtId="0" fontId="13" fillId="0" borderId="46" xfId="0" applyFont="1" applyBorder="1" applyAlignment="1">
      <alignment horizontal="center" wrapText="1"/>
    </xf>
    <xf numFmtId="0" fontId="13" fillId="0" borderId="41" xfId="0" applyFont="1" applyBorder="1" applyAlignment="1">
      <alignment horizontal="center" wrapText="1"/>
    </xf>
    <xf numFmtId="0" fontId="6" fillId="0" borderId="44" xfId="0" applyFont="1" applyBorder="1" applyAlignment="1">
      <alignment horizontal="center"/>
    </xf>
    <xf numFmtId="0" fontId="12" fillId="5" borderId="48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41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left" vertical="center" wrapText="1"/>
    </xf>
    <xf numFmtId="0" fontId="5" fillId="0" borderId="50" xfId="0" applyFont="1" applyBorder="1" applyAlignment="1">
      <alignment horizontal="left" vertical="center" wrapText="1"/>
    </xf>
    <xf numFmtId="0" fontId="12" fillId="5" borderId="45" xfId="0" applyFont="1" applyFill="1" applyBorder="1" applyAlignment="1">
      <alignment horizontal="center" wrapText="1"/>
    </xf>
    <xf numFmtId="0" fontId="12" fillId="5" borderId="46" xfId="0" applyFont="1" applyFill="1" applyBorder="1" applyAlignment="1">
      <alignment horizontal="center" wrapText="1"/>
    </xf>
    <xf numFmtId="0" fontId="12" fillId="5" borderId="41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3" Type="http://schemas.openxmlformats.org/officeDocument/2006/relationships/image" Target="../media/image18.png"/><Relationship Id="rId21" Type="http://schemas.openxmlformats.org/officeDocument/2006/relationships/image" Target="../media/image36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6</xdr:row>
      <xdr:rowOff>9525</xdr:rowOff>
    </xdr:from>
    <xdr:to>
      <xdr:col>0</xdr:col>
      <xdr:colOff>1460501</xdr:colOff>
      <xdr:row>20</xdr:row>
      <xdr:rowOff>193935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1" y="1819275"/>
          <a:ext cx="1327150" cy="2851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130176</xdr:colOff>
      <xdr:row>22</xdr:row>
      <xdr:rowOff>0</xdr:rowOff>
    </xdr:from>
    <xdr:to>
      <xdr:col>0</xdr:col>
      <xdr:colOff>1439334</xdr:colOff>
      <xdr:row>33</xdr:row>
      <xdr:rowOff>131233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176" y="4868333"/>
          <a:ext cx="1309158" cy="22267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39</xdr:row>
      <xdr:rowOff>104774</xdr:rowOff>
    </xdr:from>
    <xdr:to>
      <xdr:col>0</xdr:col>
      <xdr:colOff>1371601</xdr:colOff>
      <xdr:row>47</xdr:row>
      <xdr:rowOff>142875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6991349"/>
          <a:ext cx="1209676" cy="1562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54</xdr:row>
      <xdr:rowOff>161925</xdr:rowOff>
    </xdr:from>
    <xdr:to>
      <xdr:col>0</xdr:col>
      <xdr:colOff>1598083</xdr:colOff>
      <xdr:row>63</xdr:row>
      <xdr:rowOff>73544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0078508"/>
          <a:ext cx="1598083" cy="1626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</xdr:colOff>
      <xdr:row>68</xdr:row>
      <xdr:rowOff>154393</xdr:rowOff>
    </xdr:from>
    <xdr:to>
      <xdr:col>0</xdr:col>
      <xdr:colOff>1598083</xdr:colOff>
      <xdr:row>79</xdr:row>
      <xdr:rowOff>23820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4" y="12748560"/>
          <a:ext cx="1569509" cy="19649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85</xdr:row>
      <xdr:rowOff>38100</xdr:rowOff>
    </xdr:from>
    <xdr:to>
      <xdr:col>0</xdr:col>
      <xdr:colOff>1587501</xdr:colOff>
      <xdr:row>93</xdr:row>
      <xdr:rowOff>128059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" y="15881350"/>
          <a:ext cx="1587500" cy="16139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24493</xdr:colOff>
      <xdr:row>100</xdr:row>
      <xdr:rowOff>42333</xdr:rowOff>
    </xdr:from>
    <xdr:to>
      <xdr:col>0</xdr:col>
      <xdr:colOff>1587500</xdr:colOff>
      <xdr:row>109</xdr:row>
      <xdr:rowOff>152401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493" y="19018250"/>
          <a:ext cx="1563007" cy="18245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114</xdr:row>
      <xdr:rowOff>171451</xdr:rowOff>
    </xdr:from>
    <xdr:to>
      <xdr:col>0</xdr:col>
      <xdr:colOff>1573142</xdr:colOff>
      <xdr:row>125</xdr:row>
      <xdr:rowOff>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6" y="21824951"/>
          <a:ext cx="1544566" cy="1924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130</xdr:row>
      <xdr:rowOff>105835</xdr:rowOff>
    </xdr:from>
    <xdr:to>
      <xdr:col>0</xdr:col>
      <xdr:colOff>1561104</xdr:colOff>
      <xdr:row>139</xdr:row>
      <xdr:rowOff>31751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" y="24817918"/>
          <a:ext cx="1561103" cy="16404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146</xdr:row>
      <xdr:rowOff>11788</xdr:rowOff>
    </xdr:from>
    <xdr:to>
      <xdr:col>0</xdr:col>
      <xdr:colOff>1576917</xdr:colOff>
      <xdr:row>157</xdr:row>
      <xdr:rowOff>31750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500" y="28047038"/>
          <a:ext cx="1513417" cy="21154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161</xdr:row>
      <xdr:rowOff>11684</xdr:rowOff>
    </xdr:from>
    <xdr:to>
      <xdr:col>0</xdr:col>
      <xdr:colOff>1598083</xdr:colOff>
      <xdr:row>172</xdr:row>
      <xdr:rowOff>7319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30915017"/>
          <a:ext cx="1598083" cy="20911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176</xdr:row>
      <xdr:rowOff>179916</xdr:rowOff>
    </xdr:from>
    <xdr:to>
      <xdr:col>1</xdr:col>
      <xdr:colOff>3703</xdr:colOff>
      <xdr:row>185</xdr:row>
      <xdr:rowOff>42333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33951333"/>
          <a:ext cx="1622953" cy="15769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191</xdr:row>
      <xdr:rowOff>74083</xdr:rowOff>
    </xdr:from>
    <xdr:to>
      <xdr:col>0</xdr:col>
      <xdr:colOff>1596803</xdr:colOff>
      <xdr:row>202</xdr:row>
      <xdr:rowOff>105834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36978166"/>
          <a:ext cx="1596803" cy="2127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30782</xdr:colOff>
      <xdr:row>240</xdr:row>
      <xdr:rowOff>63500</xdr:rowOff>
    </xdr:from>
    <xdr:to>
      <xdr:col>0</xdr:col>
      <xdr:colOff>1600438</xdr:colOff>
      <xdr:row>246</xdr:row>
      <xdr:rowOff>0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0782" y="46598417"/>
          <a:ext cx="1569656" cy="1079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43163</xdr:colOff>
      <xdr:row>225</xdr:row>
      <xdr:rowOff>74083</xdr:rowOff>
    </xdr:from>
    <xdr:to>
      <xdr:col>0</xdr:col>
      <xdr:colOff>1582581</xdr:colOff>
      <xdr:row>231</xdr:row>
      <xdr:rowOff>63500</xdr:rowOff>
    </xdr:to>
    <xdr:pic>
      <xdr:nvPicPr>
        <xdr:cNvPr id="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3163" y="43740916"/>
          <a:ext cx="1539418" cy="11324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35145</xdr:colOff>
      <xdr:row>207</xdr:row>
      <xdr:rowOff>21166</xdr:rowOff>
    </xdr:from>
    <xdr:to>
      <xdr:col>0</xdr:col>
      <xdr:colOff>1612061</xdr:colOff>
      <xdr:row>216</xdr:row>
      <xdr:rowOff>21165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145" y="39983833"/>
          <a:ext cx="1576916" cy="17144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171451</xdr:colOff>
      <xdr:row>0</xdr:row>
      <xdr:rowOff>63500</xdr:rowOff>
    </xdr:from>
    <xdr:to>
      <xdr:col>1</xdr:col>
      <xdr:colOff>102848</xdr:colOff>
      <xdr:row>3</xdr:row>
      <xdr:rowOff>95250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1" y="63500"/>
          <a:ext cx="1550647" cy="138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6</xdr:row>
      <xdr:rowOff>28575</xdr:rowOff>
    </xdr:from>
    <xdr:to>
      <xdr:col>0</xdr:col>
      <xdr:colOff>1819274</xdr:colOff>
      <xdr:row>20</xdr:row>
      <xdr:rowOff>142810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49" y="504825"/>
          <a:ext cx="1228725" cy="27812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23</xdr:row>
      <xdr:rowOff>19050</xdr:rowOff>
    </xdr:from>
    <xdr:to>
      <xdr:col>0</xdr:col>
      <xdr:colOff>1743075</xdr:colOff>
      <xdr:row>33</xdr:row>
      <xdr:rowOff>101557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0" y="3743325"/>
          <a:ext cx="1076325" cy="19875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790576</xdr:colOff>
      <xdr:row>39</xdr:row>
      <xdr:rowOff>171450</xdr:rowOff>
    </xdr:from>
    <xdr:to>
      <xdr:col>0</xdr:col>
      <xdr:colOff>1638300</xdr:colOff>
      <xdr:row>47</xdr:row>
      <xdr:rowOff>104775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0576" y="6953250"/>
          <a:ext cx="847724" cy="1457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225425</xdr:colOff>
      <xdr:row>53</xdr:row>
      <xdr:rowOff>118533</xdr:rowOff>
    </xdr:from>
    <xdr:to>
      <xdr:col>0</xdr:col>
      <xdr:colOff>2200316</xdr:colOff>
      <xdr:row>64</xdr:row>
      <xdr:rowOff>116417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5425" y="9844616"/>
          <a:ext cx="1974891" cy="20933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296333</xdr:colOff>
      <xdr:row>68</xdr:row>
      <xdr:rowOff>39417</xdr:rowOff>
    </xdr:from>
    <xdr:to>
      <xdr:col>0</xdr:col>
      <xdr:colOff>2100573</xdr:colOff>
      <xdr:row>78</xdr:row>
      <xdr:rowOff>152400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6333" y="12633584"/>
          <a:ext cx="1804240" cy="20179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518795</xdr:colOff>
      <xdr:row>84</xdr:row>
      <xdr:rowOff>161925</xdr:rowOff>
    </xdr:from>
    <xdr:to>
      <xdr:col>0</xdr:col>
      <xdr:colOff>1936750</xdr:colOff>
      <xdr:row>95</xdr:row>
      <xdr:rowOff>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18795" y="15811500"/>
          <a:ext cx="1417955" cy="1933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179916</xdr:colOff>
      <xdr:row>98</xdr:row>
      <xdr:rowOff>115360</xdr:rowOff>
    </xdr:from>
    <xdr:to>
      <xdr:col>0</xdr:col>
      <xdr:colOff>2299757</xdr:colOff>
      <xdr:row>111</xdr:row>
      <xdr:rowOff>78236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79916" y="18710277"/>
          <a:ext cx="2119841" cy="24393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206780</xdr:colOff>
      <xdr:row>114</xdr:row>
      <xdr:rowOff>18062</xdr:rowOff>
    </xdr:from>
    <xdr:to>
      <xdr:col>0</xdr:col>
      <xdr:colOff>1926167</xdr:colOff>
      <xdr:row>125</xdr:row>
      <xdr:rowOff>161925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06780" y="21671562"/>
          <a:ext cx="1719387" cy="22393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421216</xdr:colOff>
      <xdr:row>133</xdr:row>
      <xdr:rowOff>13759</xdr:rowOff>
    </xdr:from>
    <xdr:to>
      <xdr:col>0</xdr:col>
      <xdr:colOff>2095500</xdr:colOff>
      <xdr:row>140</xdr:row>
      <xdr:rowOff>127949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21216" y="25561926"/>
          <a:ext cx="1674284" cy="14476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246483</xdr:colOff>
      <xdr:row>146</xdr:row>
      <xdr:rowOff>145534</xdr:rowOff>
    </xdr:from>
    <xdr:to>
      <xdr:col>0</xdr:col>
      <xdr:colOff>2133601</xdr:colOff>
      <xdr:row>155</xdr:row>
      <xdr:rowOff>171450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46483" y="31044634"/>
          <a:ext cx="1887118" cy="17404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177608</xdr:colOff>
      <xdr:row>161</xdr:row>
      <xdr:rowOff>31750</xdr:rowOff>
    </xdr:from>
    <xdr:to>
      <xdr:col>0</xdr:col>
      <xdr:colOff>2263615</xdr:colOff>
      <xdr:row>172</xdr:row>
      <xdr:rowOff>180976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77608" y="31199667"/>
          <a:ext cx="2086007" cy="22447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176</xdr:row>
      <xdr:rowOff>57151</xdr:rowOff>
    </xdr:from>
    <xdr:to>
      <xdr:col>0</xdr:col>
      <xdr:colOff>2269128</xdr:colOff>
      <xdr:row>187</xdr:row>
      <xdr:rowOff>148167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6200" y="34093151"/>
          <a:ext cx="2192928" cy="21865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192</xdr:row>
      <xdr:rowOff>180975</xdr:rowOff>
    </xdr:from>
    <xdr:to>
      <xdr:col>0</xdr:col>
      <xdr:colOff>2294245</xdr:colOff>
      <xdr:row>203</xdr:row>
      <xdr:rowOff>179916</xdr:rowOff>
    </xdr:to>
    <xdr:pic>
      <xdr:nvPicPr>
        <xdr:cNvPr id="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8101" y="37540142"/>
          <a:ext cx="2256144" cy="20944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211667</xdr:colOff>
      <xdr:row>206</xdr:row>
      <xdr:rowOff>63501</xdr:rowOff>
    </xdr:from>
    <xdr:to>
      <xdr:col>0</xdr:col>
      <xdr:colOff>2180167</xdr:colOff>
      <xdr:row>212</xdr:row>
      <xdr:rowOff>153758</xdr:rowOff>
    </xdr:to>
    <xdr:pic>
      <xdr:nvPicPr>
        <xdr:cNvPr id="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11667" y="42968334"/>
          <a:ext cx="1968500" cy="12332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63499</xdr:colOff>
      <xdr:row>213</xdr:row>
      <xdr:rowOff>179917</xdr:rowOff>
    </xdr:from>
    <xdr:to>
      <xdr:col>0</xdr:col>
      <xdr:colOff>2252700</xdr:colOff>
      <xdr:row>227</xdr:row>
      <xdr:rowOff>42333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3499" y="44428834"/>
          <a:ext cx="2189201" cy="25294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84665</xdr:colOff>
      <xdr:row>228</xdr:row>
      <xdr:rowOff>137583</xdr:rowOff>
    </xdr:from>
    <xdr:to>
      <xdr:col>0</xdr:col>
      <xdr:colOff>2233082</xdr:colOff>
      <xdr:row>241</xdr:row>
      <xdr:rowOff>188525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4665" y="47254583"/>
          <a:ext cx="2148417" cy="25274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260</xdr:row>
      <xdr:rowOff>74083</xdr:rowOff>
    </xdr:from>
    <xdr:to>
      <xdr:col>0</xdr:col>
      <xdr:colOff>2243846</xdr:colOff>
      <xdr:row>271</xdr:row>
      <xdr:rowOff>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50704750"/>
          <a:ext cx="2243846" cy="20214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52917</xdr:colOff>
      <xdr:row>246</xdr:row>
      <xdr:rowOff>179917</xdr:rowOff>
    </xdr:from>
    <xdr:to>
      <xdr:col>0</xdr:col>
      <xdr:colOff>2244910</xdr:colOff>
      <xdr:row>255</xdr:row>
      <xdr:rowOff>127000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2917" y="48133000"/>
          <a:ext cx="2191993" cy="16615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42334</xdr:colOff>
      <xdr:row>274</xdr:row>
      <xdr:rowOff>10583</xdr:rowOff>
    </xdr:from>
    <xdr:to>
      <xdr:col>0</xdr:col>
      <xdr:colOff>2296584</xdr:colOff>
      <xdr:row>279</xdr:row>
      <xdr:rowOff>133140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2334" y="56186916"/>
          <a:ext cx="2254250" cy="10750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211668</xdr:colOff>
      <xdr:row>278</xdr:row>
      <xdr:rowOff>169334</xdr:rowOff>
    </xdr:from>
    <xdr:to>
      <xdr:col>0</xdr:col>
      <xdr:colOff>1936750</xdr:colOff>
      <xdr:row>284</xdr:row>
      <xdr:rowOff>183462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11668" y="57107667"/>
          <a:ext cx="1725082" cy="11571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201084</xdr:colOff>
      <xdr:row>287</xdr:row>
      <xdr:rowOff>2550</xdr:rowOff>
    </xdr:from>
    <xdr:to>
      <xdr:col>0</xdr:col>
      <xdr:colOff>2250586</xdr:colOff>
      <xdr:row>299</xdr:row>
      <xdr:rowOff>83933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1084" y="56062467"/>
          <a:ext cx="2049502" cy="23673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59949</xdr:colOff>
      <xdr:row>301</xdr:row>
      <xdr:rowOff>31750</xdr:rowOff>
    </xdr:from>
    <xdr:to>
      <xdr:col>0</xdr:col>
      <xdr:colOff>2095501</xdr:colOff>
      <xdr:row>309</xdr:row>
      <xdr:rowOff>19079</xdr:rowOff>
    </xdr:to>
    <xdr:pic>
      <xdr:nvPicPr>
        <xdr:cNvPr id="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9949" y="58769250"/>
          <a:ext cx="2035552" cy="15113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338667</xdr:colOff>
      <xdr:row>309</xdr:row>
      <xdr:rowOff>150172</xdr:rowOff>
    </xdr:from>
    <xdr:to>
      <xdr:col>0</xdr:col>
      <xdr:colOff>2148417</xdr:colOff>
      <xdr:row>315</xdr:row>
      <xdr:rowOff>161558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38667" y="60411672"/>
          <a:ext cx="1809750" cy="11543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171452</xdr:colOff>
      <xdr:row>0</xdr:row>
      <xdr:rowOff>63500</xdr:rowOff>
    </xdr:from>
    <xdr:to>
      <xdr:col>0</xdr:col>
      <xdr:colOff>1725084</xdr:colOff>
      <xdr:row>3</xdr:row>
      <xdr:rowOff>95250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2" y="63500"/>
          <a:ext cx="1553632" cy="138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21</xdr:row>
      <xdr:rowOff>47625</xdr:rowOff>
    </xdr:from>
    <xdr:to>
      <xdr:col>8</xdr:col>
      <xdr:colOff>590550</xdr:colOff>
      <xdr:row>30</xdr:row>
      <xdr:rowOff>76200</xdr:rowOff>
    </xdr:to>
    <xdr:pic>
      <xdr:nvPicPr>
        <xdr:cNvPr id="2049" name="Picture 1" descr="31231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0525" y="5867400"/>
          <a:ext cx="93630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171452</xdr:colOff>
      <xdr:row>0</xdr:row>
      <xdr:rowOff>63500</xdr:rowOff>
    </xdr:from>
    <xdr:to>
      <xdr:col>0</xdr:col>
      <xdr:colOff>1725084</xdr:colOff>
      <xdr:row>3</xdr:row>
      <xdr:rowOff>95250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2" y="63500"/>
          <a:ext cx="1553632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252"/>
  <sheetViews>
    <sheetView tabSelected="1" topLeftCell="A157" zoomScale="90" zoomScaleNormal="90" workbookViewId="0">
      <selection activeCell="G165" sqref="G165"/>
    </sheetView>
  </sheetViews>
  <sheetFormatPr defaultRowHeight="15"/>
  <cols>
    <col min="1" max="1" width="24.28515625" customWidth="1"/>
    <col min="2" max="2" width="20.7109375" style="2" customWidth="1"/>
    <col min="3" max="3" width="10.85546875" style="1" customWidth="1"/>
    <col min="4" max="5" width="12" style="2" customWidth="1"/>
    <col min="6" max="7" width="13.28515625" style="2" customWidth="1"/>
    <col min="8" max="9" width="13.140625" style="2" customWidth="1"/>
    <col min="10" max="14" width="13.28515625" style="2" customWidth="1"/>
    <col min="15" max="15" width="9.5703125" style="1" customWidth="1"/>
    <col min="16" max="20" width="9.140625" style="114"/>
    <col min="21" max="21" width="9.140625" style="114" customWidth="1"/>
    <col min="22" max="31" width="9.140625" style="114"/>
  </cols>
  <sheetData>
    <row r="1" spans="1:31" ht="45">
      <c r="A1" s="130" t="s">
        <v>101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</row>
    <row r="2" spans="1:31" ht="30.75">
      <c r="A2" s="131" t="s">
        <v>150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</row>
    <row r="3" spans="1:31" ht="30.75">
      <c r="A3" s="131" t="s">
        <v>98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1:31" ht="30.75">
      <c r="A4" s="131" t="s">
        <v>99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31" ht="15.75" thickBot="1">
      <c r="A5" s="114"/>
      <c r="B5" s="115"/>
      <c r="C5" s="116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</row>
    <row r="6" spans="1:31" s="2" customFormat="1" ht="29.25" customHeight="1" thickBot="1">
      <c r="A6" s="12" t="s">
        <v>0</v>
      </c>
      <c r="B6" s="12" t="s">
        <v>31</v>
      </c>
      <c r="C6" s="94" t="s">
        <v>1</v>
      </c>
      <c r="D6" s="12" t="s">
        <v>2</v>
      </c>
      <c r="E6" s="12" t="s">
        <v>3</v>
      </c>
      <c r="F6" s="12" t="s">
        <v>5</v>
      </c>
      <c r="G6" s="12" t="s">
        <v>6</v>
      </c>
      <c r="H6" s="12" t="s">
        <v>7</v>
      </c>
      <c r="I6" s="12" t="s">
        <v>4</v>
      </c>
      <c r="J6" s="12" t="s">
        <v>8</v>
      </c>
      <c r="K6" s="12" t="s">
        <v>9</v>
      </c>
      <c r="L6" s="12" t="s">
        <v>10</v>
      </c>
      <c r="M6" s="12" t="s">
        <v>36</v>
      </c>
      <c r="N6" s="12" t="s">
        <v>11</v>
      </c>
      <c r="O6" s="12" t="s">
        <v>28</v>
      </c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</row>
    <row r="7" spans="1:31">
      <c r="A7" s="138"/>
      <c r="B7" s="132" t="s">
        <v>12</v>
      </c>
      <c r="C7" s="9" t="s">
        <v>13</v>
      </c>
      <c r="D7" s="3">
        <f>E7-(E7*0.2)</f>
        <v>1024</v>
      </c>
      <c r="E7" s="3">
        <v>1280</v>
      </c>
      <c r="F7" s="3">
        <v>1409</v>
      </c>
      <c r="G7" s="3">
        <f>E7*0.3+E7</f>
        <v>1664</v>
      </c>
      <c r="H7" s="3">
        <f>F7*0.3+F7</f>
        <v>1831.7</v>
      </c>
      <c r="I7" s="3">
        <v>1678</v>
      </c>
      <c r="J7" s="3">
        <v>1795</v>
      </c>
      <c r="K7" s="3">
        <f>L7-(L7*0.25)</f>
        <v>2520.75</v>
      </c>
      <c r="L7" s="3">
        <v>3361</v>
      </c>
      <c r="M7" s="3">
        <f>N7-(N7*0.26)</f>
        <v>2833.46</v>
      </c>
      <c r="N7" s="3">
        <v>3829</v>
      </c>
      <c r="O7" s="6">
        <v>4.5600000000000002E-2</v>
      </c>
    </row>
    <row r="8" spans="1:31">
      <c r="A8" s="139"/>
      <c r="B8" s="133"/>
      <c r="C8" s="10" t="s">
        <v>14</v>
      </c>
      <c r="D8" s="4">
        <f t="shared" ref="D8:D20" si="0">E8-(E8*0.2)</f>
        <v>1024.8</v>
      </c>
      <c r="E8" s="4">
        <v>1281</v>
      </c>
      <c r="F8" s="4">
        <v>1550</v>
      </c>
      <c r="G8" s="4">
        <f t="shared" ref="G8:H51" si="1">E8*0.3+E8</f>
        <v>1665.3</v>
      </c>
      <c r="H8" s="4">
        <f t="shared" si="1"/>
        <v>2015</v>
      </c>
      <c r="I8" s="4">
        <v>1705</v>
      </c>
      <c r="J8" s="4">
        <v>1974</v>
      </c>
      <c r="K8" s="4">
        <f t="shared" ref="K8:K71" si="2">L8-(L8*0.25)</f>
        <v>2657.25</v>
      </c>
      <c r="L8" s="4">
        <v>3543</v>
      </c>
      <c r="M8" s="4">
        <f t="shared" ref="M8:M13" si="3">N8-(N8*0.26)</f>
        <v>3002.1800000000003</v>
      </c>
      <c r="N8" s="4">
        <v>4057</v>
      </c>
      <c r="O8" s="7">
        <v>4.5600000000000002E-2</v>
      </c>
    </row>
    <row r="9" spans="1:31">
      <c r="A9" s="139"/>
      <c r="B9" s="133"/>
      <c r="C9" s="10" t="s">
        <v>15</v>
      </c>
      <c r="D9" s="4">
        <f t="shared" si="0"/>
        <v>1034.4000000000001</v>
      </c>
      <c r="E9" s="4">
        <v>1293</v>
      </c>
      <c r="F9" s="4">
        <v>1575</v>
      </c>
      <c r="G9" s="4">
        <f t="shared" si="1"/>
        <v>1680.9</v>
      </c>
      <c r="H9" s="4">
        <f t="shared" si="1"/>
        <v>2047.5</v>
      </c>
      <c r="I9" s="4">
        <v>1718</v>
      </c>
      <c r="J9" s="4">
        <v>2000</v>
      </c>
      <c r="K9" s="4">
        <f t="shared" si="2"/>
        <v>2724.75</v>
      </c>
      <c r="L9" s="4">
        <v>3633</v>
      </c>
      <c r="M9" s="4">
        <f t="shared" si="3"/>
        <v>3086.54</v>
      </c>
      <c r="N9" s="4">
        <v>4171</v>
      </c>
      <c r="O9" s="7">
        <v>4.5600000000000002E-2</v>
      </c>
    </row>
    <row r="10" spans="1:31">
      <c r="A10" s="139"/>
      <c r="B10" s="133"/>
      <c r="C10" s="10" t="s">
        <v>16</v>
      </c>
      <c r="D10" s="4">
        <f t="shared" si="0"/>
        <v>1044.8</v>
      </c>
      <c r="E10" s="4">
        <v>1306</v>
      </c>
      <c r="F10" s="4">
        <v>1600</v>
      </c>
      <c r="G10" s="4">
        <f t="shared" si="1"/>
        <v>1697.8</v>
      </c>
      <c r="H10" s="4">
        <f t="shared" si="1"/>
        <v>2080</v>
      </c>
      <c r="I10" s="4">
        <v>1731</v>
      </c>
      <c r="J10" s="4">
        <v>2024</v>
      </c>
      <c r="K10" s="4">
        <f t="shared" si="2"/>
        <v>2741.25</v>
      </c>
      <c r="L10" s="4">
        <v>3655</v>
      </c>
      <c r="M10" s="4">
        <f t="shared" si="3"/>
        <v>3249.34</v>
      </c>
      <c r="N10" s="4">
        <v>4391</v>
      </c>
      <c r="O10" s="7">
        <v>4.5600000000000002E-2</v>
      </c>
    </row>
    <row r="11" spans="1:31">
      <c r="A11" s="139"/>
      <c r="B11" s="133"/>
      <c r="C11" s="10" t="s">
        <v>17</v>
      </c>
      <c r="D11" s="4">
        <f t="shared" si="0"/>
        <v>1085.5999999999999</v>
      </c>
      <c r="E11" s="4">
        <v>1357</v>
      </c>
      <c r="F11" s="4">
        <v>1675</v>
      </c>
      <c r="G11" s="4">
        <f t="shared" si="1"/>
        <v>1764.1</v>
      </c>
      <c r="H11" s="4">
        <f t="shared" si="1"/>
        <v>2177.5</v>
      </c>
      <c r="I11" s="4">
        <v>1782</v>
      </c>
      <c r="J11" s="4">
        <v>2100</v>
      </c>
      <c r="K11" s="4">
        <f t="shared" si="2"/>
        <v>2766</v>
      </c>
      <c r="L11" s="4">
        <v>3688</v>
      </c>
      <c r="M11" s="4">
        <f>N11-(N11*0.26)</f>
        <v>3306.3199999999997</v>
      </c>
      <c r="N11" s="4">
        <v>4468</v>
      </c>
      <c r="O11" s="7">
        <v>4.5600000000000002E-2</v>
      </c>
    </row>
    <row r="12" spans="1:31">
      <c r="A12" s="139"/>
      <c r="B12" s="133"/>
      <c r="C12" s="10" t="s">
        <v>18</v>
      </c>
      <c r="D12" s="4">
        <f t="shared" si="0"/>
        <v>1139.2</v>
      </c>
      <c r="E12" s="4">
        <v>1424</v>
      </c>
      <c r="F12" s="4">
        <v>1757</v>
      </c>
      <c r="G12" s="4">
        <f t="shared" si="1"/>
        <v>1851.2</v>
      </c>
      <c r="H12" s="4">
        <f t="shared" si="1"/>
        <v>2284.1</v>
      </c>
      <c r="I12" s="4">
        <v>1870</v>
      </c>
      <c r="J12" s="4">
        <v>2180</v>
      </c>
      <c r="K12" s="4">
        <f t="shared" si="2"/>
        <v>2793</v>
      </c>
      <c r="L12" s="4">
        <v>3724</v>
      </c>
      <c r="M12" s="4">
        <f t="shared" si="3"/>
        <v>3363.3</v>
      </c>
      <c r="N12" s="4">
        <v>4545</v>
      </c>
      <c r="O12" s="7">
        <v>4.5600000000000002E-2</v>
      </c>
    </row>
    <row r="13" spans="1:31">
      <c r="A13" s="139"/>
      <c r="B13" s="133"/>
      <c r="C13" s="10" t="s">
        <v>19</v>
      </c>
      <c r="D13" s="4">
        <f t="shared" si="0"/>
        <v>1139.2</v>
      </c>
      <c r="E13" s="4">
        <v>1424</v>
      </c>
      <c r="F13" s="4">
        <v>1757</v>
      </c>
      <c r="G13" s="4">
        <f t="shared" si="1"/>
        <v>1851.2</v>
      </c>
      <c r="H13" s="4">
        <f t="shared" si="1"/>
        <v>2284.1</v>
      </c>
      <c r="I13" s="4">
        <v>1870</v>
      </c>
      <c r="J13" s="4">
        <v>2180</v>
      </c>
      <c r="K13" s="4">
        <f t="shared" si="2"/>
        <v>2793</v>
      </c>
      <c r="L13" s="4">
        <v>3724</v>
      </c>
      <c r="M13" s="4">
        <f t="shared" si="3"/>
        <v>3363.3</v>
      </c>
      <c r="N13" s="4">
        <v>4545</v>
      </c>
      <c r="O13" s="7">
        <v>5.9299999999999999E-2</v>
      </c>
    </row>
    <row r="14" spans="1:31">
      <c r="A14" s="139"/>
      <c r="B14" s="133"/>
      <c r="C14" s="10" t="s">
        <v>20</v>
      </c>
      <c r="D14" s="4">
        <f t="shared" si="0"/>
        <v>1156.8</v>
      </c>
      <c r="E14" s="4">
        <v>1446</v>
      </c>
      <c r="F14" s="4">
        <v>1813</v>
      </c>
      <c r="G14" s="4">
        <f t="shared" si="1"/>
        <v>1879.8</v>
      </c>
      <c r="H14" s="4">
        <f t="shared" si="1"/>
        <v>2356.9</v>
      </c>
      <c r="I14" s="4">
        <v>1892</v>
      </c>
      <c r="J14" s="4">
        <v>2259</v>
      </c>
      <c r="K14" s="4">
        <f t="shared" si="2"/>
        <v>2952.75</v>
      </c>
      <c r="L14" s="4">
        <v>3937</v>
      </c>
      <c r="M14" s="4">
        <f>N14-(N14*0.25)</f>
        <v>3591.75</v>
      </c>
      <c r="N14" s="4">
        <v>4789</v>
      </c>
      <c r="O14" s="7">
        <v>5.9299999999999999E-2</v>
      </c>
    </row>
    <row r="15" spans="1:31">
      <c r="A15" s="139"/>
      <c r="B15" s="133"/>
      <c r="C15" s="10" t="s">
        <v>21</v>
      </c>
      <c r="D15" s="4">
        <f t="shared" si="0"/>
        <v>1351.2</v>
      </c>
      <c r="E15" s="4">
        <v>1689</v>
      </c>
      <c r="F15" s="4">
        <v>2056</v>
      </c>
      <c r="G15" s="4">
        <f t="shared" si="1"/>
        <v>2195.6999999999998</v>
      </c>
      <c r="H15" s="4">
        <f t="shared" si="1"/>
        <v>2672.8</v>
      </c>
      <c r="I15" s="4">
        <v>2331</v>
      </c>
      <c r="J15" s="4">
        <v>2698</v>
      </c>
      <c r="K15" s="4">
        <f t="shared" si="2"/>
        <v>3248.25</v>
      </c>
      <c r="L15" s="4">
        <v>4331</v>
      </c>
      <c r="M15" s="4">
        <f t="shared" ref="M15:M21" si="4">N15-(N15*0.25)</f>
        <v>3774.75</v>
      </c>
      <c r="N15" s="4">
        <v>5033</v>
      </c>
      <c r="O15" s="7">
        <v>6.25E-2</v>
      </c>
    </row>
    <row r="16" spans="1:31">
      <c r="A16" s="139"/>
      <c r="B16" s="133"/>
      <c r="C16" s="10" t="s">
        <v>22</v>
      </c>
      <c r="D16" s="4">
        <f t="shared" si="0"/>
        <v>1367.2</v>
      </c>
      <c r="E16" s="4">
        <v>1709</v>
      </c>
      <c r="F16" s="4">
        <v>2101</v>
      </c>
      <c r="G16" s="4">
        <f t="shared" si="1"/>
        <v>2221.6999999999998</v>
      </c>
      <c r="H16" s="4">
        <f t="shared" si="1"/>
        <v>2731.3</v>
      </c>
      <c r="I16" s="4">
        <v>2351</v>
      </c>
      <c r="J16" s="4">
        <v>2742</v>
      </c>
      <c r="K16" s="4">
        <f t="shared" si="2"/>
        <v>3408</v>
      </c>
      <c r="L16" s="4">
        <v>4544</v>
      </c>
      <c r="M16" s="4">
        <f t="shared" si="4"/>
        <v>3969</v>
      </c>
      <c r="N16" s="4">
        <v>5292</v>
      </c>
      <c r="O16" s="7">
        <v>6.25E-2</v>
      </c>
    </row>
    <row r="17" spans="1:15">
      <c r="A17" s="139"/>
      <c r="B17" s="133"/>
      <c r="C17" s="10" t="s">
        <v>23</v>
      </c>
      <c r="D17" s="4">
        <f t="shared" si="0"/>
        <v>1575.2</v>
      </c>
      <c r="E17" s="4">
        <v>1969</v>
      </c>
      <c r="F17" s="4">
        <v>2410</v>
      </c>
      <c r="G17" s="4">
        <f t="shared" si="1"/>
        <v>2559.6999999999998</v>
      </c>
      <c r="H17" s="4">
        <f t="shared" si="1"/>
        <v>3133</v>
      </c>
      <c r="I17" s="4">
        <v>2688</v>
      </c>
      <c r="J17" s="4">
        <v>3128</v>
      </c>
      <c r="K17" s="4">
        <f t="shared" si="2"/>
        <v>3726.75</v>
      </c>
      <c r="L17" s="4">
        <v>4969</v>
      </c>
      <c r="M17" s="4">
        <f t="shared" si="4"/>
        <v>4358.25</v>
      </c>
      <c r="N17" s="4">
        <v>5811</v>
      </c>
      <c r="O17" s="7">
        <v>7.8399999999999997E-2</v>
      </c>
    </row>
    <row r="18" spans="1:15">
      <c r="A18" s="139"/>
      <c r="B18" s="133"/>
      <c r="C18" s="10" t="s">
        <v>24</v>
      </c>
      <c r="D18" s="4">
        <f>E18-(E18*0.2)</f>
        <v>1600.8</v>
      </c>
      <c r="E18" s="4">
        <v>2001</v>
      </c>
      <c r="F18" s="4">
        <v>2490</v>
      </c>
      <c r="G18" s="4">
        <f t="shared" si="1"/>
        <v>2601.3000000000002</v>
      </c>
      <c r="H18" s="4">
        <f t="shared" si="1"/>
        <v>3237</v>
      </c>
      <c r="I18" s="4">
        <v>2719</v>
      </c>
      <c r="J18" s="4">
        <v>3208</v>
      </c>
      <c r="K18" s="4">
        <f t="shared" si="2"/>
        <v>3912.75</v>
      </c>
      <c r="L18" s="4">
        <v>5217</v>
      </c>
      <c r="M18" s="4">
        <f t="shared" si="4"/>
        <v>4279.5</v>
      </c>
      <c r="N18" s="4">
        <v>5706</v>
      </c>
      <c r="O18" s="7">
        <v>7.8399999999999997E-2</v>
      </c>
    </row>
    <row r="19" spans="1:15">
      <c r="A19" s="139"/>
      <c r="B19" s="133"/>
      <c r="C19" s="10" t="s">
        <v>25</v>
      </c>
      <c r="D19" s="4">
        <f t="shared" si="0"/>
        <v>1857.6</v>
      </c>
      <c r="E19" s="4">
        <v>2322</v>
      </c>
      <c r="F19" s="4">
        <v>2667</v>
      </c>
      <c r="G19" s="4">
        <f t="shared" si="1"/>
        <v>3018.6</v>
      </c>
      <c r="H19" s="4">
        <f t="shared" si="1"/>
        <v>3467.1</v>
      </c>
      <c r="I19" s="4">
        <v>3028</v>
      </c>
      <c r="J19" s="4">
        <v>3437</v>
      </c>
      <c r="K19" s="4">
        <f t="shared" si="2"/>
        <v>4099.5</v>
      </c>
      <c r="L19" s="4">
        <v>5466</v>
      </c>
      <c r="M19" s="4">
        <f t="shared" si="4"/>
        <v>4800.75</v>
      </c>
      <c r="N19" s="4">
        <v>6401</v>
      </c>
      <c r="O19" s="7">
        <v>0.09</v>
      </c>
    </row>
    <row r="20" spans="1:15">
      <c r="A20" s="139"/>
      <c r="B20" s="133"/>
      <c r="C20" s="10" t="s">
        <v>26</v>
      </c>
      <c r="D20" s="4">
        <f t="shared" si="0"/>
        <v>2167.1999999999998</v>
      </c>
      <c r="E20" s="4">
        <v>2709</v>
      </c>
      <c r="F20" s="4">
        <v>3320</v>
      </c>
      <c r="G20" s="4">
        <f t="shared" si="1"/>
        <v>3521.7</v>
      </c>
      <c r="H20" s="4">
        <f t="shared" si="1"/>
        <v>4316</v>
      </c>
      <c r="I20" s="4">
        <v>3607</v>
      </c>
      <c r="J20" s="4">
        <v>4218</v>
      </c>
      <c r="K20" s="4">
        <f t="shared" si="2"/>
        <v>4902</v>
      </c>
      <c r="L20" s="4">
        <v>6536</v>
      </c>
      <c r="M20" s="4">
        <f t="shared" si="4"/>
        <v>5778.75</v>
      </c>
      <c r="N20" s="4">
        <v>7705</v>
      </c>
      <c r="O20" s="7">
        <v>0.1225</v>
      </c>
    </row>
    <row r="21" spans="1:15" ht="15.75" thickBot="1">
      <c r="A21" s="140"/>
      <c r="B21" s="137"/>
      <c r="C21" s="11" t="s">
        <v>27</v>
      </c>
      <c r="D21" s="5">
        <f>E21-(E21*0.2)</f>
        <v>2548</v>
      </c>
      <c r="E21" s="5">
        <v>3185</v>
      </c>
      <c r="F21" s="5">
        <v>3794</v>
      </c>
      <c r="G21" s="5">
        <f t="shared" si="1"/>
        <v>4140.5</v>
      </c>
      <c r="H21" s="5">
        <f t="shared" si="1"/>
        <v>4932.2</v>
      </c>
      <c r="I21" s="5">
        <v>4211</v>
      </c>
      <c r="J21" s="5">
        <v>4820</v>
      </c>
      <c r="K21" s="5">
        <f t="shared" si="2"/>
        <v>5699.25</v>
      </c>
      <c r="L21" s="5">
        <v>7599</v>
      </c>
      <c r="M21" s="5">
        <f t="shared" si="4"/>
        <v>6751.5</v>
      </c>
      <c r="N21" s="5">
        <v>9002</v>
      </c>
      <c r="O21" s="8">
        <v>0.16</v>
      </c>
    </row>
    <row r="22" spans="1:15">
      <c r="A22" s="141"/>
      <c r="B22" s="132" t="s">
        <v>29</v>
      </c>
      <c r="C22" s="9" t="s">
        <v>13</v>
      </c>
      <c r="D22" s="3">
        <f>E22-(E22*0.2)</f>
        <v>677.6</v>
      </c>
      <c r="E22" s="19">
        <v>847</v>
      </c>
      <c r="F22" s="3">
        <v>975</v>
      </c>
      <c r="G22" s="3">
        <f t="shared" si="1"/>
        <v>1101.0999999999999</v>
      </c>
      <c r="H22" s="3">
        <f t="shared" si="1"/>
        <v>1267.5</v>
      </c>
      <c r="I22" s="19">
        <v>1133</v>
      </c>
      <c r="J22" s="3">
        <v>1254</v>
      </c>
      <c r="K22" s="3">
        <f t="shared" si="2"/>
        <v>1499.25</v>
      </c>
      <c r="L22" s="31">
        <v>1999</v>
      </c>
      <c r="M22" s="3">
        <f>N22-(N22*0.26)</f>
        <v>1651.6799999999998</v>
      </c>
      <c r="N22" s="3">
        <v>2232</v>
      </c>
      <c r="O22" s="13">
        <v>0.02</v>
      </c>
    </row>
    <row r="23" spans="1:15">
      <c r="A23" s="142"/>
      <c r="B23" s="133"/>
      <c r="C23" s="10" t="s">
        <v>14</v>
      </c>
      <c r="D23" s="4">
        <f t="shared" ref="D23:D36" si="5">E23-(E23*0.2)</f>
        <v>685.6</v>
      </c>
      <c r="E23" s="17">
        <v>857</v>
      </c>
      <c r="F23" s="17">
        <v>1071</v>
      </c>
      <c r="G23" s="4">
        <f t="shared" si="1"/>
        <v>1114.0999999999999</v>
      </c>
      <c r="H23" s="4">
        <f t="shared" si="1"/>
        <v>1392.3</v>
      </c>
      <c r="I23" s="17">
        <v>1143</v>
      </c>
      <c r="J23" s="17">
        <v>1358</v>
      </c>
      <c r="K23" s="4">
        <f t="shared" si="2"/>
        <v>1566.75</v>
      </c>
      <c r="L23" s="30">
        <v>2089</v>
      </c>
      <c r="M23" s="4">
        <f t="shared" ref="M23:M28" si="6">N23-(N23*0.26)</f>
        <v>1653.1599999999999</v>
      </c>
      <c r="N23" s="4">
        <v>2234</v>
      </c>
      <c r="O23" s="14">
        <v>0.02</v>
      </c>
    </row>
    <row r="24" spans="1:15">
      <c r="A24" s="142"/>
      <c r="B24" s="133"/>
      <c r="C24" s="10" t="s">
        <v>15</v>
      </c>
      <c r="D24" s="4">
        <f t="shared" si="5"/>
        <v>688.8</v>
      </c>
      <c r="E24" s="17">
        <v>861</v>
      </c>
      <c r="F24" s="17">
        <v>1085</v>
      </c>
      <c r="G24" s="4">
        <f t="shared" si="1"/>
        <v>1119.3</v>
      </c>
      <c r="H24" s="4">
        <f t="shared" si="1"/>
        <v>1410.5</v>
      </c>
      <c r="I24" s="17">
        <v>1148</v>
      </c>
      <c r="J24" s="17">
        <v>1371</v>
      </c>
      <c r="K24" s="4">
        <f t="shared" si="2"/>
        <v>1601.25</v>
      </c>
      <c r="L24" s="30">
        <v>2135</v>
      </c>
      <c r="M24" s="4">
        <f t="shared" si="6"/>
        <v>1736.78</v>
      </c>
      <c r="N24" s="4">
        <v>2347</v>
      </c>
      <c r="O24" s="14">
        <v>0.02</v>
      </c>
    </row>
    <row r="25" spans="1:15">
      <c r="A25" s="142"/>
      <c r="B25" s="133"/>
      <c r="C25" s="10" t="s">
        <v>16</v>
      </c>
      <c r="D25" s="4">
        <f t="shared" si="5"/>
        <v>692.8</v>
      </c>
      <c r="E25" s="17">
        <v>866</v>
      </c>
      <c r="F25" s="17">
        <v>1098</v>
      </c>
      <c r="G25" s="4">
        <f t="shared" si="1"/>
        <v>1125.8</v>
      </c>
      <c r="H25" s="4">
        <f t="shared" si="1"/>
        <v>1427.4</v>
      </c>
      <c r="I25" s="17">
        <v>1152</v>
      </c>
      <c r="J25" s="17">
        <v>1385</v>
      </c>
      <c r="K25" s="4">
        <f t="shared" si="2"/>
        <v>1635</v>
      </c>
      <c r="L25" s="30">
        <v>2180</v>
      </c>
      <c r="M25" s="4">
        <f t="shared" si="6"/>
        <v>1778.96</v>
      </c>
      <c r="N25" s="4">
        <v>2404</v>
      </c>
      <c r="O25" s="14">
        <v>0.02</v>
      </c>
    </row>
    <row r="26" spans="1:15">
      <c r="A26" s="142"/>
      <c r="B26" s="133"/>
      <c r="C26" s="10" t="s">
        <v>17</v>
      </c>
      <c r="D26" s="4">
        <f t="shared" si="5"/>
        <v>722.4</v>
      </c>
      <c r="E26" s="17">
        <v>903</v>
      </c>
      <c r="F26" s="17">
        <v>1154</v>
      </c>
      <c r="G26" s="4">
        <f t="shared" si="1"/>
        <v>1173.9000000000001</v>
      </c>
      <c r="H26" s="4">
        <f t="shared" si="1"/>
        <v>1500.2</v>
      </c>
      <c r="I26" s="17">
        <v>1189</v>
      </c>
      <c r="J26" s="17">
        <v>1440</v>
      </c>
      <c r="K26" s="4">
        <f t="shared" si="2"/>
        <v>1645.5</v>
      </c>
      <c r="L26" s="30">
        <v>2194</v>
      </c>
      <c r="M26" s="4">
        <f>N26-(N26*0.26)</f>
        <v>1821.1399999999999</v>
      </c>
      <c r="N26" s="4">
        <v>2461</v>
      </c>
      <c r="O26" s="14">
        <v>0.02</v>
      </c>
    </row>
    <row r="27" spans="1:15">
      <c r="A27" s="142"/>
      <c r="B27" s="133"/>
      <c r="C27" s="10" t="s">
        <v>18</v>
      </c>
      <c r="D27" s="4">
        <f t="shared" si="5"/>
        <v>722.4</v>
      </c>
      <c r="E27" s="17">
        <v>903</v>
      </c>
      <c r="F27" s="17">
        <v>1154</v>
      </c>
      <c r="G27" s="4">
        <f t="shared" si="1"/>
        <v>1173.9000000000001</v>
      </c>
      <c r="H27" s="4">
        <f t="shared" si="1"/>
        <v>1500.2</v>
      </c>
      <c r="I27" s="17">
        <v>1189</v>
      </c>
      <c r="J27" s="17">
        <v>1440</v>
      </c>
      <c r="K27" s="4">
        <f t="shared" si="2"/>
        <v>1645.5</v>
      </c>
      <c r="L27" s="30">
        <v>2194</v>
      </c>
      <c r="M27" s="4">
        <f t="shared" si="6"/>
        <v>1821.1399999999999</v>
      </c>
      <c r="N27" s="4">
        <v>2461</v>
      </c>
      <c r="O27" s="14">
        <v>0.02</v>
      </c>
    </row>
    <row r="28" spans="1:15">
      <c r="A28" s="142"/>
      <c r="B28" s="133"/>
      <c r="C28" s="10" t="s">
        <v>19</v>
      </c>
      <c r="D28" s="4">
        <f t="shared" si="5"/>
        <v>748.8</v>
      </c>
      <c r="E28" s="17">
        <v>936</v>
      </c>
      <c r="F28" s="17">
        <v>1212</v>
      </c>
      <c r="G28" s="4">
        <f t="shared" si="1"/>
        <v>1216.8</v>
      </c>
      <c r="H28" s="4">
        <f t="shared" si="1"/>
        <v>1575.6</v>
      </c>
      <c r="I28" s="17">
        <v>1243</v>
      </c>
      <c r="J28" s="17">
        <v>1494</v>
      </c>
      <c r="K28" s="4">
        <f t="shared" si="2"/>
        <v>1686</v>
      </c>
      <c r="L28" s="30">
        <v>2248</v>
      </c>
      <c r="M28" s="4">
        <f t="shared" si="6"/>
        <v>1928.44</v>
      </c>
      <c r="N28" s="4">
        <v>2606</v>
      </c>
      <c r="O28" s="14">
        <v>2.1999999999999999E-2</v>
      </c>
    </row>
    <row r="29" spans="1:15">
      <c r="A29" s="142"/>
      <c r="B29" s="133"/>
      <c r="C29" s="10" t="s">
        <v>20</v>
      </c>
      <c r="D29" s="4">
        <f t="shared" si="5"/>
        <v>758.4</v>
      </c>
      <c r="E29" s="17">
        <v>948</v>
      </c>
      <c r="F29" s="17">
        <v>1235</v>
      </c>
      <c r="G29" s="4">
        <f t="shared" si="1"/>
        <v>1232.4000000000001</v>
      </c>
      <c r="H29" s="4">
        <f t="shared" si="1"/>
        <v>1605.5</v>
      </c>
      <c r="I29" s="17">
        <v>1249</v>
      </c>
      <c r="J29" s="17">
        <v>1536</v>
      </c>
      <c r="K29" s="4">
        <f t="shared" si="2"/>
        <v>1726.5</v>
      </c>
      <c r="L29" s="30">
        <v>2302</v>
      </c>
      <c r="M29" s="4">
        <f>N29-(N29*0.25)</f>
        <v>2052</v>
      </c>
      <c r="N29" s="4">
        <v>2736</v>
      </c>
      <c r="O29" s="14">
        <v>2.1999999999999999E-2</v>
      </c>
    </row>
    <row r="30" spans="1:15">
      <c r="A30" s="142"/>
      <c r="B30" s="133"/>
      <c r="C30" s="10" t="s">
        <v>21</v>
      </c>
      <c r="D30" s="4">
        <f t="shared" si="5"/>
        <v>910.4</v>
      </c>
      <c r="E30" s="17">
        <v>1138</v>
      </c>
      <c r="F30" s="17">
        <v>1425</v>
      </c>
      <c r="G30" s="4">
        <f t="shared" si="1"/>
        <v>1479.4</v>
      </c>
      <c r="H30" s="4">
        <f t="shared" si="1"/>
        <v>1852.5</v>
      </c>
      <c r="I30" s="17">
        <v>1496</v>
      </c>
      <c r="J30" s="17">
        <v>1783</v>
      </c>
      <c r="K30" s="4">
        <f t="shared" si="2"/>
        <v>1886.25</v>
      </c>
      <c r="L30" s="30">
        <v>2515</v>
      </c>
      <c r="M30" s="4">
        <f t="shared" ref="M30:M36" si="7">N30-(N30*0.25)</f>
        <v>2149.5</v>
      </c>
      <c r="N30" s="4">
        <v>2866</v>
      </c>
      <c r="O30" s="14">
        <v>3.1199999999999999E-2</v>
      </c>
    </row>
    <row r="31" spans="1:15">
      <c r="A31" s="142"/>
      <c r="B31" s="133"/>
      <c r="C31" s="10" t="s">
        <v>22</v>
      </c>
      <c r="D31" s="4">
        <f t="shared" si="5"/>
        <v>913.6</v>
      </c>
      <c r="E31" s="17">
        <v>1142</v>
      </c>
      <c r="F31" s="17">
        <v>1447</v>
      </c>
      <c r="G31" s="4">
        <f t="shared" si="1"/>
        <v>1484.6</v>
      </c>
      <c r="H31" s="4">
        <f t="shared" si="1"/>
        <v>1881.1</v>
      </c>
      <c r="I31" s="17">
        <v>1500</v>
      </c>
      <c r="J31" s="17">
        <v>1805</v>
      </c>
      <c r="K31" s="4">
        <f t="shared" si="2"/>
        <v>1977.75</v>
      </c>
      <c r="L31" s="30">
        <v>2637</v>
      </c>
      <c r="M31" s="4">
        <f t="shared" si="7"/>
        <v>2258.25</v>
      </c>
      <c r="N31" s="4">
        <v>3011</v>
      </c>
      <c r="O31" s="14">
        <v>3.1199999999999999E-2</v>
      </c>
    </row>
    <row r="32" spans="1:15">
      <c r="A32" s="142"/>
      <c r="B32" s="133"/>
      <c r="C32" s="10" t="s">
        <v>23</v>
      </c>
      <c r="D32" s="4">
        <f t="shared" si="5"/>
        <v>1061.5999999999999</v>
      </c>
      <c r="E32" s="17">
        <v>1327</v>
      </c>
      <c r="F32" s="17">
        <v>1669</v>
      </c>
      <c r="G32" s="4">
        <f t="shared" si="1"/>
        <v>1725.1</v>
      </c>
      <c r="H32" s="4">
        <f t="shared" si="1"/>
        <v>2169.6999999999998</v>
      </c>
      <c r="I32" s="17">
        <v>1728</v>
      </c>
      <c r="J32" s="17">
        <v>2070</v>
      </c>
      <c r="K32" s="4">
        <f t="shared" si="2"/>
        <v>2160</v>
      </c>
      <c r="L32" s="30">
        <v>2880</v>
      </c>
      <c r="M32" s="4">
        <f t="shared" si="7"/>
        <v>2475.75</v>
      </c>
      <c r="N32" s="4">
        <v>3301</v>
      </c>
      <c r="O32" s="14">
        <v>3.9199999999999999E-2</v>
      </c>
    </row>
    <row r="33" spans="1:15">
      <c r="A33" s="142"/>
      <c r="B33" s="133"/>
      <c r="C33" s="10" t="s">
        <v>24</v>
      </c>
      <c r="D33" s="4">
        <f t="shared" si="5"/>
        <v>1179.2</v>
      </c>
      <c r="E33" s="17">
        <v>1474</v>
      </c>
      <c r="F33" s="17">
        <v>1705</v>
      </c>
      <c r="G33" s="4">
        <f t="shared" si="1"/>
        <v>1916.2</v>
      </c>
      <c r="H33" s="4">
        <f t="shared" si="1"/>
        <v>2216.5</v>
      </c>
      <c r="I33" s="17">
        <v>1728</v>
      </c>
      <c r="J33" s="17">
        <v>2106</v>
      </c>
      <c r="K33" s="4">
        <f t="shared" si="2"/>
        <v>2277.75</v>
      </c>
      <c r="L33" s="4">
        <v>3037</v>
      </c>
      <c r="M33" s="4">
        <f t="shared" si="7"/>
        <v>2487</v>
      </c>
      <c r="N33" s="4">
        <v>3316</v>
      </c>
      <c r="O33" s="14">
        <v>3.9199999999999999E-2</v>
      </c>
    </row>
    <row r="34" spans="1:15">
      <c r="A34" s="142"/>
      <c r="B34" s="133"/>
      <c r="C34" s="10" t="s">
        <v>25</v>
      </c>
      <c r="D34" s="4">
        <f t="shared" si="5"/>
        <v>1343.2</v>
      </c>
      <c r="E34" s="17">
        <v>1679</v>
      </c>
      <c r="F34" s="4">
        <v>1836</v>
      </c>
      <c r="G34" s="4">
        <f t="shared" si="1"/>
        <v>2182.6999999999998</v>
      </c>
      <c r="H34" s="4">
        <f t="shared" si="1"/>
        <v>2386.8000000000002</v>
      </c>
      <c r="I34" s="17">
        <v>1956</v>
      </c>
      <c r="J34" s="4">
        <v>2456</v>
      </c>
      <c r="K34" s="4">
        <f t="shared" si="2"/>
        <v>2396.25</v>
      </c>
      <c r="L34" s="30">
        <v>3195</v>
      </c>
      <c r="M34" s="4">
        <f t="shared" si="7"/>
        <v>2747.25</v>
      </c>
      <c r="N34" s="4">
        <v>3663</v>
      </c>
      <c r="O34" s="14">
        <v>4.4999999999999998E-2</v>
      </c>
    </row>
    <row r="35" spans="1:15">
      <c r="A35" s="142"/>
      <c r="B35" s="133"/>
      <c r="C35" s="10" t="s">
        <v>26</v>
      </c>
      <c r="D35" s="4">
        <f t="shared" si="5"/>
        <v>1493.6</v>
      </c>
      <c r="E35" s="17">
        <v>1867</v>
      </c>
      <c r="F35" s="17">
        <v>2336</v>
      </c>
      <c r="G35" s="4">
        <f t="shared" si="1"/>
        <v>2427.1</v>
      </c>
      <c r="H35" s="4">
        <f t="shared" si="1"/>
        <v>3036.8</v>
      </c>
      <c r="I35" s="17">
        <v>2368</v>
      </c>
      <c r="J35" s="17">
        <v>2837</v>
      </c>
      <c r="K35" s="4">
        <f t="shared" si="2"/>
        <v>2858.25</v>
      </c>
      <c r="L35" s="30">
        <v>3811</v>
      </c>
      <c r="M35" s="4">
        <f t="shared" si="7"/>
        <v>3297</v>
      </c>
      <c r="N35" s="4">
        <v>4396</v>
      </c>
      <c r="O35" s="14">
        <v>6.1199999999999997E-2</v>
      </c>
    </row>
    <row r="36" spans="1:15" ht="15.75" thickBot="1">
      <c r="A36" s="143"/>
      <c r="B36" s="137"/>
      <c r="C36" s="11" t="s">
        <v>27</v>
      </c>
      <c r="D36" s="5">
        <f t="shared" si="5"/>
        <v>1761.6</v>
      </c>
      <c r="E36" s="18">
        <v>2202</v>
      </c>
      <c r="F36" s="5">
        <v>2670</v>
      </c>
      <c r="G36" s="5">
        <f t="shared" si="1"/>
        <v>2862.6</v>
      </c>
      <c r="H36" s="5">
        <f t="shared" si="1"/>
        <v>3471</v>
      </c>
      <c r="I36" s="18">
        <v>2775</v>
      </c>
      <c r="J36" s="5">
        <v>3242</v>
      </c>
      <c r="K36" s="5">
        <f t="shared" si="2"/>
        <v>3315</v>
      </c>
      <c r="L36" s="32">
        <v>4420</v>
      </c>
      <c r="M36" s="5">
        <f t="shared" si="7"/>
        <v>3841.5</v>
      </c>
      <c r="N36" s="5">
        <v>5122</v>
      </c>
      <c r="O36" s="15">
        <v>0.08</v>
      </c>
    </row>
    <row r="37" spans="1:15">
      <c r="A37" s="141"/>
      <c r="B37" s="132" t="s">
        <v>30</v>
      </c>
      <c r="C37" s="9" t="s">
        <v>13</v>
      </c>
      <c r="D37" s="3">
        <f>E37-(E37*0.2)</f>
        <v>480</v>
      </c>
      <c r="E37" s="19">
        <v>600</v>
      </c>
      <c r="F37" s="3">
        <v>690</v>
      </c>
      <c r="G37" s="3">
        <f t="shared" si="1"/>
        <v>780</v>
      </c>
      <c r="H37" s="3">
        <f t="shared" si="1"/>
        <v>897</v>
      </c>
      <c r="I37" s="19">
        <v>759</v>
      </c>
      <c r="J37" s="19">
        <v>803</v>
      </c>
      <c r="K37" s="3">
        <f t="shared" si="2"/>
        <v>1123.5</v>
      </c>
      <c r="L37" s="31">
        <v>1498</v>
      </c>
      <c r="M37" s="3">
        <f>N37-(N37*0.26)</f>
        <v>1204.72</v>
      </c>
      <c r="N37" s="3">
        <v>1628</v>
      </c>
      <c r="O37" s="13">
        <v>0.01</v>
      </c>
    </row>
    <row r="38" spans="1:15">
      <c r="A38" s="142"/>
      <c r="B38" s="133"/>
      <c r="C38" s="10" t="s">
        <v>14</v>
      </c>
      <c r="D38" s="4">
        <f t="shared" ref="D38:D51" si="8">E38-(E38*0.2)</f>
        <v>484.8</v>
      </c>
      <c r="E38" s="17">
        <v>606</v>
      </c>
      <c r="F38" s="17">
        <v>725</v>
      </c>
      <c r="G38" s="4">
        <f t="shared" si="1"/>
        <v>787.8</v>
      </c>
      <c r="H38" s="4">
        <f t="shared" si="1"/>
        <v>942.5</v>
      </c>
      <c r="I38" s="17">
        <v>765</v>
      </c>
      <c r="J38" s="17">
        <v>884</v>
      </c>
      <c r="K38" s="4">
        <f t="shared" si="2"/>
        <v>1161.75</v>
      </c>
      <c r="L38" s="30">
        <v>1549</v>
      </c>
      <c r="M38" s="4">
        <f t="shared" ref="M38:M43" si="9">N38-(N38*0.26)</f>
        <v>1252.08</v>
      </c>
      <c r="N38" s="4">
        <v>1692</v>
      </c>
      <c r="O38" s="14">
        <v>0.01</v>
      </c>
    </row>
    <row r="39" spans="1:15">
      <c r="A39" s="142"/>
      <c r="B39" s="133"/>
      <c r="C39" s="10" t="s">
        <v>15</v>
      </c>
      <c r="D39" s="4">
        <f t="shared" si="8"/>
        <v>486.4</v>
      </c>
      <c r="E39" s="17">
        <v>608</v>
      </c>
      <c r="F39" s="17">
        <v>733</v>
      </c>
      <c r="G39" s="4">
        <f t="shared" si="1"/>
        <v>790.4</v>
      </c>
      <c r="H39" s="4">
        <f t="shared" si="1"/>
        <v>952.9</v>
      </c>
      <c r="I39" s="17">
        <v>768</v>
      </c>
      <c r="J39" s="17">
        <v>892</v>
      </c>
      <c r="K39" s="4">
        <f t="shared" si="2"/>
        <v>1180.5</v>
      </c>
      <c r="L39" s="30">
        <v>1574</v>
      </c>
      <c r="M39" s="4">
        <f t="shared" si="9"/>
        <v>1275.02</v>
      </c>
      <c r="N39" s="4">
        <v>1723</v>
      </c>
      <c r="O39" s="14">
        <v>0.01</v>
      </c>
    </row>
    <row r="40" spans="1:15">
      <c r="A40" s="142"/>
      <c r="B40" s="133"/>
      <c r="C40" s="10" t="s">
        <v>16</v>
      </c>
      <c r="D40" s="4">
        <f t="shared" si="8"/>
        <v>488.8</v>
      </c>
      <c r="E40" s="17">
        <v>611</v>
      </c>
      <c r="F40" s="17">
        <v>740</v>
      </c>
      <c r="G40" s="4">
        <f t="shared" si="1"/>
        <v>794.3</v>
      </c>
      <c r="H40" s="4">
        <f t="shared" si="1"/>
        <v>962</v>
      </c>
      <c r="I40" s="17">
        <v>770</v>
      </c>
      <c r="J40" s="17">
        <v>899</v>
      </c>
      <c r="K40" s="4">
        <f t="shared" si="2"/>
        <v>1189.5</v>
      </c>
      <c r="L40" s="30">
        <v>1586</v>
      </c>
      <c r="M40" s="4">
        <f t="shared" si="9"/>
        <v>1286.8599999999999</v>
      </c>
      <c r="N40" s="4">
        <v>1739</v>
      </c>
      <c r="O40" s="14">
        <v>0.01</v>
      </c>
    </row>
    <row r="41" spans="1:15">
      <c r="A41" s="142"/>
      <c r="B41" s="133"/>
      <c r="C41" s="10" t="s">
        <v>17</v>
      </c>
      <c r="D41" s="4">
        <f t="shared" si="8"/>
        <v>518.4</v>
      </c>
      <c r="E41" s="17">
        <v>648</v>
      </c>
      <c r="F41" s="17">
        <v>787</v>
      </c>
      <c r="G41" s="4">
        <f t="shared" si="1"/>
        <v>842.4</v>
      </c>
      <c r="H41" s="4">
        <f t="shared" si="1"/>
        <v>1023.1</v>
      </c>
      <c r="I41" s="17">
        <v>807</v>
      </c>
      <c r="J41" s="17">
        <v>946</v>
      </c>
      <c r="K41" s="4">
        <f t="shared" si="2"/>
        <v>1199.25</v>
      </c>
      <c r="L41" s="30">
        <v>1599</v>
      </c>
      <c r="M41" s="4">
        <f>N41-(N41*0.26)</f>
        <v>1298.7</v>
      </c>
      <c r="N41" s="4">
        <v>1755</v>
      </c>
      <c r="O41" s="14">
        <v>0.01</v>
      </c>
    </row>
    <row r="42" spans="1:15">
      <c r="A42" s="142"/>
      <c r="B42" s="133"/>
      <c r="C42" s="10" t="s">
        <v>18</v>
      </c>
      <c r="D42" s="4">
        <f t="shared" si="8"/>
        <v>518.4</v>
      </c>
      <c r="E42" s="17">
        <v>648</v>
      </c>
      <c r="F42" s="4">
        <v>787</v>
      </c>
      <c r="G42" s="4">
        <f t="shared" si="1"/>
        <v>842.4</v>
      </c>
      <c r="H42" s="4">
        <f t="shared" si="1"/>
        <v>1023.1</v>
      </c>
      <c r="I42" s="17">
        <v>807</v>
      </c>
      <c r="J42" s="4">
        <v>946</v>
      </c>
      <c r="K42" s="4">
        <f t="shared" si="2"/>
        <v>1199.25</v>
      </c>
      <c r="L42" s="30">
        <v>1599</v>
      </c>
      <c r="M42" s="4">
        <f t="shared" si="9"/>
        <v>1298.7</v>
      </c>
      <c r="N42" s="4">
        <v>1755</v>
      </c>
      <c r="O42" s="14">
        <v>0.01</v>
      </c>
    </row>
    <row r="43" spans="1:15">
      <c r="A43" s="142"/>
      <c r="B43" s="133"/>
      <c r="C43" s="10" t="s">
        <v>19</v>
      </c>
      <c r="D43" s="4">
        <f t="shared" si="8"/>
        <v>529.6</v>
      </c>
      <c r="E43" s="17">
        <v>662</v>
      </c>
      <c r="F43" s="4">
        <v>826</v>
      </c>
      <c r="G43" s="4">
        <f t="shared" si="1"/>
        <v>860.6</v>
      </c>
      <c r="H43" s="4">
        <f t="shared" si="1"/>
        <v>1073.8</v>
      </c>
      <c r="I43" s="17">
        <v>837</v>
      </c>
      <c r="J43" s="4">
        <v>983</v>
      </c>
      <c r="K43" s="4">
        <f t="shared" si="2"/>
        <v>1230.75</v>
      </c>
      <c r="L43" s="30">
        <v>1641</v>
      </c>
      <c r="M43" s="4">
        <f t="shared" si="9"/>
        <v>1358.6399999999999</v>
      </c>
      <c r="N43" s="4">
        <v>1836</v>
      </c>
      <c r="O43" s="14">
        <v>1.0999999999999999E-2</v>
      </c>
    </row>
    <row r="44" spans="1:15">
      <c r="A44" s="142"/>
      <c r="B44" s="133"/>
      <c r="C44" s="10" t="s">
        <v>20</v>
      </c>
      <c r="D44" s="4">
        <f t="shared" si="8"/>
        <v>538.4</v>
      </c>
      <c r="E44" s="17">
        <v>673</v>
      </c>
      <c r="F44" s="17">
        <v>832</v>
      </c>
      <c r="G44" s="4">
        <f t="shared" si="1"/>
        <v>874.9</v>
      </c>
      <c r="H44" s="4">
        <f t="shared" si="1"/>
        <v>1081.5999999999999</v>
      </c>
      <c r="I44" s="17">
        <v>840</v>
      </c>
      <c r="J44" s="17">
        <v>999</v>
      </c>
      <c r="K44" s="4">
        <f t="shared" si="2"/>
        <v>1263</v>
      </c>
      <c r="L44" s="30">
        <v>1684</v>
      </c>
      <c r="M44" s="4">
        <f>N44-(N44*0.25)</f>
        <v>1389.75</v>
      </c>
      <c r="N44" s="4">
        <v>1853</v>
      </c>
      <c r="O44" s="14">
        <v>1.0999999999999999E-2</v>
      </c>
    </row>
    <row r="45" spans="1:15">
      <c r="A45" s="142"/>
      <c r="B45" s="133"/>
      <c r="C45" s="10" t="s">
        <v>21</v>
      </c>
      <c r="D45" s="4">
        <f t="shared" si="8"/>
        <v>642.4</v>
      </c>
      <c r="E45" s="17">
        <v>803</v>
      </c>
      <c r="F45" s="17">
        <v>962</v>
      </c>
      <c r="G45" s="4">
        <f t="shared" si="1"/>
        <v>1043.9000000000001</v>
      </c>
      <c r="H45" s="4">
        <f t="shared" si="1"/>
        <v>1250.5999999999999</v>
      </c>
      <c r="I45" s="17">
        <v>1002</v>
      </c>
      <c r="J45" s="17">
        <v>1161</v>
      </c>
      <c r="K45" s="4">
        <f t="shared" si="2"/>
        <v>1365</v>
      </c>
      <c r="L45" s="30">
        <v>1820</v>
      </c>
      <c r="M45" s="4">
        <f t="shared" ref="M45:M51" si="10">N45-(N45*0.25)</f>
        <v>1510.5</v>
      </c>
      <c r="N45" s="4">
        <v>2014</v>
      </c>
      <c r="O45" s="14">
        <v>1.5599999999999999E-2</v>
      </c>
    </row>
    <row r="46" spans="1:15">
      <c r="A46" s="142"/>
      <c r="B46" s="133"/>
      <c r="C46" s="10" t="s">
        <v>22</v>
      </c>
      <c r="D46" s="4">
        <f t="shared" si="8"/>
        <v>644</v>
      </c>
      <c r="E46" s="17">
        <v>805</v>
      </c>
      <c r="F46" s="17">
        <v>975</v>
      </c>
      <c r="G46" s="4">
        <f t="shared" si="1"/>
        <v>1046.5</v>
      </c>
      <c r="H46" s="4">
        <f t="shared" si="1"/>
        <v>1267.5</v>
      </c>
      <c r="I46" s="17">
        <v>1004</v>
      </c>
      <c r="J46" s="17">
        <v>1173</v>
      </c>
      <c r="K46" s="4">
        <f t="shared" si="2"/>
        <v>1428</v>
      </c>
      <c r="L46" s="30">
        <v>1904</v>
      </c>
      <c r="M46" s="4">
        <f t="shared" si="10"/>
        <v>1584</v>
      </c>
      <c r="N46" s="4">
        <v>2112</v>
      </c>
      <c r="O46" s="14">
        <v>1.5599999999999999E-2</v>
      </c>
    </row>
    <row r="47" spans="1:15">
      <c r="A47" s="142"/>
      <c r="B47" s="133"/>
      <c r="C47" s="10" t="s">
        <v>23</v>
      </c>
      <c r="D47" s="4">
        <v>721</v>
      </c>
      <c r="E47" s="17">
        <v>901</v>
      </c>
      <c r="F47" s="17">
        <v>1092</v>
      </c>
      <c r="G47" s="4">
        <f t="shared" si="1"/>
        <v>1171.3</v>
      </c>
      <c r="H47" s="4">
        <f t="shared" si="1"/>
        <v>1419.6</v>
      </c>
      <c r="I47" s="17">
        <v>1124</v>
      </c>
      <c r="J47" s="4">
        <v>1313</v>
      </c>
      <c r="K47" s="4">
        <f t="shared" si="2"/>
        <v>1555.5</v>
      </c>
      <c r="L47" s="30">
        <v>2074</v>
      </c>
      <c r="M47" s="4">
        <f t="shared" si="10"/>
        <v>1731</v>
      </c>
      <c r="N47" s="4">
        <v>2308</v>
      </c>
      <c r="O47" s="14">
        <v>1.9599999999999999E-2</v>
      </c>
    </row>
    <row r="48" spans="1:15">
      <c r="A48" s="142"/>
      <c r="B48" s="133"/>
      <c r="C48" s="10" t="s">
        <v>24</v>
      </c>
      <c r="D48" s="4">
        <f t="shared" si="8"/>
        <v>752</v>
      </c>
      <c r="E48" s="17">
        <v>940</v>
      </c>
      <c r="F48" s="17">
        <v>1150</v>
      </c>
      <c r="G48" s="4">
        <f t="shared" si="1"/>
        <v>1222</v>
      </c>
      <c r="H48" s="4">
        <f t="shared" si="1"/>
        <v>1495</v>
      </c>
      <c r="I48" s="17">
        <v>1163</v>
      </c>
      <c r="J48" s="17">
        <v>1373</v>
      </c>
      <c r="K48" s="4">
        <f t="shared" si="2"/>
        <v>1743</v>
      </c>
      <c r="L48" s="30">
        <v>2324</v>
      </c>
      <c r="M48" s="4">
        <f t="shared" si="10"/>
        <v>1792.5</v>
      </c>
      <c r="N48" s="4">
        <v>2390</v>
      </c>
      <c r="O48" s="14">
        <v>1.9599999999999999E-2</v>
      </c>
    </row>
    <row r="49" spans="1:15">
      <c r="A49" s="142"/>
      <c r="B49" s="133"/>
      <c r="C49" s="10" t="s">
        <v>25</v>
      </c>
      <c r="D49" s="4">
        <f t="shared" si="8"/>
        <v>923.2</v>
      </c>
      <c r="E49" s="17">
        <v>1154</v>
      </c>
      <c r="F49" s="4">
        <v>1233</v>
      </c>
      <c r="G49" s="4">
        <f t="shared" si="1"/>
        <v>1500.2</v>
      </c>
      <c r="H49" s="4">
        <f t="shared" si="1"/>
        <v>1602.9</v>
      </c>
      <c r="I49" s="17">
        <v>1355</v>
      </c>
      <c r="J49" s="4">
        <v>1471</v>
      </c>
      <c r="K49" s="4">
        <f t="shared" si="2"/>
        <v>1910.25</v>
      </c>
      <c r="L49" s="30">
        <v>2547</v>
      </c>
      <c r="M49" s="4">
        <f t="shared" si="10"/>
        <v>1937.25</v>
      </c>
      <c r="N49" s="4">
        <v>2583</v>
      </c>
      <c r="O49" s="14">
        <v>2.2499999999999999E-2</v>
      </c>
    </row>
    <row r="50" spans="1:15">
      <c r="A50" s="142"/>
      <c r="B50" s="133"/>
      <c r="C50" s="10" t="s">
        <v>26</v>
      </c>
      <c r="D50" s="4">
        <f t="shared" si="8"/>
        <v>1096</v>
      </c>
      <c r="E50" s="17">
        <v>1370</v>
      </c>
      <c r="F50" s="17">
        <v>1630</v>
      </c>
      <c r="G50" s="4">
        <f t="shared" si="1"/>
        <v>1781</v>
      </c>
      <c r="H50" s="4">
        <f t="shared" si="1"/>
        <v>2119</v>
      </c>
      <c r="I50" s="17">
        <v>1648</v>
      </c>
      <c r="J50" s="17">
        <v>1909</v>
      </c>
      <c r="K50" s="4">
        <f t="shared" si="2"/>
        <v>2066.25</v>
      </c>
      <c r="L50" s="30">
        <v>2755</v>
      </c>
      <c r="M50" s="4">
        <f t="shared" si="10"/>
        <v>2310</v>
      </c>
      <c r="N50" s="4">
        <v>3080</v>
      </c>
      <c r="O50" s="14">
        <v>3.0599999999999999E-2</v>
      </c>
    </row>
    <row r="51" spans="1:15" ht="15.75" thickBot="1">
      <c r="A51" s="143"/>
      <c r="B51" s="137"/>
      <c r="C51" s="11" t="s">
        <v>27</v>
      </c>
      <c r="D51" s="5">
        <f t="shared" si="8"/>
        <v>1296.8</v>
      </c>
      <c r="E51" s="18">
        <v>1621</v>
      </c>
      <c r="F51" s="5">
        <v>1792</v>
      </c>
      <c r="G51" s="5">
        <f t="shared" si="1"/>
        <v>2107.3000000000002</v>
      </c>
      <c r="H51" s="5">
        <f t="shared" si="1"/>
        <v>2329.6</v>
      </c>
      <c r="I51" s="18">
        <v>1939</v>
      </c>
      <c r="J51" s="5">
        <v>2099</v>
      </c>
      <c r="K51" s="5">
        <f t="shared" si="2"/>
        <v>2385</v>
      </c>
      <c r="L51" s="32">
        <v>3180</v>
      </c>
      <c r="M51" s="5">
        <f t="shared" si="10"/>
        <v>2677.5</v>
      </c>
      <c r="N51" s="5">
        <v>3570</v>
      </c>
      <c r="O51" s="15">
        <v>0.04</v>
      </c>
    </row>
    <row r="52" spans="1:15" ht="30" customHeight="1" thickBot="1">
      <c r="A52" s="27" t="s">
        <v>0</v>
      </c>
      <c r="B52" s="27" t="s">
        <v>31</v>
      </c>
      <c r="C52" s="27" t="s">
        <v>1</v>
      </c>
      <c r="D52" s="27" t="s">
        <v>2</v>
      </c>
      <c r="E52" s="27" t="s">
        <v>3</v>
      </c>
      <c r="F52" s="27" t="s">
        <v>5</v>
      </c>
      <c r="G52" s="27" t="s">
        <v>6</v>
      </c>
      <c r="H52" s="27" t="s">
        <v>7</v>
      </c>
      <c r="I52" s="27" t="s">
        <v>4</v>
      </c>
      <c r="J52" s="27" t="s">
        <v>8</v>
      </c>
      <c r="K52" s="27" t="s">
        <v>9</v>
      </c>
      <c r="L52" s="27" t="s">
        <v>10</v>
      </c>
      <c r="M52" s="27" t="s">
        <v>36</v>
      </c>
      <c r="N52" s="27" t="s">
        <v>11</v>
      </c>
      <c r="O52" s="27" t="s">
        <v>28</v>
      </c>
    </row>
    <row r="53" spans="1:15">
      <c r="A53" s="138"/>
      <c r="B53" s="132" t="s">
        <v>38</v>
      </c>
      <c r="C53" s="9" t="s">
        <v>13</v>
      </c>
      <c r="D53" s="20">
        <v>443.70791788856303</v>
      </c>
      <c r="E53" s="20">
        <f>(D53/135*35)+D53</f>
        <v>558.74330400782014</v>
      </c>
      <c r="F53" s="20">
        <f>(E53/135*35)+E53</f>
        <v>703.60267912095867</v>
      </c>
      <c r="G53" s="3">
        <f t="shared" ref="G53:G97" si="11">E53*0.3+E53</f>
        <v>726.36629521016619</v>
      </c>
      <c r="H53" s="3">
        <f t="shared" ref="H53:H97" si="12">F53*0.3+F53</f>
        <v>914.6834828572463</v>
      </c>
      <c r="I53" s="3">
        <v>689</v>
      </c>
      <c r="J53" s="3">
        <v>807</v>
      </c>
      <c r="K53" s="3">
        <f t="shared" si="2"/>
        <v>1024.5</v>
      </c>
      <c r="L53" s="20">
        <v>1366</v>
      </c>
      <c r="M53" s="3">
        <f>N53-(N53*0.26)</f>
        <v>1113.7</v>
      </c>
      <c r="N53" s="20">
        <v>1505</v>
      </c>
      <c r="O53" s="13">
        <v>6.4000000000000003E-3</v>
      </c>
    </row>
    <row r="54" spans="1:15">
      <c r="A54" s="139"/>
      <c r="B54" s="133"/>
      <c r="C54" s="10" t="s">
        <v>14</v>
      </c>
      <c r="D54" s="21">
        <v>444.03345561261921</v>
      </c>
      <c r="E54" s="21">
        <f t="shared" ref="E54:F67" si="13">(D54/135*35)+D54</f>
        <v>559.153240401076</v>
      </c>
      <c r="F54" s="21">
        <f t="shared" si="13"/>
        <v>704.11889531987345</v>
      </c>
      <c r="G54" s="4">
        <f t="shared" si="11"/>
        <v>726.89921252139879</v>
      </c>
      <c r="H54" s="4">
        <f t="shared" si="12"/>
        <v>915.35456391583546</v>
      </c>
      <c r="I54" s="4">
        <v>689</v>
      </c>
      <c r="J54" s="4">
        <v>818</v>
      </c>
      <c r="K54" s="4">
        <f t="shared" si="2"/>
        <v>1057.5</v>
      </c>
      <c r="L54" s="21">
        <v>1410</v>
      </c>
      <c r="M54" s="4">
        <f t="shared" ref="M54:M59" si="14">N54-(N54*0.26)</f>
        <v>1155.8800000000001</v>
      </c>
      <c r="N54" s="21">
        <v>1562</v>
      </c>
      <c r="O54" s="14">
        <v>6.4000000000000003E-3</v>
      </c>
    </row>
    <row r="55" spans="1:15">
      <c r="A55" s="139"/>
      <c r="B55" s="133"/>
      <c r="C55" s="10" t="s">
        <v>15</v>
      </c>
      <c r="D55" s="21">
        <v>446.99257101238163</v>
      </c>
      <c r="E55" s="21">
        <f t="shared" si="13"/>
        <v>562.87953386744357</v>
      </c>
      <c r="F55" s="21">
        <f t="shared" si="13"/>
        <v>708.81126487011409</v>
      </c>
      <c r="G55" s="4">
        <f t="shared" si="11"/>
        <v>731.74339402767669</v>
      </c>
      <c r="H55" s="4">
        <f t="shared" si="12"/>
        <v>921.4546443311483</v>
      </c>
      <c r="I55" s="4">
        <v>693</v>
      </c>
      <c r="J55" s="4">
        <v>820</v>
      </c>
      <c r="K55" s="4">
        <f t="shared" si="2"/>
        <v>1074</v>
      </c>
      <c r="L55" s="21">
        <v>1432</v>
      </c>
      <c r="M55" s="4">
        <f t="shared" si="14"/>
        <v>1177.3399999999999</v>
      </c>
      <c r="N55" s="21">
        <v>1591</v>
      </c>
      <c r="O55" s="14">
        <v>6.4000000000000003E-3</v>
      </c>
    </row>
    <row r="56" spans="1:15">
      <c r="A56" s="139"/>
      <c r="B56" s="133"/>
      <c r="C56" s="10" t="s">
        <v>16</v>
      </c>
      <c r="D56" s="21">
        <v>447.14880000000005</v>
      </c>
      <c r="E56" s="21">
        <f t="shared" si="13"/>
        <v>563.0762666666667</v>
      </c>
      <c r="F56" s="21">
        <f t="shared" si="13"/>
        <v>709.05900246913586</v>
      </c>
      <c r="G56" s="4">
        <f t="shared" si="11"/>
        <v>731.99914666666666</v>
      </c>
      <c r="H56" s="4">
        <f t="shared" si="12"/>
        <v>921.77670320987659</v>
      </c>
      <c r="I56" s="4">
        <v>693</v>
      </c>
      <c r="J56" s="4">
        <v>831</v>
      </c>
      <c r="K56" s="4">
        <f t="shared" si="2"/>
        <v>1112.25</v>
      </c>
      <c r="L56" s="21">
        <v>1483</v>
      </c>
      <c r="M56" s="4">
        <f t="shared" si="14"/>
        <v>1220.26</v>
      </c>
      <c r="N56" s="21">
        <v>1649</v>
      </c>
      <c r="O56" s="14">
        <v>6.4000000000000003E-3</v>
      </c>
    </row>
    <row r="57" spans="1:15">
      <c r="A57" s="139"/>
      <c r="B57" s="133"/>
      <c r="C57" s="10" t="s">
        <v>17</v>
      </c>
      <c r="D57" s="21">
        <v>451.95783475783475</v>
      </c>
      <c r="E57" s="21">
        <f t="shared" si="13"/>
        <v>569.13208821356966</v>
      </c>
      <c r="F57" s="21">
        <f t="shared" si="13"/>
        <v>716.68485182449513</v>
      </c>
      <c r="G57" s="4">
        <f t="shared" si="11"/>
        <v>739.87171467764051</v>
      </c>
      <c r="H57" s="4">
        <f t="shared" si="12"/>
        <v>931.69030737184369</v>
      </c>
      <c r="I57" s="4">
        <v>697</v>
      </c>
      <c r="J57" s="4">
        <v>891</v>
      </c>
      <c r="K57" s="4">
        <f t="shared" si="2"/>
        <v>1150.5</v>
      </c>
      <c r="L57" s="21">
        <v>1534</v>
      </c>
      <c r="M57" s="4">
        <f>N57-(N57*0.26)</f>
        <v>1263.18</v>
      </c>
      <c r="N57" s="21">
        <v>1707</v>
      </c>
      <c r="O57" s="14">
        <v>6.4000000000000003E-3</v>
      </c>
    </row>
    <row r="58" spans="1:15">
      <c r="A58" s="139"/>
      <c r="B58" s="133"/>
      <c r="C58" s="10" t="s">
        <v>18</v>
      </c>
      <c r="D58" s="21">
        <v>463.62962962962962</v>
      </c>
      <c r="E58" s="21">
        <f t="shared" si="13"/>
        <v>583.82990397805213</v>
      </c>
      <c r="F58" s="21">
        <f t="shared" si="13"/>
        <v>735.19321241680632</v>
      </c>
      <c r="G58" s="4">
        <f t="shared" si="11"/>
        <v>758.97887517146773</v>
      </c>
      <c r="H58" s="4">
        <f t="shared" si="12"/>
        <v>955.75117614184819</v>
      </c>
      <c r="I58" s="4">
        <v>715</v>
      </c>
      <c r="J58" s="4">
        <v>1014</v>
      </c>
      <c r="K58" s="4">
        <f t="shared" si="2"/>
        <v>1189.5</v>
      </c>
      <c r="L58" s="21">
        <v>1586</v>
      </c>
      <c r="M58" s="4">
        <f t="shared" si="14"/>
        <v>1306.8399999999999</v>
      </c>
      <c r="N58" s="21">
        <v>1766</v>
      </c>
      <c r="O58" s="14">
        <v>6.4000000000000003E-3</v>
      </c>
    </row>
    <row r="59" spans="1:15">
      <c r="A59" s="139"/>
      <c r="B59" s="133"/>
      <c r="C59" s="10" t="s">
        <v>19</v>
      </c>
      <c r="D59" s="21">
        <v>422.9552050473186</v>
      </c>
      <c r="E59" s="21">
        <f t="shared" si="13"/>
        <v>532.61025820773455</v>
      </c>
      <c r="F59" s="21">
        <f t="shared" si="13"/>
        <v>670.69439922455467</v>
      </c>
      <c r="G59" s="4">
        <f t="shared" si="11"/>
        <v>692.39333567005497</v>
      </c>
      <c r="H59" s="4">
        <f t="shared" si="12"/>
        <v>871.90271899192112</v>
      </c>
      <c r="I59" s="4">
        <v>715</v>
      </c>
      <c r="J59" s="4">
        <v>1014</v>
      </c>
      <c r="K59" s="4">
        <f t="shared" si="2"/>
        <v>1189.5</v>
      </c>
      <c r="L59" s="21">
        <v>1586</v>
      </c>
      <c r="M59" s="4">
        <f t="shared" si="14"/>
        <v>1306.8399999999999</v>
      </c>
      <c r="N59" s="21">
        <v>1766</v>
      </c>
      <c r="O59" s="14">
        <v>7.1000000000000004E-3</v>
      </c>
    </row>
    <row r="60" spans="1:15">
      <c r="A60" s="139"/>
      <c r="B60" s="133"/>
      <c r="C60" s="10" t="s">
        <v>20</v>
      </c>
      <c r="D60" s="21">
        <v>447.32700822264388</v>
      </c>
      <c r="E60" s="21">
        <f t="shared" si="13"/>
        <v>563.30067702110705</v>
      </c>
      <c r="F60" s="21">
        <f t="shared" si="13"/>
        <v>709.34159328583848</v>
      </c>
      <c r="G60" s="4">
        <f t="shared" si="11"/>
        <v>732.2908801274391</v>
      </c>
      <c r="H60" s="4">
        <f t="shared" si="12"/>
        <v>922.14407127159006</v>
      </c>
      <c r="I60" s="4">
        <v>730</v>
      </c>
      <c r="J60" s="4">
        <v>1040</v>
      </c>
      <c r="K60" s="4">
        <f t="shared" si="2"/>
        <v>1233</v>
      </c>
      <c r="L60" s="21">
        <v>1644</v>
      </c>
      <c r="M60" s="4">
        <f>N60-(N60*0.25)</f>
        <v>1378.5</v>
      </c>
      <c r="N60" s="21">
        <v>1838</v>
      </c>
      <c r="O60" s="14">
        <v>7.1000000000000004E-3</v>
      </c>
    </row>
    <row r="61" spans="1:15">
      <c r="A61" s="139"/>
      <c r="B61" s="133"/>
      <c r="C61" s="10" t="s">
        <v>21</v>
      </c>
      <c r="D61" s="21">
        <v>530.51561181434602</v>
      </c>
      <c r="E61" s="21">
        <f t="shared" si="13"/>
        <v>668.05669635880611</v>
      </c>
      <c r="F61" s="21">
        <f t="shared" si="13"/>
        <v>841.25658059997807</v>
      </c>
      <c r="G61" s="4">
        <f t="shared" si="11"/>
        <v>868.47370526644795</v>
      </c>
      <c r="H61" s="4">
        <f t="shared" si="12"/>
        <v>1093.6335547799715</v>
      </c>
      <c r="I61" s="4">
        <v>853</v>
      </c>
      <c r="J61" s="21">
        <v>1053</v>
      </c>
      <c r="K61" s="4">
        <f t="shared" si="2"/>
        <v>1277.25</v>
      </c>
      <c r="L61" s="21">
        <v>1703</v>
      </c>
      <c r="M61" s="4">
        <f t="shared" ref="M61:M67" si="15">N61-(N61*0.25)</f>
        <v>1433.25</v>
      </c>
      <c r="N61" s="21">
        <v>1911</v>
      </c>
      <c r="O61" s="14">
        <v>1.23E-2</v>
      </c>
    </row>
    <row r="62" spans="1:15">
      <c r="A62" s="139"/>
      <c r="B62" s="133"/>
      <c r="C62" s="10" t="s">
        <v>22</v>
      </c>
      <c r="D62" s="21">
        <v>542.37587103484134</v>
      </c>
      <c r="E62" s="21">
        <f t="shared" si="13"/>
        <v>682.9918375994298</v>
      </c>
      <c r="F62" s="21">
        <f t="shared" si="13"/>
        <v>860.06379549557823</v>
      </c>
      <c r="G62" s="4">
        <f t="shared" si="11"/>
        <v>887.88938887925872</v>
      </c>
      <c r="H62" s="4">
        <f t="shared" si="12"/>
        <v>1118.0829341442518</v>
      </c>
      <c r="I62" s="4">
        <v>868</v>
      </c>
      <c r="J62" s="21">
        <v>1081</v>
      </c>
      <c r="K62" s="4">
        <f t="shared" si="2"/>
        <v>1352.25</v>
      </c>
      <c r="L62" s="21">
        <v>1803</v>
      </c>
      <c r="M62" s="4">
        <f t="shared" si="15"/>
        <v>1518.75</v>
      </c>
      <c r="N62" s="21">
        <v>2025</v>
      </c>
      <c r="O62" s="14">
        <v>1.23E-2</v>
      </c>
    </row>
    <row r="63" spans="1:15">
      <c r="A63" s="139"/>
      <c r="B63" s="133"/>
      <c r="C63" s="10" t="s">
        <v>23</v>
      </c>
      <c r="D63" s="21">
        <v>588.28526315789497</v>
      </c>
      <c r="E63" s="21">
        <f t="shared" si="13"/>
        <v>740.80366471734919</v>
      </c>
      <c r="F63" s="21">
        <f t="shared" si="13"/>
        <v>932.86387408851374</v>
      </c>
      <c r="G63" s="4">
        <f t="shared" si="11"/>
        <v>963.04476413255395</v>
      </c>
      <c r="H63" s="4">
        <f t="shared" si="12"/>
        <v>1212.7230363150679</v>
      </c>
      <c r="I63" s="4">
        <v>951</v>
      </c>
      <c r="J63" s="4">
        <v>1144</v>
      </c>
      <c r="K63" s="4">
        <f t="shared" si="2"/>
        <v>1476</v>
      </c>
      <c r="L63" s="21">
        <v>1968</v>
      </c>
      <c r="M63" s="4">
        <f t="shared" si="15"/>
        <v>1663.5</v>
      </c>
      <c r="N63" s="21">
        <v>2218</v>
      </c>
      <c r="O63" s="14">
        <v>1.4200000000000001E-2</v>
      </c>
    </row>
    <row r="64" spans="1:15">
      <c r="A64" s="139"/>
      <c r="B64" s="133"/>
      <c r="C64" s="10" t="s">
        <v>24</v>
      </c>
      <c r="D64" s="21">
        <v>604.57193448428507</v>
      </c>
      <c r="E64" s="21">
        <f t="shared" si="13"/>
        <v>761.31280638761825</v>
      </c>
      <c r="F64" s="21">
        <f t="shared" si="13"/>
        <v>958.69020063625999</v>
      </c>
      <c r="G64" s="4">
        <f t="shared" si="11"/>
        <v>989.70664830390376</v>
      </c>
      <c r="H64" s="4">
        <f t="shared" si="12"/>
        <v>1246.297260827138</v>
      </c>
      <c r="I64" s="4">
        <v>980</v>
      </c>
      <c r="J64" s="4">
        <v>1195</v>
      </c>
      <c r="K64" s="4">
        <f t="shared" si="2"/>
        <v>1557.75</v>
      </c>
      <c r="L64" s="21">
        <v>2077</v>
      </c>
      <c r="M64" s="4">
        <f t="shared" si="15"/>
        <v>1755.75</v>
      </c>
      <c r="N64" s="21">
        <v>2341</v>
      </c>
      <c r="O64" s="14">
        <v>1.4200000000000001E-2</v>
      </c>
    </row>
    <row r="65" spans="1:15">
      <c r="A65" s="139"/>
      <c r="B65" s="133"/>
      <c r="C65" s="10" t="s">
        <v>25</v>
      </c>
      <c r="D65" s="21">
        <v>699.98673300165831</v>
      </c>
      <c r="E65" s="21">
        <f t="shared" si="13"/>
        <v>881.46477489097708</v>
      </c>
      <c r="F65" s="21">
        <f t="shared" si="13"/>
        <v>1109.9926794923415</v>
      </c>
      <c r="G65" s="4">
        <f t="shared" si="11"/>
        <v>1145.9042073582702</v>
      </c>
      <c r="H65" s="4">
        <f t="shared" si="12"/>
        <v>1442.990483340044</v>
      </c>
      <c r="I65" s="4">
        <v>1060</v>
      </c>
      <c r="J65" s="21">
        <v>1280</v>
      </c>
      <c r="K65" s="4">
        <f t="shared" si="2"/>
        <v>1639.5</v>
      </c>
      <c r="L65" s="21">
        <v>2186</v>
      </c>
      <c r="M65" s="4">
        <f t="shared" si="15"/>
        <v>1848</v>
      </c>
      <c r="N65" s="21">
        <v>2464</v>
      </c>
      <c r="O65" s="14">
        <v>1.47E-2</v>
      </c>
    </row>
    <row r="66" spans="1:15">
      <c r="A66" s="139"/>
      <c r="B66" s="133"/>
      <c r="C66" s="10" t="s">
        <v>26</v>
      </c>
      <c r="D66" s="21">
        <v>785.22351461804453</v>
      </c>
      <c r="E66" s="21">
        <f t="shared" si="13"/>
        <v>988.79998137087091</v>
      </c>
      <c r="F66" s="21">
        <f t="shared" si="13"/>
        <v>1245.1555320966522</v>
      </c>
      <c r="G66" s="4">
        <f t="shared" si="11"/>
        <v>1285.4399757821323</v>
      </c>
      <c r="H66" s="4">
        <f t="shared" si="12"/>
        <v>1618.7021917256479</v>
      </c>
      <c r="I66" s="4">
        <v>1295</v>
      </c>
      <c r="J66" s="4">
        <v>1563</v>
      </c>
      <c r="K66" s="4">
        <f t="shared" si="2"/>
        <v>2130</v>
      </c>
      <c r="L66" s="21">
        <v>2840</v>
      </c>
      <c r="M66" s="4">
        <f t="shared" si="15"/>
        <v>2473.5</v>
      </c>
      <c r="N66" s="21">
        <v>3298</v>
      </c>
      <c r="O66" s="14">
        <v>3.0599999999999999E-2</v>
      </c>
    </row>
    <row r="67" spans="1:15" ht="15.75" thickBot="1">
      <c r="A67" s="140"/>
      <c r="B67" s="137"/>
      <c r="C67" s="11" t="s">
        <v>27</v>
      </c>
      <c r="D67" s="22">
        <v>816.75044247787605</v>
      </c>
      <c r="E67" s="22">
        <f t="shared" si="13"/>
        <v>1028.5005571943625</v>
      </c>
      <c r="F67" s="22">
        <f t="shared" si="13"/>
        <v>1295.1488498003084</v>
      </c>
      <c r="G67" s="5">
        <f t="shared" si="11"/>
        <v>1337.0507243526713</v>
      </c>
      <c r="H67" s="5">
        <f t="shared" si="12"/>
        <v>1683.6935047404008</v>
      </c>
      <c r="I67" s="5">
        <v>1559</v>
      </c>
      <c r="J67" s="22">
        <v>1719</v>
      </c>
      <c r="K67" s="5">
        <f t="shared" si="2"/>
        <v>2523.75</v>
      </c>
      <c r="L67" s="22">
        <v>3365</v>
      </c>
      <c r="M67" s="5">
        <f t="shared" si="15"/>
        <v>2935.5</v>
      </c>
      <c r="N67" s="22">
        <v>3914</v>
      </c>
      <c r="O67" s="15">
        <v>4.1000000000000002E-2</v>
      </c>
    </row>
    <row r="68" spans="1:15">
      <c r="A68" s="138"/>
      <c r="B68" s="132" t="s">
        <v>32</v>
      </c>
      <c r="C68" s="9" t="s">
        <v>13</v>
      </c>
      <c r="D68" s="20">
        <f>E68-(E68*0.2)</f>
        <v>878.4</v>
      </c>
      <c r="E68" s="19">
        <v>1098</v>
      </c>
      <c r="F68" s="20">
        <f t="shared" ref="F68" si="16">(E68/135*35)+E68</f>
        <v>1382.6666666666665</v>
      </c>
      <c r="G68" s="3">
        <f t="shared" si="11"/>
        <v>1427.4</v>
      </c>
      <c r="H68" s="3">
        <f t="shared" si="12"/>
        <v>1797.4666666666665</v>
      </c>
      <c r="I68" s="19">
        <v>1364</v>
      </c>
      <c r="J68" s="3">
        <v>1556.1000000000001</v>
      </c>
      <c r="K68" s="3">
        <f t="shared" si="2"/>
        <v>1795.5</v>
      </c>
      <c r="L68" s="20">
        <v>2394</v>
      </c>
      <c r="M68" s="3">
        <f>N68-(N68*0.26)</f>
        <v>1917.3400000000001</v>
      </c>
      <c r="N68" s="20">
        <v>2591</v>
      </c>
      <c r="O68" s="13">
        <v>1.9400000000000001E-2</v>
      </c>
    </row>
    <row r="69" spans="1:15">
      <c r="A69" s="139"/>
      <c r="B69" s="133"/>
      <c r="C69" s="10" t="s">
        <v>14</v>
      </c>
      <c r="D69" s="21">
        <f t="shared" ref="D69:D97" si="17">E69-(E69*0.2)</f>
        <v>878.4</v>
      </c>
      <c r="E69" s="17">
        <v>1098</v>
      </c>
      <c r="F69" s="21">
        <f t="shared" ref="F69" si="18">(E69/135*35)+E69</f>
        <v>1382.6666666666665</v>
      </c>
      <c r="G69" s="4">
        <f t="shared" si="11"/>
        <v>1427.4</v>
      </c>
      <c r="H69" s="4">
        <f t="shared" si="12"/>
        <v>1797.4666666666665</v>
      </c>
      <c r="I69" s="17">
        <v>1363</v>
      </c>
      <c r="J69" s="4">
        <v>1618.5</v>
      </c>
      <c r="K69" s="4">
        <f t="shared" si="2"/>
        <v>1867.5</v>
      </c>
      <c r="L69" s="21">
        <v>2490</v>
      </c>
      <c r="M69" s="4">
        <f t="shared" ref="M69:M74" si="19">N69-(N69*0.26)</f>
        <v>2004.6599999999999</v>
      </c>
      <c r="N69" s="21">
        <v>2709</v>
      </c>
      <c r="O69" s="14">
        <v>1.9400000000000001E-2</v>
      </c>
    </row>
    <row r="70" spans="1:15">
      <c r="A70" s="139"/>
      <c r="B70" s="133"/>
      <c r="C70" s="10" t="s">
        <v>15</v>
      </c>
      <c r="D70" s="21">
        <f t="shared" si="17"/>
        <v>885.6</v>
      </c>
      <c r="E70" s="17">
        <v>1107</v>
      </c>
      <c r="F70" s="21">
        <f t="shared" ref="F70" si="20">(E70/135*35)+E70</f>
        <v>1394</v>
      </c>
      <c r="G70" s="4">
        <f t="shared" si="11"/>
        <v>1439.1</v>
      </c>
      <c r="H70" s="4">
        <f t="shared" si="12"/>
        <v>1812.2</v>
      </c>
      <c r="I70" s="17">
        <v>1373</v>
      </c>
      <c r="J70" s="4">
        <v>1649.7</v>
      </c>
      <c r="K70" s="4">
        <f t="shared" si="2"/>
        <v>1903.5</v>
      </c>
      <c r="L70" s="21">
        <v>2538</v>
      </c>
      <c r="M70" s="4">
        <f t="shared" si="19"/>
        <v>2048.3199999999997</v>
      </c>
      <c r="N70" s="21">
        <v>2768</v>
      </c>
      <c r="O70" s="14">
        <v>1.9400000000000001E-2</v>
      </c>
    </row>
    <row r="71" spans="1:15">
      <c r="A71" s="139"/>
      <c r="B71" s="133"/>
      <c r="C71" s="10" t="s">
        <v>16</v>
      </c>
      <c r="D71" s="21">
        <f t="shared" si="17"/>
        <v>887.2</v>
      </c>
      <c r="E71" s="17">
        <v>1109</v>
      </c>
      <c r="F71" s="21">
        <f t="shared" ref="F71" si="21">(E71/135*35)+E71</f>
        <v>1396.5185185185185</v>
      </c>
      <c r="G71" s="4">
        <f t="shared" si="11"/>
        <v>1441.7</v>
      </c>
      <c r="H71" s="4">
        <f t="shared" si="12"/>
        <v>1815.474074074074</v>
      </c>
      <c r="I71" s="17">
        <v>1375</v>
      </c>
      <c r="J71" s="4">
        <v>1681.55</v>
      </c>
      <c r="K71" s="4">
        <f t="shared" si="2"/>
        <v>1940.25</v>
      </c>
      <c r="L71" s="21">
        <v>2587</v>
      </c>
      <c r="M71" s="4">
        <f t="shared" si="19"/>
        <v>2093.46</v>
      </c>
      <c r="N71" s="21">
        <v>2829</v>
      </c>
      <c r="O71" s="14">
        <v>1.9400000000000001E-2</v>
      </c>
    </row>
    <row r="72" spans="1:15">
      <c r="A72" s="139"/>
      <c r="B72" s="133"/>
      <c r="C72" s="10" t="s">
        <v>17</v>
      </c>
      <c r="D72" s="21">
        <f t="shared" si="17"/>
        <v>910.4</v>
      </c>
      <c r="E72" s="17">
        <v>1138</v>
      </c>
      <c r="F72" s="21">
        <f t="shared" ref="F72" si="22">(E72/135*35)+E72</f>
        <v>1433.037037037037</v>
      </c>
      <c r="G72" s="4">
        <f t="shared" si="11"/>
        <v>1479.4</v>
      </c>
      <c r="H72" s="4">
        <f t="shared" si="12"/>
        <v>1862.948148148148</v>
      </c>
      <c r="I72" s="17">
        <v>1404</v>
      </c>
      <c r="J72" s="4">
        <v>1726.4</v>
      </c>
      <c r="K72" s="4">
        <f t="shared" ref="K72:K128" si="23">L72-(L72*0.25)</f>
        <v>1992</v>
      </c>
      <c r="L72" s="21">
        <v>2656</v>
      </c>
      <c r="M72" s="4">
        <f>N72-(N72*0.26)</f>
        <v>2152.66</v>
      </c>
      <c r="N72" s="21">
        <v>2909</v>
      </c>
      <c r="O72" s="14">
        <v>1.9400000000000001E-2</v>
      </c>
    </row>
    <row r="73" spans="1:15">
      <c r="A73" s="139"/>
      <c r="B73" s="133"/>
      <c r="C73" s="10" t="s">
        <v>18</v>
      </c>
      <c r="D73" s="21">
        <f t="shared" si="17"/>
        <v>910.4</v>
      </c>
      <c r="E73" s="17">
        <v>1138</v>
      </c>
      <c r="F73" s="21">
        <f t="shared" ref="F73" si="24">(E73/135*35)+E73</f>
        <v>1433.037037037037</v>
      </c>
      <c r="G73" s="4">
        <f t="shared" si="11"/>
        <v>1479.4</v>
      </c>
      <c r="H73" s="4">
        <f t="shared" si="12"/>
        <v>1862.948148148148</v>
      </c>
      <c r="I73" s="17">
        <v>1404</v>
      </c>
      <c r="J73" s="4">
        <v>1771.25</v>
      </c>
      <c r="K73" s="4">
        <f t="shared" si="23"/>
        <v>2043.75</v>
      </c>
      <c r="L73" s="21">
        <v>2725</v>
      </c>
      <c r="M73" s="4">
        <f t="shared" si="19"/>
        <v>2212.6</v>
      </c>
      <c r="N73" s="21">
        <v>2990</v>
      </c>
      <c r="O73" s="14">
        <v>1.9400000000000001E-2</v>
      </c>
    </row>
    <row r="74" spans="1:15">
      <c r="A74" s="139"/>
      <c r="B74" s="133"/>
      <c r="C74" s="10" t="s">
        <v>19</v>
      </c>
      <c r="D74" s="21">
        <f t="shared" si="17"/>
        <v>937.6</v>
      </c>
      <c r="E74" s="17">
        <v>1172</v>
      </c>
      <c r="F74" s="21">
        <f t="shared" ref="F74" si="25">(E74/135*35)+E74</f>
        <v>1475.8518518518517</v>
      </c>
      <c r="G74" s="4">
        <f t="shared" si="11"/>
        <v>1523.6</v>
      </c>
      <c r="H74" s="4">
        <f t="shared" si="12"/>
        <v>1918.6074074074072</v>
      </c>
      <c r="I74" s="17">
        <v>1585</v>
      </c>
      <c r="J74" s="4">
        <v>1771.25</v>
      </c>
      <c r="K74" s="4">
        <f t="shared" si="23"/>
        <v>2043.75</v>
      </c>
      <c r="L74" s="21">
        <v>2725</v>
      </c>
      <c r="M74" s="4">
        <f t="shared" si="19"/>
        <v>2212.6</v>
      </c>
      <c r="N74" s="21">
        <v>2990</v>
      </c>
      <c r="O74" s="14">
        <v>2.3800000000000002E-2</v>
      </c>
    </row>
    <row r="75" spans="1:15">
      <c r="A75" s="139"/>
      <c r="B75" s="133"/>
      <c r="C75" s="10" t="s">
        <v>20</v>
      </c>
      <c r="D75" s="21">
        <f t="shared" si="17"/>
        <v>968.8</v>
      </c>
      <c r="E75" s="17">
        <v>1211</v>
      </c>
      <c r="F75" s="21">
        <f t="shared" ref="F75" si="26">(E75/135*35)+E75</f>
        <v>1524.962962962963</v>
      </c>
      <c r="G75" s="4">
        <f t="shared" si="11"/>
        <v>1574.3</v>
      </c>
      <c r="H75" s="4">
        <f t="shared" si="12"/>
        <v>1982.4518518518519</v>
      </c>
      <c r="I75" s="17">
        <v>1581</v>
      </c>
      <c r="J75" s="4">
        <v>1935.2800000000002</v>
      </c>
      <c r="K75" s="4">
        <f t="shared" si="23"/>
        <v>2134.5</v>
      </c>
      <c r="L75" s="21">
        <v>2846</v>
      </c>
      <c r="M75" s="4">
        <f>N75-(N75*0.25)</f>
        <v>2351.25</v>
      </c>
      <c r="N75" s="21">
        <v>3135</v>
      </c>
      <c r="O75" s="14">
        <v>2.3800000000000002E-2</v>
      </c>
    </row>
    <row r="76" spans="1:15">
      <c r="A76" s="139"/>
      <c r="B76" s="133"/>
      <c r="C76" s="10" t="s">
        <v>21</v>
      </c>
      <c r="D76" s="21">
        <f t="shared" si="17"/>
        <v>1179.2</v>
      </c>
      <c r="E76" s="17">
        <v>1474</v>
      </c>
      <c r="F76" s="21">
        <f t="shared" ref="F76" si="27">(E76/135*35)+E76</f>
        <v>1856.1481481481483</v>
      </c>
      <c r="G76" s="4">
        <f t="shared" si="11"/>
        <v>1916.2</v>
      </c>
      <c r="H76" s="4">
        <f t="shared" si="12"/>
        <v>2412.9925925925927</v>
      </c>
      <c r="I76" s="17">
        <v>1896</v>
      </c>
      <c r="J76" s="4">
        <v>2107.2799999999997</v>
      </c>
      <c r="K76" s="4">
        <f t="shared" si="23"/>
        <v>2226</v>
      </c>
      <c r="L76" s="21">
        <v>2968</v>
      </c>
      <c r="M76" s="4">
        <f t="shared" ref="M76:M82" si="28">N76-(N76*0.25)</f>
        <v>2460.75</v>
      </c>
      <c r="N76" s="21">
        <v>3281</v>
      </c>
      <c r="O76" s="14">
        <v>3.1699999999999999E-2</v>
      </c>
    </row>
    <row r="77" spans="1:15">
      <c r="A77" s="139"/>
      <c r="B77" s="133"/>
      <c r="C77" s="10" t="s">
        <v>22</v>
      </c>
      <c r="D77" s="21">
        <f t="shared" si="17"/>
        <v>1201.5999999999999</v>
      </c>
      <c r="E77" s="17">
        <v>1502</v>
      </c>
      <c r="F77" s="21">
        <f t="shared" ref="F77" si="29">(E77/135*35)+E77</f>
        <v>1891.4074074074074</v>
      </c>
      <c r="G77" s="4">
        <f t="shared" si="11"/>
        <v>1952.6</v>
      </c>
      <c r="H77" s="4">
        <f t="shared" si="12"/>
        <v>2458.8296296296294</v>
      </c>
      <c r="I77" s="17">
        <v>1923</v>
      </c>
      <c r="J77" s="4">
        <v>2240.64</v>
      </c>
      <c r="K77" s="4">
        <f t="shared" si="23"/>
        <v>2334</v>
      </c>
      <c r="L77" s="21">
        <v>3112</v>
      </c>
      <c r="M77" s="4">
        <f t="shared" si="28"/>
        <v>2586.75</v>
      </c>
      <c r="N77" s="21">
        <v>3449</v>
      </c>
      <c r="O77" s="14">
        <v>3.1699999999999999E-2</v>
      </c>
    </row>
    <row r="78" spans="1:15">
      <c r="A78" s="139"/>
      <c r="B78" s="133"/>
      <c r="C78" s="10" t="s">
        <v>23</v>
      </c>
      <c r="D78" s="21">
        <f t="shared" si="17"/>
        <v>1410.4</v>
      </c>
      <c r="E78" s="17">
        <v>1763</v>
      </c>
      <c r="F78" s="21">
        <f t="shared" ref="F78" si="30">(E78/135*35)+E78</f>
        <v>2220.0740740740739</v>
      </c>
      <c r="G78" s="4">
        <f t="shared" si="11"/>
        <v>2291.9</v>
      </c>
      <c r="H78" s="4">
        <f t="shared" si="12"/>
        <v>2886.0962962962958</v>
      </c>
      <c r="I78" s="17">
        <v>2280</v>
      </c>
      <c r="J78" s="4">
        <v>2553.75</v>
      </c>
      <c r="K78" s="4">
        <f t="shared" si="23"/>
        <v>2553.75</v>
      </c>
      <c r="L78" s="21">
        <v>3405</v>
      </c>
      <c r="M78" s="4">
        <f t="shared" si="28"/>
        <v>2844.75</v>
      </c>
      <c r="N78" s="21">
        <v>3793</v>
      </c>
      <c r="O78" s="14">
        <v>4.07E-2</v>
      </c>
    </row>
    <row r="79" spans="1:15">
      <c r="A79" s="139"/>
      <c r="B79" s="133"/>
      <c r="C79" s="10" t="s">
        <v>24</v>
      </c>
      <c r="D79" s="21">
        <f t="shared" si="17"/>
        <v>1393.6</v>
      </c>
      <c r="E79" s="17">
        <v>1742</v>
      </c>
      <c r="F79" s="21">
        <f t="shared" ref="F79" si="31">(E79/135*35)+E79</f>
        <v>2193.6296296296296</v>
      </c>
      <c r="G79" s="4">
        <f t="shared" si="11"/>
        <v>2264.6</v>
      </c>
      <c r="H79" s="4">
        <f t="shared" si="12"/>
        <v>2851.7185185185185</v>
      </c>
      <c r="I79" s="17">
        <v>2259</v>
      </c>
      <c r="J79" s="4">
        <v>2808</v>
      </c>
      <c r="K79" s="4">
        <f t="shared" si="23"/>
        <v>2700</v>
      </c>
      <c r="L79" s="21">
        <v>3600</v>
      </c>
      <c r="M79" s="4">
        <f t="shared" si="28"/>
        <v>3010.5</v>
      </c>
      <c r="N79" s="21">
        <v>4014</v>
      </c>
      <c r="O79" s="14">
        <v>4.07E-2</v>
      </c>
    </row>
    <row r="80" spans="1:15">
      <c r="A80" s="139"/>
      <c r="B80" s="133"/>
      <c r="C80" s="10" t="s">
        <v>25</v>
      </c>
      <c r="D80" s="21">
        <f t="shared" si="17"/>
        <v>1592.8</v>
      </c>
      <c r="E80" s="17">
        <v>1991</v>
      </c>
      <c r="F80" s="21">
        <f t="shared" ref="F80" si="32">(E80/135*35)+E80</f>
        <v>2507.1851851851852</v>
      </c>
      <c r="G80" s="4">
        <f t="shared" si="11"/>
        <v>2588.3000000000002</v>
      </c>
      <c r="H80" s="4">
        <f t="shared" si="12"/>
        <v>3259.3407407407408</v>
      </c>
      <c r="I80" s="17">
        <v>2412</v>
      </c>
      <c r="J80" s="4">
        <v>3036.8</v>
      </c>
      <c r="K80" s="4">
        <f t="shared" si="23"/>
        <v>2847</v>
      </c>
      <c r="L80" s="21">
        <v>3796</v>
      </c>
      <c r="M80" s="4">
        <f t="shared" si="28"/>
        <v>3177</v>
      </c>
      <c r="N80" s="21">
        <v>4236</v>
      </c>
      <c r="O80" s="14">
        <v>4.7100000000000003E-2</v>
      </c>
    </row>
    <row r="81" spans="1:15">
      <c r="A81" s="139"/>
      <c r="B81" s="133"/>
      <c r="C81" s="10" t="s">
        <v>26</v>
      </c>
      <c r="D81" s="21">
        <f t="shared" si="17"/>
        <v>1928.8</v>
      </c>
      <c r="E81" s="17">
        <v>2411</v>
      </c>
      <c r="F81" s="21">
        <f t="shared" ref="F81" si="33">(E81/135*35)+E81</f>
        <v>3036.0740740740739</v>
      </c>
      <c r="G81" s="4">
        <f t="shared" si="11"/>
        <v>3134.3</v>
      </c>
      <c r="H81" s="4">
        <f t="shared" si="12"/>
        <v>3946.896296296296</v>
      </c>
      <c r="I81" s="17">
        <v>3181</v>
      </c>
      <c r="J81" s="4">
        <v>3670.4</v>
      </c>
      <c r="K81" s="4">
        <f t="shared" si="23"/>
        <v>3441</v>
      </c>
      <c r="L81" s="21">
        <v>4588</v>
      </c>
      <c r="M81" s="4">
        <f t="shared" si="28"/>
        <v>3875.25</v>
      </c>
      <c r="N81" s="21">
        <v>5167</v>
      </c>
      <c r="O81" s="14">
        <v>6.8099999999999994E-2</v>
      </c>
    </row>
    <row r="82" spans="1:15" ht="15.75" thickBot="1">
      <c r="A82" s="140"/>
      <c r="B82" s="137"/>
      <c r="C82" s="11" t="s">
        <v>27</v>
      </c>
      <c r="D82" s="22">
        <f t="shared" si="17"/>
        <v>2249.6</v>
      </c>
      <c r="E82" s="18">
        <v>2812</v>
      </c>
      <c r="F82" s="22">
        <f t="shared" ref="F82" si="34">(E82/135*35)+E82</f>
        <v>3541.037037037037</v>
      </c>
      <c r="G82" s="5">
        <f t="shared" si="11"/>
        <v>3655.6</v>
      </c>
      <c r="H82" s="5">
        <f t="shared" si="12"/>
        <v>4603.3481481481485</v>
      </c>
      <c r="I82" s="18">
        <v>4294</v>
      </c>
      <c r="J82" s="5">
        <v>4606.1499999999996</v>
      </c>
      <c r="K82" s="5">
        <f t="shared" si="23"/>
        <v>4064.25</v>
      </c>
      <c r="L82" s="22">
        <v>5419</v>
      </c>
      <c r="M82" s="5">
        <f t="shared" si="28"/>
        <v>4611.75</v>
      </c>
      <c r="N82" s="22">
        <v>6149</v>
      </c>
      <c r="O82" s="15">
        <v>9.2499999999999999E-2</v>
      </c>
    </row>
    <row r="83" spans="1:15">
      <c r="A83" s="138"/>
      <c r="B83" s="132" t="s">
        <v>33</v>
      </c>
      <c r="C83" s="9" t="s">
        <v>13</v>
      </c>
      <c r="D83" s="20">
        <f t="shared" si="17"/>
        <v>1013.6</v>
      </c>
      <c r="E83" s="19">
        <v>1267</v>
      </c>
      <c r="F83" s="20">
        <f t="shared" ref="F83" si="35">(E83/135*35)+E83</f>
        <v>1595.4814814814815</v>
      </c>
      <c r="G83" s="3">
        <f t="shared" si="11"/>
        <v>1647.1</v>
      </c>
      <c r="H83" s="3">
        <f t="shared" si="12"/>
        <v>2074.1259259259259</v>
      </c>
      <c r="I83" s="19">
        <v>1625</v>
      </c>
      <c r="J83" s="3">
        <v>1808.95</v>
      </c>
      <c r="K83" s="3">
        <f t="shared" si="23"/>
        <v>2087.25</v>
      </c>
      <c r="L83" s="20">
        <v>2783</v>
      </c>
      <c r="M83" s="3">
        <f>N83-(N83*0.26)</f>
        <v>2467.16</v>
      </c>
      <c r="N83" s="20">
        <v>3334</v>
      </c>
      <c r="O83" s="13">
        <v>2.29E-2</v>
      </c>
    </row>
    <row r="84" spans="1:15">
      <c r="A84" s="139"/>
      <c r="B84" s="133"/>
      <c r="C84" s="10" t="s">
        <v>14</v>
      </c>
      <c r="D84" s="21">
        <f t="shared" si="17"/>
        <v>1014.4</v>
      </c>
      <c r="E84" s="17">
        <v>1268</v>
      </c>
      <c r="F84" s="21">
        <f t="shared" ref="F84" si="36">(E84/135*35)+E84</f>
        <v>1596.7407407407409</v>
      </c>
      <c r="G84" s="4">
        <f t="shared" si="11"/>
        <v>1648.4</v>
      </c>
      <c r="H84" s="4">
        <f t="shared" si="12"/>
        <v>2075.7629629629632</v>
      </c>
      <c r="I84" s="17">
        <v>1626</v>
      </c>
      <c r="J84" s="4">
        <v>1971.45</v>
      </c>
      <c r="K84" s="4">
        <f t="shared" si="23"/>
        <v>2274.75</v>
      </c>
      <c r="L84" s="21">
        <v>3033</v>
      </c>
      <c r="M84" s="4">
        <f t="shared" ref="M84:M89" si="37">N84-(N84*0.26)</f>
        <v>2582.6</v>
      </c>
      <c r="N84" s="21">
        <v>3490</v>
      </c>
      <c r="O84" s="14">
        <v>2.29E-2</v>
      </c>
    </row>
    <row r="85" spans="1:15">
      <c r="A85" s="139"/>
      <c r="B85" s="133"/>
      <c r="C85" s="10" t="s">
        <v>15</v>
      </c>
      <c r="D85" s="21">
        <f t="shared" si="17"/>
        <v>1040</v>
      </c>
      <c r="E85" s="17">
        <v>1300</v>
      </c>
      <c r="F85" s="21">
        <f t="shared" ref="F85" si="38">(E85/135*35)+E85</f>
        <v>1637.037037037037</v>
      </c>
      <c r="G85" s="4">
        <f t="shared" si="11"/>
        <v>1690</v>
      </c>
      <c r="H85" s="4">
        <f t="shared" si="12"/>
        <v>2128.1481481481478</v>
      </c>
      <c r="I85" s="17">
        <v>1657</v>
      </c>
      <c r="J85" s="4">
        <v>2054</v>
      </c>
      <c r="K85" s="4">
        <f t="shared" si="23"/>
        <v>2370</v>
      </c>
      <c r="L85" s="21">
        <v>3160</v>
      </c>
      <c r="M85" s="4">
        <f t="shared" si="37"/>
        <v>2641.06</v>
      </c>
      <c r="N85" s="21">
        <v>3569</v>
      </c>
      <c r="O85" s="14">
        <v>2.29E-2</v>
      </c>
    </row>
    <row r="86" spans="1:15">
      <c r="A86" s="139"/>
      <c r="B86" s="133"/>
      <c r="C86" s="10" t="s">
        <v>16</v>
      </c>
      <c r="D86" s="21">
        <f t="shared" si="17"/>
        <v>1052</v>
      </c>
      <c r="E86" s="17">
        <v>1315</v>
      </c>
      <c r="F86" s="21">
        <f t="shared" ref="F86" si="39">(E86/135*35)+E86</f>
        <v>1655.9259259259259</v>
      </c>
      <c r="G86" s="4">
        <f t="shared" si="11"/>
        <v>1709.5</v>
      </c>
      <c r="H86" s="4">
        <f t="shared" si="12"/>
        <v>2152.7037037037035</v>
      </c>
      <c r="I86" s="17">
        <v>1672</v>
      </c>
      <c r="J86" s="4">
        <v>2136.5500000000002</v>
      </c>
      <c r="K86" s="4">
        <f t="shared" si="23"/>
        <v>2465.25</v>
      </c>
      <c r="L86" s="21">
        <v>3287</v>
      </c>
      <c r="M86" s="4">
        <f t="shared" si="37"/>
        <v>2698.7799999999997</v>
      </c>
      <c r="N86" s="21">
        <v>3647</v>
      </c>
      <c r="O86" s="14">
        <v>2.29E-2</v>
      </c>
    </row>
    <row r="87" spans="1:15">
      <c r="A87" s="139"/>
      <c r="B87" s="133"/>
      <c r="C87" s="10" t="s">
        <v>17</v>
      </c>
      <c r="D87" s="21">
        <f t="shared" si="17"/>
        <v>1065.5999999999999</v>
      </c>
      <c r="E87" s="17">
        <v>1332</v>
      </c>
      <c r="F87" s="21">
        <f t="shared" ref="F87" si="40">(E87/135*35)+E87</f>
        <v>1677.3333333333335</v>
      </c>
      <c r="G87" s="4">
        <f t="shared" si="11"/>
        <v>1731.6</v>
      </c>
      <c r="H87" s="4">
        <f t="shared" si="12"/>
        <v>2180.5333333333338</v>
      </c>
      <c r="I87" s="17">
        <v>1690</v>
      </c>
      <c r="J87" s="4">
        <v>2190.5</v>
      </c>
      <c r="K87" s="4">
        <f t="shared" si="23"/>
        <v>2527.5</v>
      </c>
      <c r="L87" s="21">
        <v>3370</v>
      </c>
      <c r="M87" s="4">
        <f>N87-(N87*0.26)</f>
        <v>2771.3</v>
      </c>
      <c r="N87" s="21">
        <v>3745</v>
      </c>
      <c r="O87" s="14">
        <v>2.29E-2</v>
      </c>
    </row>
    <row r="88" spans="1:15">
      <c r="A88" s="139"/>
      <c r="B88" s="133"/>
      <c r="C88" s="10" t="s">
        <v>18</v>
      </c>
      <c r="D88" s="21">
        <f t="shared" si="17"/>
        <v>1065.5999999999999</v>
      </c>
      <c r="E88" s="17">
        <v>1332</v>
      </c>
      <c r="F88" s="21">
        <f t="shared" ref="F88" si="41">(E88/135*35)+E88</f>
        <v>1677.3333333333335</v>
      </c>
      <c r="G88" s="4">
        <f t="shared" si="11"/>
        <v>1731.6</v>
      </c>
      <c r="H88" s="4">
        <f t="shared" si="12"/>
        <v>2180.5333333333338</v>
      </c>
      <c r="I88" s="17">
        <v>1690</v>
      </c>
      <c r="J88" s="4">
        <v>2244.4500000000003</v>
      </c>
      <c r="K88" s="4">
        <f t="shared" si="23"/>
        <v>2589.75</v>
      </c>
      <c r="L88" s="21">
        <v>3453</v>
      </c>
      <c r="M88" s="4">
        <f t="shared" si="37"/>
        <v>2844.56</v>
      </c>
      <c r="N88" s="21">
        <v>3844</v>
      </c>
      <c r="O88" s="14">
        <v>2.29E-2</v>
      </c>
    </row>
    <row r="89" spans="1:15">
      <c r="A89" s="139"/>
      <c r="B89" s="133"/>
      <c r="C89" s="10" t="s">
        <v>19</v>
      </c>
      <c r="D89" s="21">
        <f t="shared" si="17"/>
        <v>1098.4000000000001</v>
      </c>
      <c r="E89" s="17">
        <v>1373</v>
      </c>
      <c r="F89" s="21">
        <f t="shared" ref="F89" si="42">(E89/135*35)+E89</f>
        <v>1728.962962962963</v>
      </c>
      <c r="G89" s="4">
        <f t="shared" si="11"/>
        <v>1784.9</v>
      </c>
      <c r="H89" s="4">
        <f t="shared" si="12"/>
        <v>2247.6518518518519</v>
      </c>
      <c r="I89" s="17">
        <v>2043</v>
      </c>
      <c r="J89" s="4">
        <v>2244.4500000000003</v>
      </c>
      <c r="K89" s="4">
        <f t="shared" si="23"/>
        <v>2589.75</v>
      </c>
      <c r="L89" s="21">
        <v>3453</v>
      </c>
      <c r="M89" s="4">
        <f t="shared" si="37"/>
        <v>2844.56</v>
      </c>
      <c r="N89" s="21">
        <v>3844</v>
      </c>
      <c r="O89" s="14">
        <v>3.3500000000000002E-2</v>
      </c>
    </row>
    <row r="90" spans="1:15">
      <c r="A90" s="139"/>
      <c r="B90" s="133"/>
      <c r="C90" s="10" t="s">
        <v>20</v>
      </c>
      <c r="D90" s="21">
        <f t="shared" si="17"/>
        <v>1176.8</v>
      </c>
      <c r="E90" s="17">
        <v>1471</v>
      </c>
      <c r="F90" s="21">
        <f t="shared" ref="F90" si="43">(E90/135*35)+E90</f>
        <v>1852.3703703703704</v>
      </c>
      <c r="G90" s="4">
        <f t="shared" si="11"/>
        <v>1912.3</v>
      </c>
      <c r="H90" s="4">
        <f t="shared" si="12"/>
        <v>2408.0814814814817</v>
      </c>
      <c r="I90" s="17">
        <v>2064</v>
      </c>
      <c r="J90" s="4">
        <v>2448.6800000000003</v>
      </c>
      <c r="K90" s="4">
        <f t="shared" si="23"/>
        <v>2700.75</v>
      </c>
      <c r="L90" s="21">
        <v>3601</v>
      </c>
      <c r="M90" s="4">
        <f>N90-(N90*0.25)</f>
        <v>3016.5</v>
      </c>
      <c r="N90" s="21">
        <v>4022</v>
      </c>
      <c r="O90" s="14">
        <v>3.3500000000000002E-2</v>
      </c>
    </row>
    <row r="91" spans="1:15">
      <c r="A91" s="139"/>
      <c r="B91" s="133"/>
      <c r="C91" s="10" t="s">
        <v>21</v>
      </c>
      <c r="D91" s="21">
        <f t="shared" si="17"/>
        <v>1353.6</v>
      </c>
      <c r="E91" s="17">
        <v>1692</v>
      </c>
      <c r="F91" s="21">
        <f t="shared" ref="F91" si="44">(E91/135*35)+E91</f>
        <v>2130.6666666666665</v>
      </c>
      <c r="G91" s="4">
        <f t="shared" si="11"/>
        <v>2199.6</v>
      </c>
      <c r="H91" s="4">
        <f t="shared" si="12"/>
        <v>2769.8666666666663</v>
      </c>
      <c r="I91" s="17">
        <v>2570</v>
      </c>
      <c r="J91" s="4">
        <v>2661.79</v>
      </c>
      <c r="K91" s="4">
        <f t="shared" si="23"/>
        <v>2811.75</v>
      </c>
      <c r="L91" s="21">
        <v>3749</v>
      </c>
      <c r="M91" s="4">
        <f t="shared" ref="M91:M97" si="45">N91-(N91*0.25)</f>
        <v>3150</v>
      </c>
      <c r="N91" s="21">
        <v>4200</v>
      </c>
      <c r="O91" s="14">
        <v>4.3700000000000003E-2</v>
      </c>
    </row>
    <row r="92" spans="1:15">
      <c r="A92" s="139"/>
      <c r="B92" s="133"/>
      <c r="C92" s="10" t="s">
        <v>22</v>
      </c>
      <c r="D92" s="21">
        <f t="shared" si="17"/>
        <v>1376</v>
      </c>
      <c r="E92" s="17">
        <v>1720</v>
      </c>
      <c r="F92" s="21">
        <f t="shared" ref="F92" si="46">(E92/135*35)+E92</f>
        <v>2165.9259259259261</v>
      </c>
      <c r="G92" s="4">
        <f t="shared" si="11"/>
        <v>2236</v>
      </c>
      <c r="H92" s="4">
        <f t="shared" si="12"/>
        <v>2815.7037037037039</v>
      </c>
      <c r="I92" s="17">
        <v>2599</v>
      </c>
      <c r="J92" s="4">
        <v>2820.96</v>
      </c>
      <c r="K92" s="4">
        <f t="shared" si="23"/>
        <v>2938.5</v>
      </c>
      <c r="L92" s="21">
        <v>3918</v>
      </c>
      <c r="M92" s="4">
        <f t="shared" si="45"/>
        <v>3299.25</v>
      </c>
      <c r="N92" s="21">
        <v>4399</v>
      </c>
      <c r="O92" s="14">
        <v>4.3700000000000003E-2</v>
      </c>
    </row>
    <row r="93" spans="1:15">
      <c r="A93" s="139"/>
      <c r="B93" s="133"/>
      <c r="C93" s="10" t="s">
        <v>23</v>
      </c>
      <c r="D93" s="21">
        <f t="shared" si="17"/>
        <v>1713.6</v>
      </c>
      <c r="E93" s="17">
        <v>2142</v>
      </c>
      <c r="F93" s="21">
        <f t="shared" ref="F93" si="47">(E93/135*35)+E93</f>
        <v>2697.3333333333335</v>
      </c>
      <c r="G93" s="4">
        <f t="shared" si="11"/>
        <v>2784.6</v>
      </c>
      <c r="H93" s="4">
        <f t="shared" si="12"/>
        <v>3506.5333333333338</v>
      </c>
      <c r="I93" s="17">
        <v>3276</v>
      </c>
      <c r="J93" s="4">
        <v>3531.75</v>
      </c>
      <c r="K93" s="4">
        <f t="shared" si="23"/>
        <v>3531.75</v>
      </c>
      <c r="L93" s="21">
        <v>4709</v>
      </c>
      <c r="M93" s="4">
        <f t="shared" si="45"/>
        <v>4016.25</v>
      </c>
      <c r="N93" s="21">
        <v>5355</v>
      </c>
      <c r="O93" s="14">
        <v>6.1400000000000003E-2</v>
      </c>
    </row>
    <row r="94" spans="1:15">
      <c r="A94" s="139"/>
      <c r="B94" s="133"/>
      <c r="C94" s="10" t="s">
        <v>24</v>
      </c>
      <c r="D94" s="21">
        <f t="shared" si="17"/>
        <v>1667.2</v>
      </c>
      <c r="E94" s="17">
        <v>2084</v>
      </c>
      <c r="F94" s="21">
        <f t="shared" ref="F94" si="48">(E94/135*35)+E94</f>
        <v>2624.2962962962965</v>
      </c>
      <c r="G94" s="4">
        <f t="shared" si="11"/>
        <v>2709.2</v>
      </c>
      <c r="H94" s="4">
        <f t="shared" si="12"/>
        <v>3411.5851851851853</v>
      </c>
      <c r="I94" s="17">
        <v>3218</v>
      </c>
      <c r="J94" s="4">
        <v>3856.32</v>
      </c>
      <c r="K94" s="4">
        <f t="shared" si="23"/>
        <v>3708</v>
      </c>
      <c r="L94" s="21">
        <v>4944</v>
      </c>
      <c r="M94" s="4">
        <f t="shared" si="45"/>
        <v>4219.5</v>
      </c>
      <c r="N94" s="21">
        <v>5626</v>
      </c>
      <c r="O94" s="14">
        <v>6.1400000000000003E-2</v>
      </c>
    </row>
    <row r="95" spans="1:15">
      <c r="A95" s="139"/>
      <c r="B95" s="133"/>
      <c r="C95" s="10" t="s">
        <v>25</v>
      </c>
      <c r="D95" s="21">
        <f t="shared" si="17"/>
        <v>1985.6</v>
      </c>
      <c r="E95" s="17">
        <v>2482</v>
      </c>
      <c r="F95" s="21">
        <f t="shared" ref="F95" si="49">(E95/135*35)+E95</f>
        <v>3125.4814814814818</v>
      </c>
      <c r="G95" s="4">
        <f t="shared" si="11"/>
        <v>3226.6</v>
      </c>
      <c r="H95" s="4">
        <f t="shared" si="12"/>
        <v>4063.1259259259264</v>
      </c>
      <c r="I95" s="17">
        <v>3795</v>
      </c>
      <c r="J95" s="4">
        <v>4143.2</v>
      </c>
      <c r="K95" s="4">
        <f t="shared" si="23"/>
        <v>3884.25</v>
      </c>
      <c r="L95" s="21">
        <v>5179</v>
      </c>
      <c r="M95" s="4">
        <f t="shared" si="45"/>
        <v>4423.5</v>
      </c>
      <c r="N95" s="21">
        <v>5898</v>
      </c>
      <c r="O95" s="14">
        <v>6.8500000000000005E-2</v>
      </c>
    </row>
    <row r="96" spans="1:15">
      <c r="A96" s="139"/>
      <c r="B96" s="133"/>
      <c r="C96" s="10" t="s">
        <v>26</v>
      </c>
      <c r="D96" s="21">
        <f t="shared" si="17"/>
        <v>2520.8000000000002</v>
      </c>
      <c r="E96" s="17">
        <v>3151</v>
      </c>
      <c r="F96" s="21">
        <f t="shared" ref="F96" si="50">(E96/135*35)+E96</f>
        <v>3967.9259259259261</v>
      </c>
      <c r="G96" s="4">
        <f t="shared" si="11"/>
        <v>4096.3</v>
      </c>
      <c r="H96" s="4">
        <f t="shared" si="12"/>
        <v>5158.3037037037038</v>
      </c>
      <c r="I96" s="17">
        <v>4561</v>
      </c>
      <c r="J96" s="4">
        <v>4920</v>
      </c>
      <c r="K96" s="4">
        <f t="shared" si="23"/>
        <v>4612.5</v>
      </c>
      <c r="L96" s="21">
        <v>6150</v>
      </c>
      <c r="M96" s="4">
        <f t="shared" si="45"/>
        <v>5286</v>
      </c>
      <c r="N96" s="21">
        <v>7048</v>
      </c>
      <c r="O96" s="14">
        <v>8.6400000000000005E-2</v>
      </c>
    </row>
    <row r="97" spans="1:15" ht="15.75" thickBot="1">
      <c r="A97" s="140"/>
      <c r="B97" s="137"/>
      <c r="C97" s="11" t="s">
        <v>27</v>
      </c>
      <c r="D97" s="22">
        <f t="shared" si="17"/>
        <v>3248.8</v>
      </c>
      <c r="E97" s="18">
        <v>4061</v>
      </c>
      <c r="F97" s="22">
        <f t="shared" ref="F97" si="51">(E97/135*35)+E97</f>
        <v>5113.8518518518522</v>
      </c>
      <c r="G97" s="5">
        <f t="shared" si="11"/>
        <v>5279.3</v>
      </c>
      <c r="H97" s="5">
        <f t="shared" si="12"/>
        <v>6648.0074074074073</v>
      </c>
      <c r="I97" s="18">
        <v>6356</v>
      </c>
      <c r="J97" s="5">
        <v>6771.5999999999995</v>
      </c>
      <c r="K97" s="5">
        <f t="shared" si="23"/>
        <v>5346</v>
      </c>
      <c r="L97" s="22">
        <v>7128</v>
      </c>
      <c r="M97" s="5">
        <f t="shared" si="45"/>
        <v>6154.5</v>
      </c>
      <c r="N97" s="22">
        <v>8206</v>
      </c>
      <c r="O97" s="15">
        <v>0.12859999999999999</v>
      </c>
    </row>
    <row r="98" spans="1:15" ht="28.5" customHeight="1" thickBot="1">
      <c r="A98" s="27" t="s">
        <v>0</v>
      </c>
      <c r="B98" s="27" t="s">
        <v>31</v>
      </c>
      <c r="C98" s="27" t="s">
        <v>1</v>
      </c>
      <c r="D98" s="27" t="s">
        <v>2</v>
      </c>
      <c r="E98" s="27" t="s">
        <v>3</v>
      </c>
      <c r="F98" s="27" t="s">
        <v>5</v>
      </c>
      <c r="G98" s="27" t="s">
        <v>6</v>
      </c>
      <c r="H98" s="27" t="s">
        <v>7</v>
      </c>
      <c r="I98" s="27" t="s">
        <v>4</v>
      </c>
      <c r="J98" s="27" t="s">
        <v>8</v>
      </c>
      <c r="K98" s="27" t="s">
        <v>9</v>
      </c>
      <c r="L98" s="27" t="s">
        <v>10</v>
      </c>
      <c r="M98" s="27" t="s">
        <v>36</v>
      </c>
      <c r="N98" s="27" t="s">
        <v>11</v>
      </c>
      <c r="O98" s="27" t="s">
        <v>28</v>
      </c>
    </row>
    <row r="99" spans="1:15">
      <c r="A99" s="135"/>
      <c r="B99" s="132" t="s">
        <v>34</v>
      </c>
      <c r="C99" s="9" t="s">
        <v>13</v>
      </c>
      <c r="D99" s="19">
        <f>E99-(E99*0.2)</f>
        <v>1547.2</v>
      </c>
      <c r="E99" s="19">
        <v>1934</v>
      </c>
      <c r="F99" s="19">
        <v>2451</v>
      </c>
      <c r="G99" s="3">
        <f t="shared" ref="G99:G128" si="52">E99*0.3+E99</f>
        <v>2514.1999999999998</v>
      </c>
      <c r="H99" s="3">
        <f t="shared" ref="H99:H128" si="53">F99*0.3+F99</f>
        <v>3186.3</v>
      </c>
      <c r="I99" s="19">
        <v>2652</v>
      </c>
      <c r="J99" s="19">
        <v>3103</v>
      </c>
      <c r="K99" s="3">
        <f t="shared" si="23"/>
        <v>3594</v>
      </c>
      <c r="L99" s="20">
        <v>4792</v>
      </c>
      <c r="M99" s="3">
        <f>N99-(N99*0.26)</f>
        <v>3961.96</v>
      </c>
      <c r="N99" s="20">
        <v>5354</v>
      </c>
      <c r="O99" s="13">
        <v>4.6199999999999998E-2</v>
      </c>
    </row>
    <row r="100" spans="1:15">
      <c r="A100" s="136"/>
      <c r="B100" s="133"/>
      <c r="C100" s="10" t="s">
        <v>14</v>
      </c>
      <c r="D100" s="17">
        <f t="shared" ref="D100:D128" si="54">E100-(E100*0.2)</f>
        <v>1690.4</v>
      </c>
      <c r="E100" s="17">
        <v>2113</v>
      </c>
      <c r="F100" s="17">
        <v>2696</v>
      </c>
      <c r="G100" s="4">
        <f t="shared" si="52"/>
        <v>2746.9</v>
      </c>
      <c r="H100" s="4">
        <f t="shared" si="53"/>
        <v>3504.8</v>
      </c>
      <c r="I100" s="17">
        <v>2830</v>
      </c>
      <c r="J100" s="17">
        <v>3413</v>
      </c>
      <c r="K100" s="4">
        <f t="shared" si="23"/>
        <v>3823.5</v>
      </c>
      <c r="L100" s="21">
        <v>5098</v>
      </c>
      <c r="M100" s="4">
        <f t="shared" ref="M100:M105" si="55">N100-(N100*0.26)</f>
        <v>4239.46</v>
      </c>
      <c r="N100" s="21">
        <v>5729</v>
      </c>
      <c r="O100" s="14">
        <v>4.6199999999999998E-2</v>
      </c>
    </row>
    <row r="101" spans="1:15">
      <c r="A101" s="136"/>
      <c r="B101" s="133"/>
      <c r="C101" s="10" t="s">
        <v>15</v>
      </c>
      <c r="D101" s="17">
        <f t="shared" si="54"/>
        <v>1598.4</v>
      </c>
      <c r="E101" s="17">
        <v>1998</v>
      </c>
      <c r="F101" s="17">
        <v>2504</v>
      </c>
      <c r="G101" s="4">
        <f t="shared" si="52"/>
        <v>2597.4</v>
      </c>
      <c r="H101" s="4">
        <f t="shared" si="53"/>
        <v>3255.2</v>
      </c>
      <c r="I101" s="17">
        <v>2716</v>
      </c>
      <c r="J101" s="17">
        <v>3222</v>
      </c>
      <c r="K101" s="4">
        <f t="shared" si="23"/>
        <v>3941.25</v>
      </c>
      <c r="L101" s="21">
        <v>5255</v>
      </c>
      <c r="M101" s="4">
        <f t="shared" si="55"/>
        <v>4382.28</v>
      </c>
      <c r="N101" s="21">
        <v>5922</v>
      </c>
      <c r="O101" s="14">
        <v>4.6199999999999998E-2</v>
      </c>
    </row>
    <row r="102" spans="1:15">
      <c r="A102" s="136"/>
      <c r="B102" s="133"/>
      <c r="C102" s="10" t="s">
        <v>16</v>
      </c>
      <c r="D102" s="17">
        <f t="shared" si="54"/>
        <v>1584.8</v>
      </c>
      <c r="E102" s="17">
        <v>1981</v>
      </c>
      <c r="F102" s="17">
        <v>2486</v>
      </c>
      <c r="G102" s="4">
        <f t="shared" si="52"/>
        <v>2575.3000000000002</v>
      </c>
      <c r="H102" s="4">
        <f t="shared" si="53"/>
        <v>3231.8</v>
      </c>
      <c r="I102" s="17">
        <v>2698</v>
      </c>
      <c r="J102" s="17">
        <v>3204</v>
      </c>
      <c r="K102" s="4">
        <f t="shared" si="23"/>
        <v>4060.5</v>
      </c>
      <c r="L102" s="21">
        <v>5414</v>
      </c>
      <c r="M102" s="4">
        <f t="shared" si="55"/>
        <v>4527.32</v>
      </c>
      <c r="N102" s="21">
        <v>6118</v>
      </c>
      <c r="O102" s="14">
        <v>4.6199999999999998E-2</v>
      </c>
    </row>
    <row r="103" spans="1:15">
      <c r="A103" s="136"/>
      <c r="B103" s="133"/>
      <c r="C103" s="10" t="s">
        <v>17</v>
      </c>
      <c r="D103" s="17">
        <f t="shared" si="54"/>
        <v>1877.6</v>
      </c>
      <c r="E103" s="17">
        <v>2347</v>
      </c>
      <c r="F103" s="17">
        <v>2916</v>
      </c>
      <c r="G103" s="4">
        <f t="shared" si="52"/>
        <v>3051.1</v>
      </c>
      <c r="H103" s="4">
        <f t="shared" si="53"/>
        <v>3790.8</v>
      </c>
      <c r="I103" s="17">
        <v>3543</v>
      </c>
      <c r="J103" s="17">
        <v>4112</v>
      </c>
      <c r="K103" s="4">
        <f t="shared" si="23"/>
        <v>4198.5</v>
      </c>
      <c r="L103" s="21">
        <v>5598</v>
      </c>
      <c r="M103" s="4">
        <f>N103-(N103*0.26)</f>
        <v>4690.8599999999997</v>
      </c>
      <c r="N103" s="21">
        <v>6339</v>
      </c>
      <c r="O103" s="14">
        <v>4.6199999999999998E-2</v>
      </c>
    </row>
    <row r="104" spans="1:15">
      <c r="A104" s="136"/>
      <c r="B104" s="133"/>
      <c r="C104" s="10" t="s">
        <v>18</v>
      </c>
      <c r="D104" s="17">
        <f t="shared" si="54"/>
        <v>1877.6</v>
      </c>
      <c r="E104" s="17">
        <v>2347</v>
      </c>
      <c r="F104" s="17">
        <v>2916</v>
      </c>
      <c r="G104" s="4">
        <f t="shared" si="52"/>
        <v>3051.1</v>
      </c>
      <c r="H104" s="4">
        <f t="shared" si="53"/>
        <v>3790.8</v>
      </c>
      <c r="I104" s="17">
        <v>3543</v>
      </c>
      <c r="J104" s="17">
        <v>4112</v>
      </c>
      <c r="K104" s="4">
        <f t="shared" si="23"/>
        <v>4336.5</v>
      </c>
      <c r="L104" s="21">
        <v>5782</v>
      </c>
      <c r="M104" s="4">
        <f t="shared" si="55"/>
        <v>4854.3999999999996</v>
      </c>
      <c r="N104" s="21">
        <v>6560</v>
      </c>
      <c r="O104" s="14">
        <v>4.6199999999999998E-2</v>
      </c>
    </row>
    <row r="105" spans="1:15">
      <c r="A105" s="136"/>
      <c r="B105" s="133"/>
      <c r="C105" s="10" t="s">
        <v>19</v>
      </c>
      <c r="D105" s="17">
        <f t="shared" si="54"/>
        <v>2099.1999999999998</v>
      </c>
      <c r="E105" s="17">
        <v>2624</v>
      </c>
      <c r="F105" s="17">
        <v>3140</v>
      </c>
      <c r="G105" s="4">
        <f t="shared" si="52"/>
        <v>3411.2</v>
      </c>
      <c r="H105" s="4">
        <f t="shared" si="53"/>
        <v>4082</v>
      </c>
      <c r="I105" s="17">
        <v>3996</v>
      </c>
      <c r="J105" s="17">
        <v>4428</v>
      </c>
      <c r="K105" s="4">
        <f t="shared" si="23"/>
        <v>4336.5</v>
      </c>
      <c r="L105" s="21">
        <v>5782</v>
      </c>
      <c r="M105" s="4">
        <f t="shared" si="55"/>
        <v>4854.3999999999996</v>
      </c>
      <c r="N105" s="21">
        <v>6560</v>
      </c>
      <c r="O105" s="14">
        <v>6.4699999999999994E-2</v>
      </c>
    </row>
    <row r="106" spans="1:15">
      <c r="A106" s="136"/>
      <c r="B106" s="133"/>
      <c r="C106" s="10" t="s">
        <v>20</v>
      </c>
      <c r="D106" s="17">
        <f t="shared" si="54"/>
        <v>2204.8000000000002</v>
      </c>
      <c r="E106" s="17">
        <v>2756</v>
      </c>
      <c r="F106" s="17">
        <v>3666</v>
      </c>
      <c r="G106" s="4">
        <f t="shared" si="52"/>
        <v>3582.8</v>
      </c>
      <c r="H106" s="4">
        <f t="shared" si="53"/>
        <v>4765.8</v>
      </c>
      <c r="I106" s="17">
        <v>3952</v>
      </c>
      <c r="J106" s="17">
        <v>4862</v>
      </c>
      <c r="K106" s="4">
        <f t="shared" si="23"/>
        <v>4607.25</v>
      </c>
      <c r="L106" s="21">
        <v>6143</v>
      </c>
      <c r="M106" s="4">
        <f>N106-(N106*0.25)</f>
        <v>5250</v>
      </c>
      <c r="N106" s="21">
        <v>7000</v>
      </c>
      <c r="O106" s="14">
        <v>6.4699999999999994E-2</v>
      </c>
    </row>
    <row r="107" spans="1:15">
      <c r="A107" s="136"/>
      <c r="B107" s="133"/>
      <c r="C107" s="10" t="s">
        <v>21</v>
      </c>
      <c r="D107" s="17">
        <f t="shared" si="54"/>
        <v>2204.8000000000002</v>
      </c>
      <c r="E107" s="17">
        <v>2756</v>
      </c>
      <c r="F107" s="17">
        <v>3955</v>
      </c>
      <c r="G107" s="4">
        <f t="shared" si="52"/>
        <v>3582.8</v>
      </c>
      <c r="H107" s="4">
        <f t="shared" si="53"/>
        <v>5141.5</v>
      </c>
      <c r="I107" s="17">
        <v>4192</v>
      </c>
      <c r="J107" s="17">
        <v>5103</v>
      </c>
      <c r="K107" s="4">
        <f t="shared" si="23"/>
        <v>4878.75</v>
      </c>
      <c r="L107" s="21">
        <v>6505</v>
      </c>
      <c r="M107" s="4">
        <f t="shared" ref="M107:M113" si="56">N107-(N107*0.25)</f>
        <v>5580.75</v>
      </c>
      <c r="N107" s="21">
        <v>7441</v>
      </c>
      <c r="O107" s="14">
        <v>8.2699999999999996E-2</v>
      </c>
    </row>
    <row r="108" spans="1:15">
      <c r="A108" s="136"/>
      <c r="B108" s="133"/>
      <c r="C108" s="10" t="s">
        <v>22</v>
      </c>
      <c r="D108" s="17">
        <f t="shared" si="54"/>
        <v>2435.1999999999998</v>
      </c>
      <c r="E108" s="17">
        <v>3044</v>
      </c>
      <c r="F108" s="17">
        <v>3908</v>
      </c>
      <c r="G108" s="4">
        <f t="shared" si="52"/>
        <v>3957.2</v>
      </c>
      <c r="H108" s="4">
        <f t="shared" si="53"/>
        <v>5080.3999999999996</v>
      </c>
      <c r="I108" s="17">
        <v>4145</v>
      </c>
      <c r="J108" s="17">
        <v>5056</v>
      </c>
      <c r="K108" s="4">
        <f t="shared" si="23"/>
        <v>5145.75</v>
      </c>
      <c r="L108" s="21">
        <v>6861</v>
      </c>
      <c r="M108" s="4">
        <f t="shared" si="56"/>
        <v>5909.25</v>
      </c>
      <c r="N108" s="21">
        <v>7879</v>
      </c>
      <c r="O108" s="14">
        <v>8.2699999999999996E-2</v>
      </c>
    </row>
    <row r="109" spans="1:15">
      <c r="A109" s="136"/>
      <c r="B109" s="133"/>
      <c r="C109" s="10" t="s">
        <v>23</v>
      </c>
      <c r="D109" s="17">
        <f t="shared" si="54"/>
        <v>2397.6</v>
      </c>
      <c r="E109" s="17">
        <v>2997</v>
      </c>
      <c r="F109" s="17">
        <v>5024</v>
      </c>
      <c r="G109" s="4">
        <f t="shared" si="52"/>
        <v>3896.1</v>
      </c>
      <c r="H109" s="4">
        <f t="shared" si="53"/>
        <v>6531.2</v>
      </c>
      <c r="I109" s="17">
        <v>5680</v>
      </c>
      <c r="J109" s="17">
        <v>6818</v>
      </c>
      <c r="K109" s="4">
        <f t="shared" si="23"/>
        <v>5764.5</v>
      </c>
      <c r="L109" s="21">
        <v>7686</v>
      </c>
      <c r="M109" s="4">
        <f t="shared" si="56"/>
        <v>6657</v>
      </c>
      <c r="N109" s="21">
        <v>8876</v>
      </c>
      <c r="O109" s="14">
        <v>0.12790000000000001</v>
      </c>
    </row>
    <row r="110" spans="1:15">
      <c r="A110" s="136"/>
      <c r="B110" s="133"/>
      <c r="C110" s="10" t="s">
        <v>24</v>
      </c>
      <c r="D110" s="17">
        <f t="shared" si="54"/>
        <v>3108.8</v>
      </c>
      <c r="E110" s="17">
        <v>3886</v>
      </c>
      <c r="F110" s="17">
        <v>5767</v>
      </c>
      <c r="G110" s="4">
        <f t="shared" si="52"/>
        <v>5051.8</v>
      </c>
      <c r="H110" s="4">
        <f t="shared" si="53"/>
        <v>7497.1</v>
      </c>
      <c r="I110" s="17">
        <v>6043</v>
      </c>
      <c r="J110" s="17">
        <v>7561</v>
      </c>
      <c r="K110" s="4">
        <f t="shared" si="23"/>
        <v>6120</v>
      </c>
      <c r="L110" s="21">
        <v>8160</v>
      </c>
      <c r="M110" s="4">
        <f t="shared" si="56"/>
        <v>7080.75</v>
      </c>
      <c r="N110" s="21">
        <v>9441</v>
      </c>
      <c r="O110" s="14">
        <v>0.12790000000000001</v>
      </c>
    </row>
    <row r="111" spans="1:15">
      <c r="A111" s="136"/>
      <c r="B111" s="133"/>
      <c r="C111" s="10" t="s">
        <v>25</v>
      </c>
      <c r="D111" s="17">
        <f t="shared" si="54"/>
        <v>3399.2</v>
      </c>
      <c r="E111" s="17">
        <v>4249</v>
      </c>
      <c r="F111" s="17">
        <v>6179</v>
      </c>
      <c r="G111" s="4">
        <f t="shared" si="52"/>
        <v>5523.7</v>
      </c>
      <c r="H111" s="4">
        <f t="shared" si="53"/>
        <v>8032.7</v>
      </c>
      <c r="I111" s="17">
        <v>6239</v>
      </c>
      <c r="J111" s="17">
        <v>8641</v>
      </c>
      <c r="K111" s="4">
        <f t="shared" si="23"/>
        <v>6475.5</v>
      </c>
      <c r="L111" s="21">
        <v>8634</v>
      </c>
      <c r="M111" s="4">
        <f t="shared" si="56"/>
        <v>7504.5</v>
      </c>
      <c r="N111" s="21">
        <v>10006</v>
      </c>
      <c r="O111" s="14">
        <v>0.14319999999999999</v>
      </c>
    </row>
    <row r="112" spans="1:15">
      <c r="A112" s="136"/>
      <c r="B112" s="133"/>
      <c r="C112" s="10" t="s">
        <v>26</v>
      </c>
      <c r="D112" s="17">
        <f t="shared" si="54"/>
        <v>5529.6</v>
      </c>
      <c r="E112" s="17">
        <v>6912</v>
      </c>
      <c r="F112" s="17">
        <v>9189</v>
      </c>
      <c r="G112" s="4">
        <f t="shared" si="52"/>
        <v>8985.6</v>
      </c>
      <c r="H112" s="4">
        <f t="shared" si="53"/>
        <v>11945.7</v>
      </c>
      <c r="I112" s="17">
        <v>10500</v>
      </c>
      <c r="J112" s="17">
        <v>12777</v>
      </c>
      <c r="K112" s="4">
        <f t="shared" si="23"/>
        <v>8198.25</v>
      </c>
      <c r="L112" s="21">
        <v>10931</v>
      </c>
      <c r="M112" s="4">
        <f t="shared" si="56"/>
        <v>9601.5</v>
      </c>
      <c r="N112" s="21">
        <v>12802</v>
      </c>
      <c r="O112" s="14">
        <v>0.2495</v>
      </c>
    </row>
    <row r="113" spans="1:15" ht="15.75" thickBot="1">
      <c r="A113" s="136"/>
      <c r="B113" s="134"/>
      <c r="C113" s="16" t="s">
        <v>27</v>
      </c>
      <c r="D113" s="25">
        <f t="shared" si="54"/>
        <v>6413.6</v>
      </c>
      <c r="E113" s="25">
        <v>8017</v>
      </c>
      <c r="F113" s="25">
        <v>10501</v>
      </c>
      <c r="G113" s="24">
        <f t="shared" si="52"/>
        <v>10422.1</v>
      </c>
      <c r="H113" s="24">
        <f t="shared" si="53"/>
        <v>13651.3</v>
      </c>
      <c r="I113" s="25">
        <v>11604</v>
      </c>
      <c r="J113" s="25">
        <v>14602</v>
      </c>
      <c r="K113" s="24">
        <f t="shared" si="23"/>
        <v>10109.25</v>
      </c>
      <c r="L113" s="29">
        <v>13479</v>
      </c>
      <c r="M113" s="24">
        <f t="shared" si="56"/>
        <v>11933.25</v>
      </c>
      <c r="N113" s="29">
        <v>15911</v>
      </c>
      <c r="O113" s="26">
        <v>0.30259999999999998</v>
      </c>
    </row>
    <row r="114" spans="1:15">
      <c r="A114" s="135"/>
      <c r="B114" s="132" t="s">
        <v>35</v>
      </c>
      <c r="C114" s="9" t="s">
        <v>13</v>
      </c>
      <c r="D114" s="3">
        <f t="shared" si="54"/>
        <v>1164.8</v>
      </c>
      <c r="E114" s="3">
        <v>1456</v>
      </c>
      <c r="F114" s="20">
        <v>1666</v>
      </c>
      <c r="G114" s="3">
        <f t="shared" si="52"/>
        <v>1892.8</v>
      </c>
      <c r="H114" s="3">
        <f t="shared" si="53"/>
        <v>2165.8000000000002</v>
      </c>
      <c r="I114" s="3">
        <v>1961</v>
      </c>
      <c r="J114" s="20">
        <v>2125</v>
      </c>
      <c r="K114" s="3">
        <f t="shared" si="23"/>
        <v>2772.75</v>
      </c>
      <c r="L114" s="20">
        <v>3697</v>
      </c>
      <c r="M114" s="3">
        <f>N114-(N114*0.26)</f>
        <v>3026.6</v>
      </c>
      <c r="N114" s="20">
        <v>4090</v>
      </c>
      <c r="O114" s="6">
        <v>3.49E-2</v>
      </c>
    </row>
    <row r="115" spans="1:15">
      <c r="A115" s="136"/>
      <c r="B115" s="133"/>
      <c r="C115" s="10" t="s">
        <v>14</v>
      </c>
      <c r="D115" s="4">
        <f t="shared" si="54"/>
        <v>1184.8</v>
      </c>
      <c r="E115" s="4">
        <v>1481</v>
      </c>
      <c r="F115" s="4">
        <v>1833</v>
      </c>
      <c r="G115" s="4">
        <f t="shared" si="52"/>
        <v>1925.3</v>
      </c>
      <c r="H115" s="4">
        <f t="shared" si="53"/>
        <v>2382.9</v>
      </c>
      <c r="I115" s="4">
        <v>1985</v>
      </c>
      <c r="J115" s="4">
        <v>2338</v>
      </c>
      <c r="K115" s="4">
        <f t="shared" si="23"/>
        <v>2938.5</v>
      </c>
      <c r="L115" s="21">
        <v>3918</v>
      </c>
      <c r="M115" s="4">
        <f t="shared" ref="M115:M120" si="57">N115-(N115*0.26)</f>
        <v>3227.14</v>
      </c>
      <c r="N115" s="21">
        <v>4361</v>
      </c>
      <c r="O115" s="7">
        <v>3.49E-2</v>
      </c>
    </row>
    <row r="116" spans="1:15">
      <c r="A116" s="136"/>
      <c r="B116" s="133"/>
      <c r="C116" s="10" t="s">
        <v>15</v>
      </c>
      <c r="D116" s="4">
        <f t="shared" si="54"/>
        <v>1193.5999999999999</v>
      </c>
      <c r="E116" s="4">
        <v>1492</v>
      </c>
      <c r="F116" s="4">
        <v>1861</v>
      </c>
      <c r="G116" s="4">
        <f t="shared" si="52"/>
        <v>1939.6</v>
      </c>
      <c r="H116" s="4">
        <f t="shared" si="53"/>
        <v>2419.3000000000002</v>
      </c>
      <c r="I116" s="4">
        <v>1997</v>
      </c>
      <c r="J116" s="4">
        <v>2365</v>
      </c>
      <c r="K116" s="4">
        <f t="shared" si="23"/>
        <v>3024</v>
      </c>
      <c r="L116" s="21">
        <v>4032</v>
      </c>
      <c r="M116" s="4">
        <f t="shared" si="57"/>
        <v>3330</v>
      </c>
      <c r="N116" s="21">
        <v>4500</v>
      </c>
      <c r="O116" s="7">
        <v>3.49E-2</v>
      </c>
    </row>
    <row r="117" spans="1:15">
      <c r="A117" s="136"/>
      <c r="B117" s="133"/>
      <c r="C117" s="10" t="s">
        <v>16</v>
      </c>
      <c r="D117" s="4">
        <f t="shared" si="54"/>
        <v>1202.4000000000001</v>
      </c>
      <c r="E117" s="4">
        <v>1503</v>
      </c>
      <c r="F117" s="4">
        <v>1888</v>
      </c>
      <c r="G117" s="4">
        <f t="shared" si="52"/>
        <v>1953.9</v>
      </c>
      <c r="H117" s="4">
        <f t="shared" si="53"/>
        <v>2454.4</v>
      </c>
      <c r="I117" s="4">
        <v>2008</v>
      </c>
      <c r="J117" s="4">
        <v>2393</v>
      </c>
      <c r="K117" s="4">
        <f t="shared" si="23"/>
        <v>3110.25</v>
      </c>
      <c r="L117" s="21">
        <v>4147</v>
      </c>
      <c r="M117" s="4">
        <f t="shared" si="57"/>
        <v>3435.08</v>
      </c>
      <c r="N117" s="21">
        <v>4642</v>
      </c>
      <c r="O117" s="7">
        <v>3.49E-2</v>
      </c>
    </row>
    <row r="118" spans="1:15">
      <c r="A118" s="136"/>
      <c r="B118" s="133"/>
      <c r="C118" s="10" t="s">
        <v>17</v>
      </c>
      <c r="D118" s="4">
        <f t="shared" si="54"/>
        <v>1249.5999999999999</v>
      </c>
      <c r="E118" s="4">
        <v>1562</v>
      </c>
      <c r="F118" s="4">
        <v>1978</v>
      </c>
      <c r="G118" s="4">
        <f t="shared" si="52"/>
        <v>2030.6</v>
      </c>
      <c r="H118" s="4">
        <f t="shared" si="53"/>
        <v>2571.4</v>
      </c>
      <c r="I118" s="4">
        <v>2066</v>
      </c>
      <c r="J118" s="4">
        <v>2483</v>
      </c>
      <c r="K118" s="4">
        <f t="shared" si="23"/>
        <v>3213.75</v>
      </c>
      <c r="L118" s="21">
        <v>4285</v>
      </c>
      <c r="M118" s="4">
        <f>N118-(N118*0.26)</f>
        <v>3557.1800000000003</v>
      </c>
      <c r="N118" s="21">
        <v>4807</v>
      </c>
      <c r="O118" s="7">
        <v>3.49E-2</v>
      </c>
    </row>
    <row r="119" spans="1:15">
      <c r="A119" s="136"/>
      <c r="B119" s="133"/>
      <c r="C119" s="10" t="s">
        <v>18</v>
      </c>
      <c r="D119" s="4">
        <f t="shared" si="54"/>
        <v>1249.5999999999999</v>
      </c>
      <c r="E119" s="4">
        <v>1562</v>
      </c>
      <c r="F119" s="21">
        <v>1978</v>
      </c>
      <c r="G119" s="4">
        <f t="shared" si="52"/>
        <v>2030.6</v>
      </c>
      <c r="H119" s="4">
        <f t="shared" si="53"/>
        <v>2571.4</v>
      </c>
      <c r="I119" s="4">
        <v>2066</v>
      </c>
      <c r="J119" s="21">
        <v>2483</v>
      </c>
      <c r="K119" s="4">
        <f t="shared" si="23"/>
        <v>3317.25</v>
      </c>
      <c r="L119" s="21">
        <v>4423</v>
      </c>
      <c r="M119" s="4">
        <f t="shared" si="57"/>
        <v>3679.2799999999997</v>
      </c>
      <c r="N119" s="21">
        <v>4972</v>
      </c>
      <c r="O119" s="7">
        <v>3.49E-2</v>
      </c>
    </row>
    <row r="120" spans="1:15">
      <c r="A120" s="136"/>
      <c r="B120" s="133"/>
      <c r="C120" s="10" t="s">
        <v>19</v>
      </c>
      <c r="D120" s="4">
        <f t="shared" si="54"/>
        <v>1345.6</v>
      </c>
      <c r="E120" s="4">
        <v>1682</v>
      </c>
      <c r="F120" s="21">
        <v>2130</v>
      </c>
      <c r="G120" s="4">
        <f t="shared" si="52"/>
        <v>2186.6</v>
      </c>
      <c r="H120" s="4">
        <f t="shared" si="53"/>
        <v>2769</v>
      </c>
      <c r="I120" s="4">
        <v>2259</v>
      </c>
      <c r="J120" s="21">
        <v>2674</v>
      </c>
      <c r="K120" s="4">
        <f t="shared" si="23"/>
        <v>3317.25</v>
      </c>
      <c r="L120" s="21">
        <v>4423</v>
      </c>
      <c r="M120" s="4">
        <f t="shared" si="57"/>
        <v>3679.2799999999997</v>
      </c>
      <c r="N120" s="21">
        <v>4972</v>
      </c>
      <c r="O120" s="7">
        <v>3.7199999999999997E-2</v>
      </c>
    </row>
    <row r="121" spans="1:15">
      <c r="A121" s="136"/>
      <c r="B121" s="133"/>
      <c r="C121" s="10" t="s">
        <v>20</v>
      </c>
      <c r="D121" s="4">
        <f t="shared" si="54"/>
        <v>1369.6</v>
      </c>
      <c r="E121" s="4">
        <v>1712</v>
      </c>
      <c r="F121" s="4">
        <v>2227</v>
      </c>
      <c r="G121" s="4">
        <f t="shared" si="52"/>
        <v>2225.6</v>
      </c>
      <c r="H121" s="4">
        <f t="shared" si="53"/>
        <v>2895.1</v>
      </c>
      <c r="I121" s="4">
        <v>2280</v>
      </c>
      <c r="J121" s="4">
        <v>2795</v>
      </c>
      <c r="K121" s="4">
        <f t="shared" si="23"/>
        <v>3518.25</v>
      </c>
      <c r="L121" s="21">
        <v>4691</v>
      </c>
      <c r="M121" s="4">
        <f>N121-(N121*0.25)</f>
        <v>3972.75</v>
      </c>
      <c r="N121" s="21">
        <v>5297</v>
      </c>
      <c r="O121" s="7">
        <v>3.7199999999999997E-2</v>
      </c>
    </row>
    <row r="122" spans="1:15">
      <c r="A122" s="136"/>
      <c r="B122" s="133"/>
      <c r="C122" s="10" t="s">
        <v>21</v>
      </c>
      <c r="D122" s="4">
        <f t="shared" si="54"/>
        <v>1564</v>
      </c>
      <c r="E122" s="4">
        <v>1955</v>
      </c>
      <c r="F122" s="4">
        <v>2469</v>
      </c>
      <c r="G122" s="4">
        <f t="shared" si="52"/>
        <v>2541.5</v>
      </c>
      <c r="H122" s="4">
        <f t="shared" si="53"/>
        <v>3209.7</v>
      </c>
      <c r="I122" s="4">
        <v>2631</v>
      </c>
      <c r="J122" s="4">
        <v>3145</v>
      </c>
      <c r="K122" s="4">
        <f t="shared" si="23"/>
        <v>3719.25</v>
      </c>
      <c r="L122" s="21">
        <v>4959</v>
      </c>
      <c r="M122" s="4">
        <f t="shared" ref="M122:M128" si="58">N122-(N122*0.25)</f>
        <v>4216.5</v>
      </c>
      <c r="N122" s="21">
        <v>5622</v>
      </c>
      <c r="O122" s="7">
        <v>4.7100000000000003E-2</v>
      </c>
    </row>
    <row r="123" spans="1:15">
      <c r="A123" s="136"/>
      <c r="B123" s="133"/>
      <c r="C123" s="10" t="s">
        <v>22</v>
      </c>
      <c r="D123" s="4">
        <f t="shared" si="54"/>
        <v>1579.2</v>
      </c>
      <c r="E123" s="4">
        <v>1974</v>
      </c>
      <c r="F123" s="4">
        <v>2523</v>
      </c>
      <c r="G123" s="4">
        <f t="shared" si="52"/>
        <v>2566.1999999999998</v>
      </c>
      <c r="H123" s="4">
        <f t="shared" si="53"/>
        <v>3279.9</v>
      </c>
      <c r="I123" s="4">
        <v>2650</v>
      </c>
      <c r="J123" s="4">
        <v>3199</v>
      </c>
      <c r="K123" s="4">
        <f t="shared" si="23"/>
        <v>3915</v>
      </c>
      <c r="L123" s="21">
        <v>5220</v>
      </c>
      <c r="M123" s="4">
        <f t="shared" si="58"/>
        <v>4457.25</v>
      </c>
      <c r="N123" s="21">
        <v>5943</v>
      </c>
      <c r="O123" s="7">
        <v>4.7100000000000003E-2</v>
      </c>
    </row>
    <row r="124" spans="1:15">
      <c r="A124" s="136"/>
      <c r="B124" s="133"/>
      <c r="C124" s="10" t="s">
        <v>23</v>
      </c>
      <c r="D124" s="4">
        <f t="shared" si="54"/>
        <v>1802.4</v>
      </c>
      <c r="E124" s="4">
        <v>2253</v>
      </c>
      <c r="F124" s="4">
        <v>2871</v>
      </c>
      <c r="G124" s="4">
        <f t="shared" si="52"/>
        <v>2928.9</v>
      </c>
      <c r="H124" s="4">
        <f t="shared" si="53"/>
        <v>3732.3</v>
      </c>
      <c r="I124" s="4">
        <v>3010</v>
      </c>
      <c r="J124" s="4">
        <v>3628</v>
      </c>
      <c r="K124" s="4">
        <f t="shared" si="23"/>
        <v>4382.25</v>
      </c>
      <c r="L124" s="21">
        <v>5843</v>
      </c>
      <c r="M124" s="4">
        <f t="shared" si="58"/>
        <v>5018.25</v>
      </c>
      <c r="N124" s="21">
        <v>6691</v>
      </c>
      <c r="O124" s="7">
        <v>5.3900000000000003E-2</v>
      </c>
    </row>
    <row r="125" spans="1:15">
      <c r="A125" s="136"/>
      <c r="B125" s="133"/>
      <c r="C125" s="10" t="s">
        <v>24</v>
      </c>
      <c r="D125" s="4">
        <f t="shared" si="54"/>
        <v>1825.6</v>
      </c>
      <c r="E125" s="4">
        <v>2282</v>
      </c>
      <c r="F125" s="4">
        <v>2968</v>
      </c>
      <c r="G125" s="4">
        <f t="shared" si="52"/>
        <v>2966.6</v>
      </c>
      <c r="H125" s="4">
        <f t="shared" si="53"/>
        <v>3858.4</v>
      </c>
      <c r="I125" s="4">
        <v>3039</v>
      </c>
      <c r="J125" s="4">
        <v>3725</v>
      </c>
      <c r="K125" s="4">
        <f t="shared" si="23"/>
        <v>4656.75</v>
      </c>
      <c r="L125" s="21">
        <v>6209</v>
      </c>
      <c r="M125" s="4">
        <f t="shared" si="58"/>
        <v>5343</v>
      </c>
      <c r="N125" s="21">
        <v>7124</v>
      </c>
      <c r="O125" s="7">
        <v>5.3900000000000003E-2</v>
      </c>
    </row>
    <row r="126" spans="1:15">
      <c r="A126" s="136"/>
      <c r="B126" s="133"/>
      <c r="C126" s="10" t="s">
        <v>25</v>
      </c>
      <c r="D126" s="4">
        <f t="shared" si="54"/>
        <v>2086.4</v>
      </c>
      <c r="E126" s="4">
        <v>2608</v>
      </c>
      <c r="F126" s="21">
        <v>3392</v>
      </c>
      <c r="G126" s="4">
        <f t="shared" si="52"/>
        <v>3390.4</v>
      </c>
      <c r="H126" s="4">
        <f t="shared" si="53"/>
        <v>4409.6000000000004</v>
      </c>
      <c r="I126" s="4">
        <v>4135</v>
      </c>
      <c r="J126" s="21">
        <v>4257</v>
      </c>
      <c r="K126" s="4">
        <f t="shared" si="23"/>
        <v>4932</v>
      </c>
      <c r="L126" s="21">
        <v>6576</v>
      </c>
      <c r="M126" s="4">
        <f t="shared" si="58"/>
        <v>5667.75</v>
      </c>
      <c r="N126" s="21">
        <v>7557</v>
      </c>
      <c r="O126" s="7">
        <v>8.3699999999999997E-2</v>
      </c>
    </row>
    <row r="127" spans="1:15">
      <c r="A127" s="136"/>
      <c r="B127" s="133"/>
      <c r="C127" s="10" t="s">
        <v>26</v>
      </c>
      <c r="D127" s="4">
        <f t="shared" si="54"/>
        <v>3000.8</v>
      </c>
      <c r="E127" s="4">
        <v>3751</v>
      </c>
      <c r="F127" s="4">
        <v>4962</v>
      </c>
      <c r="G127" s="4">
        <f t="shared" si="52"/>
        <v>4876.3</v>
      </c>
      <c r="H127" s="4">
        <f t="shared" si="53"/>
        <v>6450.6</v>
      </c>
      <c r="I127" s="4">
        <v>5086</v>
      </c>
      <c r="J127" s="4">
        <v>6297</v>
      </c>
      <c r="K127" s="4">
        <f t="shared" si="23"/>
        <v>6233.25</v>
      </c>
      <c r="L127" s="21">
        <v>8311</v>
      </c>
      <c r="M127" s="4">
        <f t="shared" si="58"/>
        <v>7245.75</v>
      </c>
      <c r="N127" s="21">
        <v>9661</v>
      </c>
      <c r="O127" s="7">
        <v>0.1026</v>
      </c>
    </row>
    <row r="128" spans="1:15" ht="15.75" thickBot="1">
      <c r="A128" s="136"/>
      <c r="B128" s="134"/>
      <c r="C128" s="16" t="s">
        <v>27</v>
      </c>
      <c r="D128" s="24">
        <f t="shared" si="54"/>
        <v>3464</v>
      </c>
      <c r="E128" s="24">
        <v>4330</v>
      </c>
      <c r="F128" s="29">
        <v>5670</v>
      </c>
      <c r="G128" s="24">
        <f t="shared" si="52"/>
        <v>5629</v>
      </c>
      <c r="H128" s="24">
        <f t="shared" si="53"/>
        <v>7371</v>
      </c>
      <c r="I128" s="24">
        <v>5820</v>
      </c>
      <c r="J128" s="29">
        <v>7196</v>
      </c>
      <c r="K128" s="24">
        <f t="shared" si="23"/>
        <v>7682.25</v>
      </c>
      <c r="L128" s="29">
        <v>10243</v>
      </c>
      <c r="M128" s="24">
        <f t="shared" si="58"/>
        <v>9007.5</v>
      </c>
      <c r="N128" s="29">
        <v>12010</v>
      </c>
      <c r="O128" s="28">
        <v>0.123</v>
      </c>
    </row>
    <row r="129" spans="1:15">
      <c r="A129" s="138"/>
      <c r="B129" s="132" t="s">
        <v>37</v>
      </c>
      <c r="C129" s="9" t="s">
        <v>13</v>
      </c>
      <c r="D129" s="20">
        <f t="shared" ref="D129:N129" si="59">D114*0.2+D114</f>
        <v>1397.76</v>
      </c>
      <c r="E129" s="20">
        <f t="shared" si="59"/>
        <v>1747.2</v>
      </c>
      <c r="F129" s="20">
        <f>F114*0.2+F114</f>
        <v>1999.2</v>
      </c>
      <c r="G129" s="20">
        <f t="shared" si="59"/>
        <v>2271.36</v>
      </c>
      <c r="H129" s="20">
        <f t="shared" si="59"/>
        <v>2598.96</v>
      </c>
      <c r="I129" s="20">
        <f t="shared" si="59"/>
        <v>2353.1999999999998</v>
      </c>
      <c r="J129" s="20">
        <f t="shared" si="59"/>
        <v>2550</v>
      </c>
      <c r="K129" s="20">
        <f t="shared" si="59"/>
        <v>3327.3</v>
      </c>
      <c r="L129" s="20">
        <f t="shared" si="59"/>
        <v>4436.3999999999996</v>
      </c>
      <c r="M129" s="20">
        <f t="shared" si="59"/>
        <v>3631.92</v>
      </c>
      <c r="N129" s="20">
        <f t="shared" si="59"/>
        <v>4908</v>
      </c>
      <c r="O129" s="33">
        <f>O114+0.002</f>
        <v>3.6900000000000002E-2</v>
      </c>
    </row>
    <row r="130" spans="1:15">
      <c r="A130" s="139"/>
      <c r="B130" s="133"/>
      <c r="C130" s="10" t="s">
        <v>14</v>
      </c>
      <c r="D130" s="21">
        <f t="shared" ref="D130:H130" si="60">D115*0.2+D115</f>
        <v>1421.76</v>
      </c>
      <c r="E130" s="21">
        <f t="shared" si="60"/>
        <v>1777.2</v>
      </c>
      <c r="F130" s="21">
        <f t="shared" si="60"/>
        <v>2199.6</v>
      </c>
      <c r="G130" s="21">
        <f t="shared" si="60"/>
        <v>2310.36</v>
      </c>
      <c r="H130" s="21">
        <f t="shared" si="60"/>
        <v>2859.48</v>
      </c>
      <c r="I130" s="21">
        <f t="shared" ref="I130:K137" si="61">I115*0.2+I115</f>
        <v>2382</v>
      </c>
      <c r="J130" s="21">
        <f t="shared" ref="J130" si="62">J115*0.2+J115</f>
        <v>2805.6</v>
      </c>
      <c r="K130" s="21">
        <f t="shared" si="61"/>
        <v>3526.2</v>
      </c>
      <c r="L130" s="21">
        <f t="shared" ref="L130" si="63">L115*0.2+L115</f>
        <v>4701.6000000000004</v>
      </c>
      <c r="M130" s="21">
        <f t="shared" ref="M130:N130" si="64">M115*0.2+M115</f>
        <v>3872.5679999999998</v>
      </c>
      <c r="N130" s="21">
        <f t="shared" si="64"/>
        <v>5233.2</v>
      </c>
      <c r="O130" s="34">
        <f t="shared" ref="O130:O143" si="65">O115+0.002</f>
        <v>3.6900000000000002E-2</v>
      </c>
    </row>
    <row r="131" spans="1:15">
      <c r="A131" s="139"/>
      <c r="B131" s="133"/>
      <c r="C131" s="10" t="s">
        <v>15</v>
      </c>
      <c r="D131" s="21">
        <f t="shared" ref="D131:H131" si="66">D116*0.2+D116</f>
        <v>1432.32</v>
      </c>
      <c r="E131" s="21">
        <f t="shared" si="66"/>
        <v>1790.4</v>
      </c>
      <c r="F131" s="21">
        <f t="shared" si="66"/>
        <v>2233.1999999999998</v>
      </c>
      <c r="G131" s="21">
        <f t="shared" si="66"/>
        <v>2327.52</v>
      </c>
      <c r="H131" s="21">
        <f t="shared" si="66"/>
        <v>2903.1600000000003</v>
      </c>
      <c r="I131" s="21">
        <f t="shared" si="61"/>
        <v>2396.4</v>
      </c>
      <c r="J131" s="21">
        <f t="shared" ref="J131" si="67">J116*0.2+J116</f>
        <v>2838</v>
      </c>
      <c r="K131" s="21">
        <f t="shared" si="61"/>
        <v>3628.8</v>
      </c>
      <c r="L131" s="21">
        <f t="shared" ref="L131" si="68">L116*0.2+L116</f>
        <v>4838.3999999999996</v>
      </c>
      <c r="M131" s="21">
        <f t="shared" ref="M131:N131" si="69">M116*0.2+M116</f>
        <v>3996</v>
      </c>
      <c r="N131" s="21">
        <f t="shared" si="69"/>
        <v>5400</v>
      </c>
      <c r="O131" s="34">
        <f t="shared" si="65"/>
        <v>3.6900000000000002E-2</v>
      </c>
    </row>
    <row r="132" spans="1:15">
      <c r="A132" s="139"/>
      <c r="B132" s="133"/>
      <c r="C132" s="10" t="s">
        <v>16</v>
      </c>
      <c r="D132" s="21">
        <f t="shared" ref="D132:H132" si="70">D117*0.2+D117</f>
        <v>1442.88</v>
      </c>
      <c r="E132" s="21">
        <f t="shared" si="70"/>
        <v>1803.6</v>
      </c>
      <c r="F132" s="21">
        <f t="shared" si="70"/>
        <v>2265.6</v>
      </c>
      <c r="G132" s="21">
        <f t="shared" si="70"/>
        <v>2344.6800000000003</v>
      </c>
      <c r="H132" s="21">
        <f t="shared" si="70"/>
        <v>2945.28</v>
      </c>
      <c r="I132" s="21">
        <f t="shared" si="61"/>
        <v>2409.6</v>
      </c>
      <c r="J132" s="21">
        <f t="shared" ref="J132" si="71">J117*0.2+J117</f>
        <v>2871.6</v>
      </c>
      <c r="K132" s="21">
        <f t="shared" si="61"/>
        <v>3732.3</v>
      </c>
      <c r="L132" s="21">
        <f t="shared" ref="L132" si="72">L117*0.2+L117</f>
        <v>4976.3999999999996</v>
      </c>
      <c r="M132" s="21">
        <f t="shared" ref="M132:N132" si="73">M117*0.2+M117</f>
        <v>4122.0959999999995</v>
      </c>
      <c r="N132" s="21">
        <f t="shared" si="73"/>
        <v>5570.4</v>
      </c>
      <c r="O132" s="34">
        <f t="shared" si="65"/>
        <v>3.6900000000000002E-2</v>
      </c>
    </row>
    <row r="133" spans="1:15">
      <c r="A133" s="139"/>
      <c r="B133" s="133"/>
      <c r="C133" s="10" t="s">
        <v>17</v>
      </c>
      <c r="D133" s="21">
        <f t="shared" ref="D133:H133" si="74">D118*0.2+D118</f>
        <v>1499.52</v>
      </c>
      <c r="E133" s="21">
        <f t="shared" si="74"/>
        <v>1874.4</v>
      </c>
      <c r="F133" s="21">
        <f t="shared" si="74"/>
        <v>2373.6</v>
      </c>
      <c r="G133" s="21">
        <f t="shared" si="74"/>
        <v>2436.7199999999998</v>
      </c>
      <c r="H133" s="21">
        <f t="shared" si="74"/>
        <v>3085.6800000000003</v>
      </c>
      <c r="I133" s="21">
        <f t="shared" si="61"/>
        <v>2479.1999999999998</v>
      </c>
      <c r="J133" s="21">
        <f t="shared" ref="J133" si="75">J118*0.2+J118</f>
        <v>2979.6</v>
      </c>
      <c r="K133" s="21">
        <f t="shared" si="61"/>
        <v>3856.5</v>
      </c>
      <c r="L133" s="21">
        <f t="shared" ref="L133" si="76">L118*0.2+L118</f>
        <v>5142</v>
      </c>
      <c r="M133" s="21">
        <f t="shared" ref="M133:N133" si="77">M118*0.2+M118</f>
        <v>4268.616</v>
      </c>
      <c r="N133" s="21">
        <f t="shared" si="77"/>
        <v>5768.4</v>
      </c>
      <c r="O133" s="34">
        <f t="shared" si="65"/>
        <v>3.6900000000000002E-2</v>
      </c>
    </row>
    <row r="134" spans="1:15">
      <c r="A134" s="139"/>
      <c r="B134" s="133"/>
      <c r="C134" s="10" t="s">
        <v>18</v>
      </c>
      <c r="D134" s="21">
        <f t="shared" ref="D134:H134" si="78">D119*0.2+D119</f>
        <v>1499.52</v>
      </c>
      <c r="E134" s="21">
        <f t="shared" si="78"/>
        <v>1874.4</v>
      </c>
      <c r="F134" s="21">
        <f t="shared" si="78"/>
        <v>2373.6</v>
      </c>
      <c r="G134" s="21">
        <f t="shared" si="78"/>
        <v>2436.7199999999998</v>
      </c>
      <c r="H134" s="21">
        <f t="shared" si="78"/>
        <v>3085.6800000000003</v>
      </c>
      <c r="I134" s="21">
        <f t="shared" si="61"/>
        <v>2479.1999999999998</v>
      </c>
      <c r="J134" s="21">
        <f t="shared" ref="J134" si="79">J119*0.2+J119</f>
        <v>2979.6</v>
      </c>
      <c r="K134" s="21">
        <f t="shared" si="61"/>
        <v>3980.7</v>
      </c>
      <c r="L134" s="21">
        <f t="shared" ref="L134" si="80">L119*0.2+L119</f>
        <v>5307.6</v>
      </c>
      <c r="M134" s="21">
        <f t="shared" ref="M134:N134" si="81">M119*0.2+M119</f>
        <v>4415.1359999999995</v>
      </c>
      <c r="N134" s="21">
        <f t="shared" si="81"/>
        <v>5966.4</v>
      </c>
      <c r="O134" s="34">
        <f t="shared" si="65"/>
        <v>3.6900000000000002E-2</v>
      </c>
    </row>
    <row r="135" spans="1:15">
      <c r="A135" s="139"/>
      <c r="B135" s="133"/>
      <c r="C135" s="10" t="s">
        <v>19</v>
      </c>
      <c r="D135" s="21">
        <f t="shared" ref="D135:H135" si="82">D120*0.2+D120</f>
        <v>1614.7199999999998</v>
      </c>
      <c r="E135" s="21">
        <f t="shared" si="82"/>
        <v>2018.4</v>
      </c>
      <c r="F135" s="21">
        <f t="shared" si="82"/>
        <v>2556</v>
      </c>
      <c r="G135" s="21">
        <f t="shared" si="82"/>
        <v>2623.92</v>
      </c>
      <c r="H135" s="21">
        <f t="shared" si="82"/>
        <v>3322.8</v>
      </c>
      <c r="I135" s="21">
        <f t="shared" si="61"/>
        <v>2710.8</v>
      </c>
      <c r="J135" s="21">
        <f t="shared" ref="J135" si="83">J120*0.2+J120</f>
        <v>3208.8</v>
      </c>
      <c r="K135" s="21">
        <f t="shared" si="61"/>
        <v>3980.7</v>
      </c>
      <c r="L135" s="21">
        <f t="shared" ref="L135" si="84">L120*0.2+L120</f>
        <v>5307.6</v>
      </c>
      <c r="M135" s="21">
        <f t="shared" ref="M135:N135" si="85">M120*0.2+M120</f>
        <v>4415.1359999999995</v>
      </c>
      <c r="N135" s="21">
        <f t="shared" si="85"/>
        <v>5966.4</v>
      </c>
      <c r="O135" s="34">
        <f t="shared" si="65"/>
        <v>3.9199999999999999E-2</v>
      </c>
    </row>
    <row r="136" spans="1:15">
      <c r="A136" s="139"/>
      <c r="B136" s="133"/>
      <c r="C136" s="10" t="s">
        <v>20</v>
      </c>
      <c r="D136" s="21">
        <f t="shared" ref="D136:H136" si="86">D121*0.2+D121</f>
        <v>1643.52</v>
      </c>
      <c r="E136" s="21">
        <f t="shared" si="86"/>
        <v>2054.4</v>
      </c>
      <c r="F136" s="21">
        <f t="shared" si="86"/>
        <v>2672.4</v>
      </c>
      <c r="G136" s="21">
        <f t="shared" si="86"/>
        <v>2670.72</v>
      </c>
      <c r="H136" s="21">
        <f t="shared" si="86"/>
        <v>3474.12</v>
      </c>
      <c r="I136" s="21">
        <f t="shared" si="61"/>
        <v>2736</v>
      </c>
      <c r="J136" s="21">
        <f t="shared" ref="J136" si="87">J121*0.2+J121</f>
        <v>3354</v>
      </c>
      <c r="K136" s="21">
        <f t="shared" si="61"/>
        <v>4221.8999999999996</v>
      </c>
      <c r="L136" s="21">
        <f t="shared" ref="L136" si="88">L121*0.2+L121</f>
        <v>5629.2</v>
      </c>
      <c r="M136" s="21">
        <f t="shared" ref="M136:N136" si="89">M121*0.2+M121</f>
        <v>4767.3</v>
      </c>
      <c r="N136" s="21">
        <f t="shared" si="89"/>
        <v>6356.4</v>
      </c>
      <c r="O136" s="34">
        <f t="shared" si="65"/>
        <v>3.9199999999999999E-2</v>
      </c>
    </row>
    <row r="137" spans="1:15">
      <c r="A137" s="139"/>
      <c r="B137" s="133"/>
      <c r="C137" s="10" t="s">
        <v>21</v>
      </c>
      <c r="D137" s="21">
        <f t="shared" ref="D137:H137" si="90">D122*0.2+D122</f>
        <v>1876.8</v>
      </c>
      <c r="E137" s="21">
        <f t="shared" si="90"/>
        <v>2346</v>
      </c>
      <c r="F137" s="21">
        <f t="shared" si="90"/>
        <v>2962.8</v>
      </c>
      <c r="G137" s="21">
        <f t="shared" si="90"/>
        <v>3049.8</v>
      </c>
      <c r="H137" s="21">
        <f t="shared" si="90"/>
        <v>3851.64</v>
      </c>
      <c r="I137" s="21">
        <f t="shared" si="61"/>
        <v>3157.2</v>
      </c>
      <c r="J137" s="21">
        <f t="shared" ref="J137" si="91">J122*0.2+J122</f>
        <v>3774</v>
      </c>
      <c r="K137" s="21">
        <f t="shared" si="61"/>
        <v>4463.1000000000004</v>
      </c>
      <c r="L137" s="21">
        <f t="shared" ref="L137" si="92">L122*0.2+L122</f>
        <v>5950.8</v>
      </c>
      <c r="M137" s="21">
        <f t="shared" ref="M137:N137" si="93">M122*0.2+M122</f>
        <v>5059.8</v>
      </c>
      <c r="N137" s="21">
        <f t="shared" si="93"/>
        <v>6746.4</v>
      </c>
      <c r="O137" s="34">
        <f t="shared" si="65"/>
        <v>4.9100000000000005E-2</v>
      </c>
    </row>
    <row r="138" spans="1:15">
      <c r="A138" s="139"/>
      <c r="B138" s="133"/>
      <c r="C138" s="10" t="s">
        <v>22</v>
      </c>
      <c r="D138" s="21">
        <f t="shared" ref="D138:N138" si="94">D123*0.25+D123</f>
        <v>1974</v>
      </c>
      <c r="E138" s="21">
        <f t="shared" si="94"/>
        <v>2467.5</v>
      </c>
      <c r="F138" s="21">
        <f t="shared" si="94"/>
        <v>3153.75</v>
      </c>
      <c r="G138" s="21">
        <f t="shared" si="94"/>
        <v>3207.75</v>
      </c>
      <c r="H138" s="21">
        <f t="shared" si="94"/>
        <v>4099.875</v>
      </c>
      <c r="I138" s="21">
        <f t="shared" si="94"/>
        <v>3312.5</v>
      </c>
      <c r="J138" s="21">
        <f t="shared" si="94"/>
        <v>3998.75</v>
      </c>
      <c r="K138" s="21">
        <f t="shared" si="94"/>
        <v>4893.75</v>
      </c>
      <c r="L138" s="21">
        <f t="shared" si="94"/>
        <v>6525</v>
      </c>
      <c r="M138" s="21">
        <f t="shared" si="94"/>
        <v>5571.5625</v>
      </c>
      <c r="N138" s="21">
        <f t="shared" si="94"/>
        <v>7428.75</v>
      </c>
      <c r="O138" s="34">
        <f t="shared" si="65"/>
        <v>4.9100000000000005E-2</v>
      </c>
    </row>
    <row r="139" spans="1:15">
      <c r="A139" s="139"/>
      <c r="B139" s="133"/>
      <c r="C139" s="10" t="s">
        <v>23</v>
      </c>
      <c r="D139" s="21">
        <f t="shared" ref="D139:H139" si="95">D124*0.25+D124</f>
        <v>2253</v>
      </c>
      <c r="E139" s="21">
        <f t="shared" si="95"/>
        <v>2816.25</v>
      </c>
      <c r="F139" s="21">
        <f t="shared" si="95"/>
        <v>3588.75</v>
      </c>
      <c r="G139" s="21">
        <f t="shared" si="95"/>
        <v>3661.125</v>
      </c>
      <c r="H139" s="21">
        <f t="shared" si="95"/>
        <v>4665.375</v>
      </c>
      <c r="I139" s="21">
        <f t="shared" ref="I139:K143" si="96">I124*0.25+I124</f>
        <v>3762.5</v>
      </c>
      <c r="J139" s="21">
        <f t="shared" ref="J139" si="97">J124*0.25+J124</f>
        <v>4535</v>
      </c>
      <c r="K139" s="21">
        <f t="shared" si="96"/>
        <v>5477.8125</v>
      </c>
      <c r="L139" s="21">
        <f t="shared" ref="L139" si="98">L124*0.25+L124</f>
        <v>7303.75</v>
      </c>
      <c r="M139" s="21">
        <f t="shared" ref="M139:N139" si="99">M124*0.25+M124</f>
        <v>6272.8125</v>
      </c>
      <c r="N139" s="21">
        <f t="shared" si="99"/>
        <v>8363.75</v>
      </c>
      <c r="O139" s="34">
        <f t="shared" si="65"/>
        <v>5.5900000000000005E-2</v>
      </c>
    </row>
    <row r="140" spans="1:15">
      <c r="A140" s="139"/>
      <c r="B140" s="133"/>
      <c r="C140" s="10" t="s">
        <v>24</v>
      </c>
      <c r="D140" s="21">
        <f t="shared" ref="D140:H140" si="100">D125*0.25+D125</f>
        <v>2282</v>
      </c>
      <c r="E140" s="21">
        <f t="shared" si="100"/>
        <v>2852.5</v>
      </c>
      <c r="F140" s="21">
        <f t="shared" si="100"/>
        <v>3710</v>
      </c>
      <c r="G140" s="21">
        <f t="shared" si="100"/>
        <v>3708.25</v>
      </c>
      <c r="H140" s="21">
        <f t="shared" si="100"/>
        <v>4823</v>
      </c>
      <c r="I140" s="21">
        <f t="shared" si="96"/>
        <v>3798.75</v>
      </c>
      <c r="J140" s="21">
        <f t="shared" ref="J140" si="101">J125*0.25+J125</f>
        <v>4656.25</v>
      </c>
      <c r="K140" s="21">
        <f t="shared" si="96"/>
        <v>5820.9375</v>
      </c>
      <c r="L140" s="21">
        <f t="shared" ref="L140" si="102">L125*0.25+L125</f>
        <v>7761.25</v>
      </c>
      <c r="M140" s="21">
        <f t="shared" ref="M140:N140" si="103">M125*0.25+M125</f>
        <v>6678.75</v>
      </c>
      <c r="N140" s="21">
        <f t="shared" si="103"/>
        <v>8905</v>
      </c>
      <c r="O140" s="34">
        <f t="shared" si="65"/>
        <v>5.5900000000000005E-2</v>
      </c>
    </row>
    <row r="141" spans="1:15">
      <c r="A141" s="139"/>
      <c r="B141" s="133"/>
      <c r="C141" s="10" t="s">
        <v>25</v>
      </c>
      <c r="D141" s="21">
        <f t="shared" ref="D141:H141" si="104">D126*0.25+D126</f>
        <v>2608</v>
      </c>
      <c r="E141" s="21">
        <f t="shared" si="104"/>
        <v>3260</v>
      </c>
      <c r="F141" s="21">
        <f t="shared" si="104"/>
        <v>4240</v>
      </c>
      <c r="G141" s="21">
        <f t="shared" si="104"/>
        <v>4238</v>
      </c>
      <c r="H141" s="21">
        <f t="shared" si="104"/>
        <v>5512</v>
      </c>
      <c r="I141" s="21">
        <f t="shared" si="96"/>
        <v>5168.75</v>
      </c>
      <c r="J141" s="21">
        <f t="shared" ref="J141" si="105">J126*0.25+J126</f>
        <v>5321.25</v>
      </c>
      <c r="K141" s="21">
        <f t="shared" si="96"/>
        <v>6165</v>
      </c>
      <c r="L141" s="21">
        <f t="shared" ref="L141" si="106">L126*0.25+L126</f>
        <v>8220</v>
      </c>
      <c r="M141" s="21">
        <f t="shared" ref="M141:N141" si="107">M126*0.25+M126</f>
        <v>7084.6875</v>
      </c>
      <c r="N141" s="21">
        <f t="shared" si="107"/>
        <v>9446.25</v>
      </c>
      <c r="O141" s="34">
        <f t="shared" si="65"/>
        <v>8.5699999999999998E-2</v>
      </c>
    </row>
    <row r="142" spans="1:15">
      <c r="A142" s="139"/>
      <c r="B142" s="133"/>
      <c r="C142" s="10" t="s">
        <v>26</v>
      </c>
      <c r="D142" s="21">
        <f t="shared" ref="D142:H142" si="108">D127*0.25+D127</f>
        <v>3751</v>
      </c>
      <c r="E142" s="21">
        <f t="shared" si="108"/>
        <v>4688.75</v>
      </c>
      <c r="F142" s="21">
        <f t="shared" si="108"/>
        <v>6202.5</v>
      </c>
      <c r="G142" s="21">
        <f t="shared" si="108"/>
        <v>6095.375</v>
      </c>
      <c r="H142" s="21">
        <f t="shared" si="108"/>
        <v>8063.25</v>
      </c>
      <c r="I142" s="21">
        <f t="shared" si="96"/>
        <v>6357.5</v>
      </c>
      <c r="J142" s="21">
        <f t="shared" ref="J142" si="109">J127*0.25+J127</f>
        <v>7871.25</v>
      </c>
      <c r="K142" s="21">
        <f t="shared" si="96"/>
        <v>7791.5625</v>
      </c>
      <c r="L142" s="21">
        <f t="shared" ref="L142" si="110">L127*0.25+L127</f>
        <v>10388.75</v>
      </c>
      <c r="M142" s="21">
        <f t="shared" ref="M142:N142" si="111">M127*0.25+M127</f>
        <v>9057.1875</v>
      </c>
      <c r="N142" s="21">
        <f t="shared" si="111"/>
        <v>12076.25</v>
      </c>
      <c r="O142" s="34">
        <f t="shared" si="65"/>
        <v>0.1046</v>
      </c>
    </row>
    <row r="143" spans="1:15" ht="15.75" thickBot="1">
      <c r="A143" s="140"/>
      <c r="B143" s="137"/>
      <c r="C143" s="11" t="s">
        <v>27</v>
      </c>
      <c r="D143" s="22">
        <f t="shared" ref="D143:H143" si="112">D128*0.25+D128</f>
        <v>4330</v>
      </c>
      <c r="E143" s="22">
        <f t="shared" si="112"/>
        <v>5412.5</v>
      </c>
      <c r="F143" s="22">
        <f t="shared" si="112"/>
        <v>7087.5</v>
      </c>
      <c r="G143" s="22">
        <f t="shared" si="112"/>
        <v>7036.25</v>
      </c>
      <c r="H143" s="22">
        <f t="shared" si="112"/>
        <v>9213.75</v>
      </c>
      <c r="I143" s="22">
        <f t="shared" si="96"/>
        <v>7275</v>
      </c>
      <c r="J143" s="22">
        <f t="shared" ref="J143" si="113">J128*0.25+J128</f>
        <v>8995</v>
      </c>
      <c r="K143" s="22">
        <f t="shared" si="96"/>
        <v>9602.8125</v>
      </c>
      <c r="L143" s="22">
        <f t="shared" ref="L143" si="114">L128*0.25+L128</f>
        <v>12803.75</v>
      </c>
      <c r="M143" s="22">
        <f t="shared" ref="M143:N143" si="115">M128*0.25+M128</f>
        <v>11259.375</v>
      </c>
      <c r="N143" s="22">
        <f t="shared" si="115"/>
        <v>15012.5</v>
      </c>
      <c r="O143" s="35">
        <f t="shared" si="65"/>
        <v>0.125</v>
      </c>
    </row>
    <row r="144" spans="1:15" ht="29.25" customHeight="1" thickBot="1">
      <c r="A144" s="27" t="s">
        <v>0</v>
      </c>
      <c r="B144" s="27" t="s">
        <v>31</v>
      </c>
      <c r="C144" s="27" t="s">
        <v>1</v>
      </c>
      <c r="D144" s="27" t="s">
        <v>2</v>
      </c>
      <c r="E144" s="27" t="s">
        <v>3</v>
      </c>
      <c r="F144" s="27" t="s">
        <v>5</v>
      </c>
      <c r="G144" s="27" t="s">
        <v>6</v>
      </c>
      <c r="H144" s="27" t="s">
        <v>7</v>
      </c>
      <c r="I144" s="27" t="s">
        <v>4</v>
      </c>
      <c r="J144" s="27" t="s">
        <v>8</v>
      </c>
      <c r="K144" s="27" t="s">
        <v>9</v>
      </c>
      <c r="L144" s="27" t="s">
        <v>10</v>
      </c>
      <c r="M144" s="27" t="s">
        <v>36</v>
      </c>
      <c r="N144" s="27" t="s">
        <v>11</v>
      </c>
      <c r="O144" s="27" t="s">
        <v>28</v>
      </c>
    </row>
    <row r="145" spans="1:15">
      <c r="A145" s="135"/>
      <c r="B145" s="147" t="s">
        <v>39</v>
      </c>
      <c r="C145" s="9" t="s">
        <v>13</v>
      </c>
      <c r="D145" s="20">
        <v>597.6</v>
      </c>
      <c r="E145" s="20">
        <v>747</v>
      </c>
      <c r="F145" s="20">
        <v>916.32</v>
      </c>
      <c r="G145" s="20">
        <v>966.12</v>
      </c>
      <c r="H145" s="20">
        <v>1245</v>
      </c>
      <c r="I145" s="20">
        <v>996</v>
      </c>
      <c r="J145" s="20">
        <v>1102</v>
      </c>
      <c r="K145" s="20">
        <v>1377.5</v>
      </c>
      <c r="L145" s="20">
        <v>1818.3</v>
      </c>
      <c r="M145" s="20">
        <v>1542.8</v>
      </c>
      <c r="N145" s="20">
        <v>2038.7</v>
      </c>
      <c r="O145" s="40">
        <v>6.5279999999999999E-3</v>
      </c>
    </row>
    <row r="146" spans="1:15">
      <c r="A146" s="136"/>
      <c r="B146" s="148"/>
      <c r="C146" s="10" t="s">
        <v>14</v>
      </c>
      <c r="D146" s="21">
        <v>654.17672544080608</v>
      </c>
      <c r="E146" s="21">
        <v>817.72090680100757</v>
      </c>
      <c r="F146" s="21">
        <v>1008.32</v>
      </c>
      <c r="G146" s="21">
        <v>1063.1199999999999</v>
      </c>
      <c r="H146" s="21">
        <v>1370</v>
      </c>
      <c r="I146" s="21">
        <v>1096</v>
      </c>
      <c r="J146" s="21">
        <v>1212</v>
      </c>
      <c r="K146" s="21">
        <v>1515</v>
      </c>
      <c r="L146" s="21">
        <v>1999.8</v>
      </c>
      <c r="M146" s="21">
        <v>1696.8</v>
      </c>
      <c r="N146" s="21">
        <v>2242.2000000000003</v>
      </c>
      <c r="O146" s="41">
        <v>6.5279999999999999E-3</v>
      </c>
    </row>
    <row r="147" spans="1:15">
      <c r="A147" s="136"/>
      <c r="B147" s="148"/>
      <c r="C147" s="10" t="s">
        <v>15</v>
      </c>
      <c r="D147" s="21">
        <v>684.96024036054075</v>
      </c>
      <c r="E147" s="21">
        <v>856.20030045067597</v>
      </c>
      <c r="F147" s="21">
        <v>1054.32</v>
      </c>
      <c r="G147" s="21">
        <v>1111.6199999999999</v>
      </c>
      <c r="H147" s="21">
        <v>1432.5</v>
      </c>
      <c r="I147" s="21">
        <v>1146</v>
      </c>
      <c r="J147" s="21">
        <v>1268</v>
      </c>
      <c r="K147" s="21">
        <v>1585</v>
      </c>
      <c r="L147" s="21">
        <v>2092.1999999999998</v>
      </c>
      <c r="M147" s="21">
        <v>1775.1999999999998</v>
      </c>
      <c r="N147" s="21">
        <v>2345.8000000000002</v>
      </c>
      <c r="O147" s="41">
        <v>6.5279999999999999E-3</v>
      </c>
    </row>
    <row r="148" spans="1:15">
      <c r="A148" s="136"/>
      <c r="B148" s="148"/>
      <c r="C148" s="10" t="s">
        <v>16</v>
      </c>
      <c r="D148" s="21">
        <v>658.6852589641436</v>
      </c>
      <c r="E148" s="21">
        <v>823.35657370517924</v>
      </c>
      <c r="F148" s="21">
        <v>1012</v>
      </c>
      <c r="G148" s="21">
        <v>1067</v>
      </c>
      <c r="H148" s="21">
        <v>1375</v>
      </c>
      <c r="I148" s="21">
        <v>1100</v>
      </c>
      <c r="J148" s="21">
        <v>1222</v>
      </c>
      <c r="K148" s="21">
        <v>1527.5</v>
      </c>
      <c r="L148" s="21">
        <v>2016.3</v>
      </c>
      <c r="M148" s="21">
        <v>1710.8</v>
      </c>
      <c r="N148" s="21">
        <v>2260.7000000000003</v>
      </c>
      <c r="O148" s="41">
        <v>6.5279999999999999E-3</v>
      </c>
    </row>
    <row r="149" spans="1:15">
      <c r="A149" s="136"/>
      <c r="B149" s="148"/>
      <c r="C149" s="10" t="s">
        <v>17</v>
      </c>
      <c r="D149" s="21">
        <v>688.91306873184897</v>
      </c>
      <c r="E149" s="21">
        <v>837.956723930517</v>
      </c>
      <c r="F149" s="21">
        <v>1047.8800000000001</v>
      </c>
      <c r="G149" s="21">
        <v>1104.83</v>
      </c>
      <c r="H149" s="21">
        <v>1423.75</v>
      </c>
      <c r="I149" s="21">
        <v>1139</v>
      </c>
      <c r="J149" s="21">
        <v>1271</v>
      </c>
      <c r="K149" s="21">
        <v>1588.75</v>
      </c>
      <c r="L149" s="21">
        <v>2097.15</v>
      </c>
      <c r="M149" s="21">
        <v>1779.3999999999999</v>
      </c>
      <c r="N149" s="21">
        <v>2351.35</v>
      </c>
      <c r="O149" s="41">
        <v>6.5279999999999999E-3</v>
      </c>
    </row>
    <row r="150" spans="1:15">
      <c r="A150" s="136"/>
      <c r="B150" s="148"/>
      <c r="C150" s="10" t="s">
        <v>18</v>
      </c>
      <c r="D150" s="21">
        <v>688.30822846079388</v>
      </c>
      <c r="E150" s="21">
        <v>853.5</v>
      </c>
      <c r="F150" s="21">
        <v>1046.96</v>
      </c>
      <c r="G150" s="21">
        <v>1103.8599999999999</v>
      </c>
      <c r="H150" s="21">
        <v>1422.5</v>
      </c>
      <c r="I150" s="21">
        <v>1138</v>
      </c>
      <c r="J150" s="21">
        <v>1282</v>
      </c>
      <c r="K150" s="21">
        <v>1602.5</v>
      </c>
      <c r="L150" s="21">
        <v>2115.2999999999997</v>
      </c>
      <c r="M150" s="21">
        <v>1794.8</v>
      </c>
      <c r="N150" s="21">
        <v>2371.7000000000003</v>
      </c>
      <c r="O150" s="41">
        <v>6.5279999999999999E-3</v>
      </c>
    </row>
    <row r="151" spans="1:15">
      <c r="A151" s="136"/>
      <c r="B151" s="148"/>
      <c r="C151" s="10" t="s">
        <v>19</v>
      </c>
      <c r="D151" s="21">
        <v>704.07224435590956</v>
      </c>
      <c r="E151" s="21">
        <v>886.5</v>
      </c>
      <c r="F151" s="21">
        <v>1087.44</v>
      </c>
      <c r="G151" s="21">
        <v>1146.54</v>
      </c>
      <c r="H151" s="21">
        <v>1477.5</v>
      </c>
      <c r="I151" s="21">
        <v>1182</v>
      </c>
      <c r="J151" s="21">
        <v>1324</v>
      </c>
      <c r="K151" s="21">
        <v>1655</v>
      </c>
      <c r="L151" s="21">
        <v>2184.6</v>
      </c>
      <c r="M151" s="21">
        <v>1853.6</v>
      </c>
      <c r="N151" s="21">
        <v>2449.4</v>
      </c>
      <c r="O151" s="41">
        <v>7.2420000000000002E-3</v>
      </c>
    </row>
    <row r="152" spans="1:15">
      <c r="A152" s="136"/>
      <c r="B152" s="148"/>
      <c r="C152" s="10" t="s">
        <v>20</v>
      </c>
      <c r="D152" s="21">
        <v>804.94035087719305</v>
      </c>
      <c r="E152" s="21">
        <v>1006.1754385964912</v>
      </c>
      <c r="F152" s="21">
        <v>1232.8</v>
      </c>
      <c r="G152" s="21">
        <v>1299.8</v>
      </c>
      <c r="H152" s="21">
        <v>1675</v>
      </c>
      <c r="I152" s="21">
        <v>1340</v>
      </c>
      <c r="J152" s="21">
        <v>1503</v>
      </c>
      <c r="K152" s="21">
        <v>1878.75</v>
      </c>
      <c r="L152" s="21">
        <v>2479.9499999999998</v>
      </c>
      <c r="M152" s="21">
        <v>2104.1999999999998</v>
      </c>
      <c r="N152" s="21">
        <v>2780.55</v>
      </c>
      <c r="O152" s="41">
        <v>7.2420000000000002E-3</v>
      </c>
    </row>
    <row r="153" spans="1:15">
      <c r="A153" s="136"/>
      <c r="B153" s="148"/>
      <c r="C153" s="10" t="s">
        <v>21</v>
      </c>
      <c r="D153" s="21">
        <v>817.19999999999993</v>
      </c>
      <c r="E153" s="21">
        <v>1021.5</v>
      </c>
      <c r="F153" s="21">
        <v>1253.04</v>
      </c>
      <c r="G153" s="21">
        <v>1321.1399999999999</v>
      </c>
      <c r="H153" s="21">
        <v>1702.5</v>
      </c>
      <c r="I153" s="21">
        <v>1362</v>
      </c>
      <c r="J153" s="21">
        <v>1533</v>
      </c>
      <c r="K153" s="21">
        <v>1916.25</v>
      </c>
      <c r="L153" s="21">
        <v>2529.4499999999998</v>
      </c>
      <c r="M153" s="21">
        <v>2146.1999999999998</v>
      </c>
      <c r="N153" s="21">
        <v>2836.05</v>
      </c>
      <c r="O153" s="41">
        <v>1.2546E-2</v>
      </c>
    </row>
    <row r="154" spans="1:15">
      <c r="A154" s="136"/>
      <c r="B154" s="148"/>
      <c r="C154" s="10" t="s">
        <v>22</v>
      </c>
      <c r="D154" s="21">
        <v>827.14324528301893</v>
      </c>
      <c r="E154" s="21">
        <v>1041</v>
      </c>
      <c r="F154" s="21">
        <v>1276.96</v>
      </c>
      <c r="G154" s="21">
        <v>1346.36</v>
      </c>
      <c r="H154" s="21">
        <v>1735</v>
      </c>
      <c r="I154" s="21">
        <v>1388</v>
      </c>
      <c r="J154" s="21">
        <v>1561</v>
      </c>
      <c r="K154" s="21">
        <v>1951.25</v>
      </c>
      <c r="L154" s="21">
        <v>2575.6499999999996</v>
      </c>
      <c r="M154" s="21">
        <v>2185.3999999999996</v>
      </c>
      <c r="N154" s="21">
        <v>2887.8500000000004</v>
      </c>
      <c r="O154" s="41">
        <v>1.2546E-2</v>
      </c>
    </row>
    <row r="155" spans="1:15">
      <c r="A155" s="136"/>
      <c r="B155" s="148"/>
      <c r="C155" s="10" t="s">
        <v>23</v>
      </c>
      <c r="D155" s="21">
        <v>890.42152823920264</v>
      </c>
      <c r="E155" s="21">
        <v>1113.0269102990032</v>
      </c>
      <c r="F155" s="21">
        <v>1368.04</v>
      </c>
      <c r="G155" s="21">
        <v>1442.3899999999999</v>
      </c>
      <c r="H155" s="21">
        <v>1858.75</v>
      </c>
      <c r="I155" s="21">
        <v>1487</v>
      </c>
      <c r="J155" s="21">
        <v>1669</v>
      </c>
      <c r="K155" s="21">
        <v>2086.25</v>
      </c>
      <c r="L155" s="21">
        <v>2753.85</v>
      </c>
      <c r="M155" s="21">
        <v>2336.6</v>
      </c>
      <c r="N155" s="21">
        <v>3087.65</v>
      </c>
      <c r="O155" s="41">
        <v>1.4484E-2</v>
      </c>
    </row>
    <row r="156" spans="1:15">
      <c r="A156" s="136"/>
      <c r="B156" s="148"/>
      <c r="C156" s="10" t="s">
        <v>24</v>
      </c>
      <c r="D156" s="21">
        <v>966.56479104968741</v>
      </c>
      <c r="E156" s="21">
        <v>1208.2059888121091</v>
      </c>
      <c r="F156" s="21">
        <v>1480.28</v>
      </c>
      <c r="G156" s="21">
        <v>1560.73</v>
      </c>
      <c r="H156" s="21">
        <v>2011.25</v>
      </c>
      <c r="I156" s="21">
        <v>1609</v>
      </c>
      <c r="J156" s="21">
        <v>1801</v>
      </c>
      <c r="K156" s="21">
        <v>2251.25</v>
      </c>
      <c r="L156" s="21">
        <v>2971.6499999999996</v>
      </c>
      <c r="M156" s="21">
        <v>2521.3999999999996</v>
      </c>
      <c r="N156" s="21">
        <v>3331.8500000000004</v>
      </c>
      <c r="O156" s="41">
        <v>1.4484E-2</v>
      </c>
    </row>
    <row r="157" spans="1:15">
      <c r="A157" s="136"/>
      <c r="B157" s="148"/>
      <c r="C157" s="10" t="s">
        <v>25</v>
      </c>
      <c r="D157" s="21">
        <v>1121.3999999999999</v>
      </c>
      <c r="E157" s="21">
        <v>1401.75</v>
      </c>
      <c r="F157" s="21">
        <v>1719.48</v>
      </c>
      <c r="G157" s="21">
        <v>1812.93</v>
      </c>
      <c r="H157" s="21">
        <v>2336.25</v>
      </c>
      <c r="I157" s="21">
        <v>1869</v>
      </c>
      <c r="J157" s="21">
        <v>2103</v>
      </c>
      <c r="K157" s="21">
        <v>2628.75</v>
      </c>
      <c r="L157" s="21">
        <v>3469.95</v>
      </c>
      <c r="M157" s="21">
        <v>2944.2</v>
      </c>
      <c r="N157" s="21">
        <v>3890.55</v>
      </c>
      <c r="O157" s="41">
        <v>1.4994E-2</v>
      </c>
    </row>
    <row r="158" spans="1:15">
      <c r="A158" s="136"/>
      <c r="B158" s="148"/>
      <c r="C158" s="10" t="s">
        <v>26</v>
      </c>
      <c r="D158" s="21">
        <v>1308.5999999999999</v>
      </c>
      <c r="E158" s="21">
        <v>1635.75</v>
      </c>
      <c r="F158" s="21">
        <v>2006.52</v>
      </c>
      <c r="G158" s="21">
        <v>2115.5700000000002</v>
      </c>
      <c r="H158" s="21">
        <v>2726.25</v>
      </c>
      <c r="I158" s="21">
        <v>2181</v>
      </c>
      <c r="J158" s="21">
        <v>2454</v>
      </c>
      <c r="K158" s="21">
        <v>3067.5</v>
      </c>
      <c r="L158" s="21">
        <v>4049.1</v>
      </c>
      <c r="M158" s="21">
        <v>3435.6</v>
      </c>
      <c r="N158" s="21">
        <v>4539.9000000000005</v>
      </c>
      <c r="O158" s="41">
        <v>3.1212E-2</v>
      </c>
    </row>
    <row r="159" spans="1:15" ht="15.75" thickBot="1">
      <c r="A159" s="150"/>
      <c r="B159" s="149"/>
      <c r="C159" s="11" t="s">
        <v>27</v>
      </c>
      <c r="D159" s="22">
        <v>1877.226116838488</v>
      </c>
      <c r="E159" s="22">
        <v>2365.5</v>
      </c>
      <c r="F159" s="22">
        <v>2901.6800000000003</v>
      </c>
      <c r="G159" s="22">
        <v>3059.38</v>
      </c>
      <c r="H159" s="22">
        <v>3942.5</v>
      </c>
      <c r="I159" s="22">
        <v>3154</v>
      </c>
      <c r="J159" s="22">
        <v>3559</v>
      </c>
      <c r="K159" s="22">
        <v>4448.75</v>
      </c>
      <c r="L159" s="22">
        <v>5872.3499999999995</v>
      </c>
      <c r="M159" s="22">
        <v>4982.5999999999995</v>
      </c>
      <c r="N159" s="22">
        <v>6584.1500000000005</v>
      </c>
      <c r="O159" s="42">
        <v>4.1820000000000003E-2</v>
      </c>
    </row>
    <row r="160" spans="1:15">
      <c r="A160" s="136"/>
      <c r="B160" s="148" t="s">
        <v>40</v>
      </c>
      <c r="C160" s="37" t="s">
        <v>13</v>
      </c>
      <c r="D160" s="39">
        <f>D145*0.02+D145</f>
        <v>609.55200000000002</v>
      </c>
      <c r="E160" s="39">
        <f t="shared" ref="E160:N160" si="116">E145*0.02+E145</f>
        <v>761.94</v>
      </c>
      <c r="F160" s="39">
        <f t="shared" si="116"/>
        <v>934.64640000000009</v>
      </c>
      <c r="G160" s="39">
        <f t="shared" si="116"/>
        <v>985.44240000000002</v>
      </c>
      <c r="H160" s="39">
        <f t="shared" si="116"/>
        <v>1269.9000000000001</v>
      </c>
      <c r="I160" s="39">
        <f t="shared" si="116"/>
        <v>1015.92</v>
      </c>
      <c r="J160" s="39">
        <f t="shared" si="116"/>
        <v>1124.04</v>
      </c>
      <c r="K160" s="39">
        <f t="shared" si="116"/>
        <v>1405.05</v>
      </c>
      <c r="L160" s="39">
        <f t="shared" si="116"/>
        <v>1854.6659999999999</v>
      </c>
      <c r="M160" s="39">
        <f t="shared" si="116"/>
        <v>1573.6559999999999</v>
      </c>
      <c r="N160" s="39">
        <f t="shared" si="116"/>
        <v>2079.4740000000002</v>
      </c>
      <c r="O160" s="43">
        <v>6.5279999999999999E-3</v>
      </c>
    </row>
    <row r="161" spans="1:19">
      <c r="A161" s="136"/>
      <c r="B161" s="148"/>
      <c r="C161" s="10" t="s">
        <v>14</v>
      </c>
      <c r="D161" s="21">
        <f t="shared" ref="D161:N174" si="117">D146*0.02+D146</f>
        <v>667.2602599496222</v>
      </c>
      <c r="E161" s="21">
        <f t="shared" si="117"/>
        <v>834.07532493702774</v>
      </c>
      <c r="F161" s="21">
        <f t="shared" si="117"/>
        <v>1028.4864</v>
      </c>
      <c r="G161" s="21">
        <f t="shared" si="117"/>
        <v>1084.3824</v>
      </c>
      <c r="H161" s="21">
        <f t="shared" si="117"/>
        <v>1397.4</v>
      </c>
      <c r="I161" s="21">
        <f t="shared" si="117"/>
        <v>1117.92</v>
      </c>
      <c r="J161" s="21">
        <f t="shared" si="117"/>
        <v>1236.24</v>
      </c>
      <c r="K161" s="21">
        <f t="shared" si="117"/>
        <v>1545.3</v>
      </c>
      <c r="L161" s="21">
        <f t="shared" si="117"/>
        <v>2039.796</v>
      </c>
      <c r="M161" s="21">
        <f t="shared" si="117"/>
        <v>1730.7359999999999</v>
      </c>
      <c r="N161" s="21">
        <f t="shared" si="117"/>
        <v>2287.0440000000003</v>
      </c>
      <c r="O161" s="41">
        <v>6.5279999999999999E-3</v>
      </c>
    </row>
    <row r="162" spans="1:19">
      <c r="A162" s="136"/>
      <c r="B162" s="148"/>
      <c r="C162" s="10" t="s">
        <v>15</v>
      </c>
      <c r="D162" s="21">
        <f t="shared" si="117"/>
        <v>698.65944516775153</v>
      </c>
      <c r="E162" s="21">
        <f t="shared" si="117"/>
        <v>873.32430645968952</v>
      </c>
      <c r="F162" s="21">
        <f t="shared" si="117"/>
        <v>1075.4063999999998</v>
      </c>
      <c r="G162" s="21">
        <f t="shared" si="117"/>
        <v>1133.8524</v>
      </c>
      <c r="H162" s="21">
        <f t="shared" si="117"/>
        <v>1461.15</v>
      </c>
      <c r="I162" s="21">
        <f t="shared" si="117"/>
        <v>1168.92</v>
      </c>
      <c r="J162" s="21">
        <f t="shared" si="117"/>
        <v>1293.3599999999999</v>
      </c>
      <c r="K162" s="21">
        <f t="shared" si="117"/>
        <v>1616.7</v>
      </c>
      <c r="L162" s="21">
        <f t="shared" si="117"/>
        <v>2134.0439999999999</v>
      </c>
      <c r="M162" s="21">
        <f t="shared" si="117"/>
        <v>1810.7039999999997</v>
      </c>
      <c r="N162" s="21">
        <f t="shared" si="117"/>
        <v>2392.7160000000003</v>
      </c>
      <c r="O162" s="41">
        <v>6.5279999999999999E-3</v>
      </c>
    </row>
    <row r="163" spans="1:19">
      <c r="A163" s="136"/>
      <c r="B163" s="148"/>
      <c r="C163" s="10" t="s">
        <v>16</v>
      </c>
      <c r="D163" s="21">
        <f t="shared" si="117"/>
        <v>671.85896414342642</v>
      </c>
      <c r="E163" s="21">
        <f t="shared" si="117"/>
        <v>839.8237051792828</v>
      </c>
      <c r="F163" s="21">
        <f t="shared" si="117"/>
        <v>1032.24</v>
      </c>
      <c r="G163" s="21">
        <f t="shared" si="117"/>
        <v>1088.3399999999999</v>
      </c>
      <c r="H163" s="21">
        <f t="shared" si="117"/>
        <v>1402.5</v>
      </c>
      <c r="I163" s="21">
        <f t="shared" si="117"/>
        <v>1122</v>
      </c>
      <c r="J163" s="21">
        <f t="shared" si="117"/>
        <v>1246.44</v>
      </c>
      <c r="K163" s="21">
        <f t="shared" si="117"/>
        <v>1558.05</v>
      </c>
      <c r="L163" s="21">
        <f t="shared" si="117"/>
        <v>2056.6259999999997</v>
      </c>
      <c r="M163" s="21">
        <f t="shared" si="117"/>
        <v>1745.0159999999998</v>
      </c>
      <c r="N163" s="21">
        <f t="shared" si="117"/>
        <v>2305.9140000000002</v>
      </c>
      <c r="O163" s="41">
        <v>6.5279999999999999E-3</v>
      </c>
    </row>
    <row r="164" spans="1:19">
      <c r="A164" s="136"/>
      <c r="B164" s="148"/>
      <c r="C164" s="10" t="s">
        <v>17</v>
      </c>
      <c r="D164" s="21">
        <f t="shared" si="117"/>
        <v>702.69133010648591</v>
      </c>
      <c r="E164" s="21">
        <f>E149*0.02+E149</f>
        <v>854.71585840912735</v>
      </c>
      <c r="F164" s="21">
        <f t="shared" si="117"/>
        <v>1068.8376000000001</v>
      </c>
      <c r="G164" s="21">
        <f t="shared" si="117"/>
        <v>1126.9266</v>
      </c>
      <c r="H164" s="21">
        <f t="shared" si="117"/>
        <v>1452.2249999999999</v>
      </c>
      <c r="I164" s="21">
        <f t="shared" si="117"/>
        <v>1161.78</v>
      </c>
      <c r="J164" s="21">
        <f t="shared" si="117"/>
        <v>1296.42</v>
      </c>
      <c r="K164" s="21">
        <f t="shared" si="117"/>
        <v>1620.5250000000001</v>
      </c>
      <c r="L164" s="21">
        <f t="shared" si="117"/>
        <v>2139.0930000000003</v>
      </c>
      <c r="M164" s="21">
        <f t="shared" si="117"/>
        <v>1814.9879999999998</v>
      </c>
      <c r="N164" s="21">
        <f t="shared" si="117"/>
        <v>2398.377</v>
      </c>
      <c r="O164" s="41">
        <v>6.5279999999999999E-3</v>
      </c>
    </row>
    <row r="165" spans="1:19">
      <c r="A165" s="136"/>
      <c r="B165" s="148"/>
      <c r="C165" s="10" t="s">
        <v>18</v>
      </c>
      <c r="D165" s="21">
        <f t="shared" si="117"/>
        <v>702.07439303000979</v>
      </c>
      <c r="E165" s="21">
        <f t="shared" si="117"/>
        <v>870.57</v>
      </c>
      <c r="F165" s="21">
        <f t="shared" si="117"/>
        <v>1067.8992000000001</v>
      </c>
      <c r="G165" s="21">
        <f t="shared" si="117"/>
        <v>1125.9371999999998</v>
      </c>
      <c r="H165" s="21">
        <f t="shared" si="117"/>
        <v>1450.95</v>
      </c>
      <c r="I165" s="21">
        <f t="shared" si="117"/>
        <v>1160.76</v>
      </c>
      <c r="J165" s="21">
        <f t="shared" si="117"/>
        <v>1307.6400000000001</v>
      </c>
      <c r="K165" s="21">
        <f t="shared" si="117"/>
        <v>1634.55</v>
      </c>
      <c r="L165" s="21">
        <f t="shared" si="117"/>
        <v>2157.6059999999998</v>
      </c>
      <c r="M165" s="21">
        <f t="shared" si="117"/>
        <v>1830.6959999999999</v>
      </c>
      <c r="N165" s="21">
        <f t="shared" si="117"/>
        <v>2419.1340000000005</v>
      </c>
      <c r="O165" s="41">
        <v>6.5279999999999999E-3</v>
      </c>
      <c r="R165" s="117"/>
      <c r="S165" s="117"/>
    </row>
    <row r="166" spans="1:19">
      <c r="A166" s="136"/>
      <c r="B166" s="148"/>
      <c r="C166" s="10" t="s">
        <v>19</v>
      </c>
      <c r="D166" s="21">
        <f t="shared" si="117"/>
        <v>718.15368924302777</v>
      </c>
      <c r="E166" s="21">
        <f t="shared" si="117"/>
        <v>904.23</v>
      </c>
      <c r="F166" s="21">
        <f t="shared" si="117"/>
        <v>1109.1888000000001</v>
      </c>
      <c r="G166" s="21">
        <f t="shared" si="117"/>
        <v>1169.4708000000001</v>
      </c>
      <c r="H166" s="21">
        <f t="shared" si="117"/>
        <v>1507.05</v>
      </c>
      <c r="I166" s="21">
        <f t="shared" si="117"/>
        <v>1205.6400000000001</v>
      </c>
      <c r="J166" s="21">
        <f t="shared" si="117"/>
        <v>1350.48</v>
      </c>
      <c r="K166" s="21">
        <f t="shared" si="117"/>
        <v>1688.1</v>
      </c>
      <c r="L166" s="21">
        <f t="shared" si="117"/>
        <v>2228.2919999999999</v>
      </c>
      <c r="M166" s="21">
        <f t="shared" si="117"/>
        <v>1890.6719999999998</v>
      </c>
      <c r="N166" s="21">
        <f t="shared" si="117"/>
        <v>2498.3879999999999</v>
      </c>
      <c r="O166" s="41">
        <v>7.2420000000000002E-3</v>
      </c>
    </row>
    <row r="167" spans="1:19">
      <c r="A167" s="136"/>
      <c r="B167" s="148"/>
      <c r="C167" s="10" t="s">
        <v>20</v>
      </c>
      <c r="D167" s="21">
        <f t="shared" si="117"/>
        <v>821.03915789473695</v>
      </c>
      <c r="E167" s="21">
        <f t="shared" si="117"/>
        <v>1026.2989473684211</v>
      </c>
      <c r="F167" s="21">
        <f t="shared" si="117"/>
        <v>1257.4559999999999</v>
      </c>
      <c r="G167" s="21">
        <f t="shared" si="117"/>
        <v>1325.796</v>
      </c>
      <c r="H167" s="21">
        <f t="shared" si="117"/>
        <v>1708.5</v>
      </c>
      <c r="I167" s="21">
        <f t="shared" si="117"/>
        <v>1366.8</v>
      </c>
      <c r="J167" s="21">
        <f t="shared" si="117"/>
        <v>1533.06</v>
      </c>
      <c r="K167" s="21">
        <f t="shared" si="117"/>
        <v>1916.325</v>
      </c>
      <c r="L167" s="21">
        <f t="shared" si="117"/>
        <v>2529.549</v>
      </c>
      <c r="M167" s="21">
        <f t="shared" si="117"/>
        <v>2146.2839999999997</v>
      </c>
      <c r="N167" s="21">
        <f t="shared" si="117"/>
        <v>2836.1610000000001</v>
      </c>
      <c r="O167" s="41">
        <v>7.2420000000000002E-3</v>
      </c>
    </row>
    <row r="168" spans="1:19">
      <c r="A168" s="136"/>
      <c r="B168" s="148"/>
      <c r="C168" s="10" t="s">
        <v>21</v>
      </c>
      <c r="D168" s="21">
        <f t="shared" si="117"/>
        <v>833.54399999999998</v>
      </c>
      <c r="E168" s="21">
        <f t="shared" si="117"/>
        <v>1041.93</v>
      </c>
      <c r="F168" s="21">
        <f t="shared" si="117"/>
        <v>1278.1007999999999</v>
      </c>
      <c r="G168" s="21">
        <f t="shared" si="117"/>
        <v>1347.5627999999999</v>
      </c>
      <c r="H168" s="21">
        <f t="shared" si="117"/>
        <v>1736.55</v>
      </c>
      <c r="I168" s="21">
        <f t="shared" si="117"/>
        <v>1389.24</v>
      </c>
      <c r="J168" s="21">
        <f t="shared" si="117"/>
        <v>1563.66</v>
      </c>
      <c r="K168" s="21">
        <f t="shared" si="117"/>
        <v>1954.575</v>
      </c>
      <c r="L168" s="21">
        <f t="shared" si="117"/>
        <v>2580.0389999999998</v>
      </c>
      <c r="M168" s="21">
        <f t="shared" si="117"/>
        <v>2189.1239999999998</v>
      </c>
      <c r="N168" s="21">
        <f t="shared" si="117"/>
        <v>2892.7710000000002</v>
      </c>
      <c r="O168" s="41">
        <v>1.2546E-2</v>
      </c>
    </row>
    <row r="169" spans="1:19">
      <c r="A169" s="136"/>
      <c r="B169" s="148"/>
      <c r="C169" s="10" t="s">
        <v>22</v>
      </c>
      <c r="D169" s="21">
        <f t="shared" si="117"/>
        <v>843.68611018867932</v>
      </c>
      <c r="E169" s="21">
        <f t="shared" si="117"/>
        <v>1061.82</v>
      </c>
      <c r="F169" s="21">
        <f t="shared" si="117"/>
        <v>1302.4992</v>
      </c>
      <c r="G169" s="21">
        <f t="shared" si="117"/>
        <v>1373.2872</v>
      </c>
      <c r="H169" s="21">
        <f t="shared" si="117"/>
        <v>1769.7</v>
      </c>
      <c r="I169" s="21">
        <f t="shared" si="117"/>
        <v>1415.76</v>
      </c>
      <c r="J169" s="21">
        <f t="shared" si="117"/>
        <v>1592.22</v>
      </c>
      <c r="K169" s="21">
        <f t="shared" si="117"/>
        <v>1990.2750000000001</v>
      </c>
      <c r="L169" s="21">
        <f t="shared" si="117"/>
        <v>2627.1629999999996</v>
      </c>
      <c r="M169" s="21">
        <f t="shared" si="117"/>
        <v>2229.1079999999997</v>
      </c>
      <c r="N169" s="21">
        <f t="shared" si="117"/>
        <v>2945.6070000000004</v>
      </c>
      <c r="O169" s="41">
        <v>1.2546E-2</v>
      </c>
    </row>
    <row r="170" spans="1:19">
      <c r="A170" s="136"/>
      <c r="B170" s="148"/>
      <c r="C170" s="10" t="s">
        <v>23</v>
      </c>
      <c r="D170" s="21">
        <f t="shared" si="117"/>
        <v>908.22995880398673</v>
      </c>
      <c r="E170" s="21">
        <f t="shared" si="117"/>
        <v>1135.2874485049833</v>
      </c>
      <c r="F170" s="21">
        <f t="shared" si="117"/>
        <v>1395.4007999999999</v>
      </c>
      <c r="G170" s="21">
        <f t="shared" si="117"/>
        <v>1471.2377999999999</v>
      </c>
      <c r="H170" s="21">
        <f t="shared" si="117"/>
        <v>1895.925</v>
      </c>
      <c r="I170" s="21">
        <f t="shared" si="117"/>
        <v>1516.74</v>
      </c>
      <c r="J170" s="21">
        <f t="shared" si="117"/>
        <v>1702.38</v>
      </c>
      <c r="K170" s="21">
        <f t="shared" si="117"/>
        <v>2127.9749999999999</v>
      </c>
      <c r="L170" s="21">
        <f t="shared" si="117"/>
        <v>2808.9269999999997</v>
      </c>
      <c r="M170" s="21">
        <f t="shared" si="117"/>
        <v>2383.3319999999999</v>
      </c>
      <c r="N170" s="21">
        <f t="shared" si="117"/>
        <v>3149.4030000000002</v>
      </c>
      <c r="O170" s="41">
        <v>1.4484E-2</v>
      </c>
    </row>
    <row r="171" spans="1:19">
      <c r="A171" s="136"/>
      <c r="B171" s="148"/>
      <c r="C171" s="10" t="s">
        <v>24</v>
      </c>
      <c r="D171" s="21">
        <f t="shared" si="117"/>
        <v>985.89608687068119</v>
      </c>
      <c r="E171" s="21">
        <f t="shared" si="117"/>
        <v>1232.3701085883513</v>
      </c>
      <c r="F171" s="21">
        <f t="shared" si="117"/>
        <v>1509.8856000000001</v>
      </c>
      <c r="G171" s="21">
        <f t="shared" si="117"/>
        <v>1591.9446</v>
      </c>
      <c r="H171" s="21">
        <f t="shared" si="117"/>
        <v>2051.4749999999999</v>
      </c>
      <c r="I171" s="21">
        <f t="shared" si="117"/>
        <v>1641.18</v>
      </c>
      <c r="J171" s="21">
        <f t="shared" si="117"/>
        <v>1837.02</v>
      </c>
      <c r="K171" s="21">
        <f t="shared" si="117"/>
        <v>2296.2750000000001</v>
      </c>
      <c r="L171" s="21">
        <f t="shared" si="117"/>
        <v>3031.0829999999996</v>
      </c>
      <c r="M171" s="21">
        <f t="shared" si="117"/>
        <v>2571.8279999999995</v>
      </c>
      <c r="N171" s="21">
        <f t="shared" si="117"/>
        <v>3398.4870000000005</v>
      </c>
      <c r="O171" s="41">
        <v>1.4484E-2</v>
      </c>
    </row>
    <row r="172" spans="1:19">
      <c r="A172" s="136"/>
      <c r="B172" s="148"/>
      <c r="C172" s="10" t="s">
        <v>25</v>
      </c>
      <c r="D172" s="21">
        <f t="shared" si="117"/>
        <v>1143.828</v>
      </c>
      <c r="E172" s="21">
        <f t="shared" si="117"/>
        <v>1429.7850000000001</v>
      </c>
      <c r="F172" s="21">
        <f t="shared" si="117"/>
        <v>1753.8696</v>
      </c>
      <c r="G172" s="21">
        <f t="shared" si="117"/>
        <v>1849.1886</v>
      </c>
      <c r="H172" s="21">
        <f t="shared" si="117"/>
        <v>2382.9749999999999</v>
      </c>
      <c r="I172" s="21">
        <f t="shared" si="117"/>
        <v>1906.38</v>
      </c>
      <c r="J172" s="21">
        <f t="shared" si="117"/>
        <v>2145.06</v>
      </c>
      <c r="K172" s="21">
        <f t="shared" si="117"/>
        <v>2681.3249999999998</v>
      </c>
      <c r="L172" s="21">
        <f t="shared" si="117"/>
        <v>3539.3489999999997</v>
      </c>
      <c r="M172" s="21">
        <f t="shared" si="117"/>
        <v>3003.0839999999998</v>
      </c>
      <c r="N172" s="21">
        <f t="shared" si="117"/>
        <v>3968.3610000000003</v>
      </c>
      <c r="O172" s="41">
        <v>1.4994E-2</v>
      </c>
    </row>
    <row r="173" spans="1:19">
      <c r="A173" s="136"/>
      <c r="B173" s="148"/>
      <c r="C173" s="10" t="s">
        <v>26</v>
      </c>
      <c r="D173" s="21">
        <f t="shared" si="117"/>
        <v>1334.7719999999999</v>
      </c>
      <c r="E173" s="21">
        <f t="shared" si="117"/>
        <v>1668.4649999999999</v>
      </c>
      <c r="F173" s="21">
        <f t="shared" si="117"/>
        <v>2046.6504</v>
      </c>
      <c r="G173" s="21">
        <f t="shared" si="117"/>
        <v>2157.8814000000002</v>
      </c>
      <c r="H173" s="21">
        <f t="shared" si="117"/>
        <v>2780.7750000000001</v>
      </c>
      <c r="I173" s="21">
        <f t="shared" si="117"/>
        <v>2224.62</v>
      </c>
      <c r="J173" s="21">
        <f t="shared" si="117"/>
        <v>2503.08</v>
      </c>
      <c r="K173" s="21">
        <f t="shared" si="117"/>
        <v>3128.85</v>
      </c>
      <c r="L173" s="21">
        <f t="shared" si="117"/>
        <v>4130.0820000000003</v>
      </c>
      <c r="M173" s="21">
        <f t="shared" si="117"/>
        <v>3504.3119999999999</v>
      </c>
      <c r="N173" s="21">
        <f t="shared" si="117"/>
        <v>4630.6980000000003</v>
      </c>
      <c r="O173" s="41">
        <v>3.1212E-2</v>
      </c>
    </row>
    <row r="174" spans="1:19" ht="15.75" thickBot="1">
      <c r="A174" s="150"/>
      <c r="B174" s="149"/>
      <c r="C174" s="11" t="s">
        <v>27</v>
      </c>
      <c r="D174" s="22">
        <f t="shared" si="117"/>
        <v>1914.7706391752577</v>
      </c>
      <c r="E174" s="22">
        <f t="shared" si="117"/>
        <v>2412.81</v>
      </c>
      <c r="F174" s="22">
        <f t="shared" si="117"/>
        <v>2959.7136000000005</v>
      </c>
      <c r="G174" s="22">
        <f t="shared" si="117"/>
        <v>3120.5676000000003</v>
      </c>
      <c r="H174" s="22">
        <f t="shared" si="117"/>
        <v>4021.35</v>
      </c>
      <c r="I174" s="22">
        <f t="shared" si="117"/>
        <v>3217.08</v>
      </c>
      <c r="J174" s="22">
        <f t="shared" si="117"/>
        <v>3630.18</v>
      </c>
      <c r="K174" s="22">
        <f t="shared" si="117"/>
        <v>4537.7250000000004</v>
      </c>
      <c r="L174" s="22">
        <f t="shared" si="117"/>
        <v>5989.7969999999996</v>
      </c>
      <c r="M174" s="22">
        <f t="shared" si="117"/>
        <v>5082.2519999999995</v>
      </c>
      <c r="N174" s="22">
        <f t="shared" si="117"/>
        <v>6715.8330000000005</v>
      </c>
      <c r="O174" s="42">
        <v>4.1820000000000003E-2</v>
      </c>
    </row>
    <row r="175" spans="1:19">
      <c r="A175" s="145"/>
      <c r="B175" s="148" t="s">
        <v>41</v>
      </c>
      <c r="C175" s="37" t="s">
        <v>13</v>
      </c>
      <c r="D175" s="39">
        <v>441.92310045894959</v>
      </c>
      <c r="E175" s="39">
        <v>552.40387557368695</v>
      </c>
      <c r="F175" s="39">
        <v>632.0775114737379</v>
      </c>
      <c r="G175" s="39">
        <v>662.70268235294122</v>
      </c>
      <c r="H175" s="39">
        <v>821.70076491585928</v>
      </c>
      <c r="I175" s="45">
        <v>744</v>
      </c>
      <c r="J175" s="39">
        <v>806.22131565527809</v>
      </c>
      <c r="K175" s="39">
        <v>1051.9765425803164</v>
      </c>
      <c r="L175" s="39">
        <v>1402.6353901070881</v>
      </c>
      <c r="M175" s="39">
        <v>1148.2867924528302</v>
      </c>
      <c r="N175" s="39">
        <v>1551.7389087200411</v>
      </c>
      <c r="O175" s="44">
        <v>5.0000000000000001E-3</v>
      </c>
    </row>
    <row r="176" spans="1:19">
      <c r="A176" s="145"/>
      <c r="B176" s="148"/>
      <c r="C176" s="10" t="s">
        <v>14</v>
      </c>
      <c r="D176" s="21">
        <v>444.07617128463477</v>
      </c>
      <c r="E176" s="21">
        <v>555.0952141057935</v>
      </c>
      <c r="F176" s="21">
        <v>687.02871536523924</v>
      </c>
      <c r="G176" s="21">
        <v>612.67031650983756</v>
      </c>
      <c r="H176" s="21">
        <v>893.13732997481111</v>
      </c>
      <c r="I176" s="4">
        <v>744</v>
      </c>
      <c r="J176" s="21">
        <v>876.30831234256914</v>
      </c>
      <c r="K176" s="21">
        <v>1101.3823677581863</v>
      </c>
      <c r="L176" s="21">
        <v>1468.5098236775821</v>
      </c>
      <c r="M176" s="21">
        <v>1209.5678387909318</v>
      </c>
      <c r="N176" s="21">
        <v>1634.5511335012593</v>
      </c>
      <c r="O176" s="14">
        <v>5.0000000000000001E-3</v>
      </c>
    </row>
    <row r="177" spans="1:15">
      <c r="A177" s="145"/>
      <c r="B177" s="148"/>
      <c r="C177" s="10" t="s">
        <v>15</v>
      </c>
      <c r="D177" s="21">
        <v>449.4678017025538</v>
      </c>
      <c r="E177" s="21">
        <v>561.83475212819224</v>
      </c>
      <c r="F177" s="21">
        <v>700.78718077115661</v>
      </c>
      <c r="G177" s="21">
        <v>616.73539112050742</v>
      </c>
      <c r="H177" s="21">
        <v>911.02333500250393</v>
      </c>
      <c r="I177" s="4">
        <v>752</v>
      </c>
      <c r="J177" s="21">
        <v>890.57586379569352</v>
      </c>
      <c r="K177" s="21">
        <v>1138.7320981472208</v>
      </c>
      <c r="L177" s="21">
        <v>1518.3094641962944</v>
      </c>
      <c r="M177" s="21">
        <v>1253.9609414121182</v>
      </c>
      <c r="N177" s="21">
        <v>1694.5418127190785</v>
      </c>
      <c r="O177" s="14">
        <v>5.0000000000000001E-3</v>
      </c>
    </row>
    <row r="178" spans="1:15">
      <c r="A178" s="145"/>
      <c r="B178" s="148"/>
      <c r="C178" s="10" t="s">
        <v>16</v>
      </c>
      <c r="D178" s="21">
        <v>454.49282868525904</v>
      </c>
      <c r="E178" s="21">
        <v>568.11603585657372</v>
      </c>
      <c r="F178" s="21">
        <v>713.64143426294822</v>
      </c>
      <c r="G178" s="21">
        <v>619.72841621395742</v>
      </c>
      <c r="H178" s="21">
        <v>927.73386454183276</v>
      </c>
      <c r="I178" s="4">
        <v>759</v>
      </c>
      <c r="J178" s="21">
        <v>904.52539840637451</v>
      </c>
      <c r="K178" s="21">
        <v>1175.6373256972113</v>
      </c>
      <c r="L178" s="21">
        <v>1567.5164342629482</v>
      </c>
      <c r="M178" s="21">
        <v>1298.4191832669321</v>
      </c>
      <c r="N178" s="21">
        <v>1754.6205179282867</v>
      </c>
      <c r="O178" s="14">
        <v>5.0000000000000001E-3</v>
      </c>
    </row>
    <row r="179" spans="1:15">
      <c r="A179" s="145"/>
      <c r="B179" s="148"/>
      <c r="C179" s="10" t="s">
        <v>17</v>
      </c>
      <c r="D179" s="21">
        <v>468.14636979670865</v>
      </c>
      <c r="E179" s="21">
        <v>585.18296224588585</v>
      </c>
      <c r="F179" s="21">
        <v>741.03194578896421</v>
      </c>
      <c r="G179" s="21">
        <v>632.97801047120413</v>
      </c>
      <c r="H179" s="21">
        <v>963.34152952565364</v>
      </c>
      <c r="I179" s="4">
        <v>774</v>
      </c>
      <c r="J179" s="21">
        <v>930.22362052274934</v>
      </c>
      <c r="K179" s="21">
        <v>1203.9895934172314</v>
      </c>
      <c r="L179" s="21">
        <v>1605.3194578896419</v>
      </c>
      <c r="M179" s="21">
        <v>1332.6511713455955</v>
      </c>
      <c r="N179" s="21">
        <v>1800.8799612778314</v>
      </c>
      <c r="O179" s="14">
        <v>5.0000000000000001E-3</v>
      </c>
    </row>
    <row r="180" spans="1:15">
      <c r="A180" s="145"/>
      <c r="B180" s="148"/>
      <c r="C180" s="10" t="s">
        <v>18</v>
      </c>
      <c r="D180" s="21">
        <v>497.78354307841244</v>
      </c>
      <c r="E180" s="21">
        <v>622.22942884801557</v>
      </c>
      <c r="F180" s="21">
        <v>787.94482090997099</v>
      </c>
      <c r="G180" s="21">
        <v>673.05026178010462</v>
      </c>
      <c r="H180" s="21">
        <v>1024.3282671829625</v>
      </c>
      <c r="I180" s="4">
        <v>823</v>
      </c>
      <c r="J180" s="21">
        <v>989.11374636979679</v>
      </c>
      <c r="K180" s="21">
        <v>1321.4408276863505</v>
      </c>
      <c r="L180" s="21">
        <v>1761.9211035818007</v>
      </c>
      <c r="M180" s="21">
        <v>1465.6570377541141</v>
      </c>
      <c r="N180" s="21">
        <v>1980.6176185866407</v>
      </c>
      <c r="O180" s="14">
        <v>5.4999999999999997E-3</v>
      </c>
    </row>
    <row r="181" spans="1:15">
      <c r="A181" s="145"/>
      <c r="B181" s="148"/>
      <c r="C181" s="10" t="s">
        <v>19</v>
      </c>
      <c r="D181" s="21">
        <v>490.22965914121284</v>
      </c>
      <c r="E181" s="21">
        <v>612.78707392651609</v>
      </c>
      <c r="F181" s="21">
        <v>776.0026560424966</v>
      </c>
      <c r="G181" s="21">
        <v>672.98870605833952</v>
      </c>
      <c r="H181" s="21">
        <v>1008.8034528552457</v>
      </c>
      <c r="I181" s="4">
        <v>823</v>
      </c>
      <c r="J181" s="21">
        <v>974.1930057547587</v>
      </c>
      <c r="K181" s="21">
        <v>1208.5421646746347</v>
      </c>
      <c r="L181" s="21">
        <v>1611.3895528995131</v>
      </c>
      <c r="M181" s="21">
        <v>1340.4371137671533</v>
      </c>
      <c r="N181" s="21">
        <v>1811.4015050907478</v>
      </c>
      <c r="O181" s="14">
        <v>6.0000000000000001E-3</v>
      </c>
    </row>
    <row r="182" spans="1:15">
      <c r="A182" s="145"/>
      <c r="B182" s="148"/>
      <c r="C182" s="10" t="s">
        <v>20</v>
      </c>
      <c r="D182" s="21">
        <v>503.38807017543866</v>
      </c>
      <c r="E182" s="21">
        <v>629.23508771929824</v>
      </c>
      <c r="F182" s="21">
        <v>818.52017543859643</v>
      </c>
      <c r="G182" s="21">
        <v>667.28186046511621</v>
      </c>
      <c r="H182" s="21">
        <v>1064.0762280701754</v>
      </c>
      <c r="I182" s="4">
        <v>838</v>
      </c>
      <c r="J182" s="21">
        <v>1027.2850877192982</v>
      </c>
      <c r="K182" s="21">
        <v>1293.1111842105261</v>
      </c>
      <c r="L182" s="21">
        <v>1724.1482456140352</v>
      </c>
      <c r="M182" s="21">
        <v>1460.1598684210526</v>
      </c>
      <c r="N182" s="21">
        <v>1946.8798245614034</v>
      </c>
      <c r="O182" s="14">
        <v>6.0000000000000001E-3</v>
      </c>
    </row>
    <row r="183" spans="1:15">
      <c r="A183" s="145"/>
      <c r="B183" s="148"/>
      <c r="C183" s="10" t="s">
        <v>21</v>
      </c>
      <c r="D183" s="21">
        <v>568.88939566704676</v>
      </c>
      <c r="E183" s="21">
        <v>711.11174458380844</v>
      </c>
      <c r="F183" s="21">
        <v>898.07411630558738</v>
      </c>
      <c r="G183" s="21">
        <v>773.35945945945957</v>
      </c>
      <c r="H183" s="21">
        <v>1167.4963511972635</v>
      </c>
      <c r="I183" s="4">
        <v>957</v>
      </c>
      <c r="J183" s="21">
        <v>1143.9623717217789</v>
      </c>
      <c r="K183" s="21">
        <v>1352.8400798175601</v>
      </c>
      <c r="L183" s="21">
        <v>1803.78677309008</v>
      </c>
      <c r="M183" s="21">
        <v>1533.7098061573547</v>
      </c>
      <c r="N183" s="21">
        <v>2044.9464082098061</v>
      </c>
      <c r="O183" s="14">
        <v>1.0999999999999999E-2</v>
      </c>
    </row>
    <row r="184" spans="1:15">
      <c r="A184" s="145"/>
      <c r="B184" s="148"/>
      <c r="C184" s="10" t="s">
        <v>22</v>
      </c>
      <c r="D184" s="21">
        <v>590.56120754716983</v>
      </c>
      <c r="E184" s="21">
        <v>738.20150943396231</v>
      </c>
      <c r="F184" s="21">
        <v>943.50679245283027</v>
      </c>
      <c r="G184" s="21">
        <v>794.96849015317287</v>
      </c>
      <c r="H184" s="21">
        <v>1226.5588301886792</v>
      </c>
      <c r="I184" s="4">
        <v>991</v>
      </c>
      <c r="J184" s="21">
        <v>1196.3052830188678</v>
      </c>
      <c r="K184" s="21">
        <v>1464.0622641509433</v>
      </c>
      <c r="L184" s="21">
        <v>1952.0830188679245</v>
      </c>
      <c r="M184" s="21">
        <v>1666.8433018867925</v>
      </c>
      <c r="N184" s="21">
        <v>2222.4577358490569</v>
      </c>
      <c r="O184" s="14">
        <v>1.0999999999999999E-2</v>
      </c>
    </row>
    <row r="185" spans="1:15">
      <c r="A185" s="145"/>
      <c r="B185" s="148"/>
      <c r="C185" s="10" t="s">
        <v>23</v>
      </c>
      <c r="D185" s="21">
        <v>652.09754152823916</v>
      </c>
      <c r="E185" s="21">
        <v>815.12192691029895</v>
      </c>
      <c r="F185" s="21">
        <v>1038.710631229236</v>
      </c>
      <c r="G185" s="21">
        <v>879.15438257993378</v>
      </c>
      <c r="H185" s="21">
        <v>1350.3238205980065</v>
      </c>
      <c r="I185" s="4">
        <v>1089</v>
      </c>
      <c r="J185" s="21">
        <v>1312.5887043189368</v>
      </c>
      <c r="K185" s="21">
        <v>1585.4718438538207</v>
      </c>
      <c r="L185" s="21">
        <v>2113.9624584717608</v>
      </c>
      <c r="M185" s="21">
        <v>1815.5728405315615</v>
      </c>
      <c r="N185" s="21">
        <v>2420.7637873754156</v>
      </c>
      <c r="O185" s="14">
        <v>1.4E-2</v>
      </c>
    </row>
    <row r="186" spans="1:15">
      <c r="A186" s="145"/>
      <c r="B186" s="148"/>
      <c r="C186" s="10" t="s">
        <v>24</v>
      </c>
      <c r="D186" s="21">
        <v>672.21006910167819</v>
      </c>
      <c r="E186" s="21">
        <v>840.2625863770977</v>
      </c>
      <c r="F186" s="21">
        <v>1092.8568608094768</v>
      </c>
      <c r="G186" s="21">
        <v>891.1746040268456</v>
      </c>
      <c r="H186" s="21">
        <v>1420.7139190523199</v>
      </c>
      <c r="I186" s="4">
        <v>1119</v>
      </c>
      <c r="J186" s="21">
        <v>1371.5942744323791</v>
      </c>
      <c r="K186" s="21">
        <v>1714.6769496544916</v>
      </c>
      <c r="L186" s="21">
        <v>2286.2359328726557</v>
      </c>
      <c r="M186" s="21">
        <v>1967.3632773938793</v>
      </c>
      <c r="N186" s="21">
        <v>2623.1510365251725</v>
      </c>
      <c r="O186" s="14">
        <v>1.4E-2</v>
      </c>
    </row>
    <row r="187" spans="1:15">
      <c r="A187" s="145"/>
      <c r="B187" s="148"/>
      <c r="C187" s="10" t="s">
        <v>25</v>
      </c>
      <c r="D187" s="21">
        <v>774.01151148730344</v>
      </c>
      <c r="E187" s="21">
        <f>I187*0.75</f>
        <v>1150.5</v>
      </c>
      <c r="F187" s="21">
        <v>1258.3622732769045</v>
      </c>
      <c r="G187" s="21">
        <v>1221.7227155273667</v>
      </c>
      <c r="H187" s="21">
        <v>1635.8709552599757</v>
      </c>
      <c r="I187" s="4">
        <v>1534</v>
      </c>
      <c r="J187" s="21">
        <v>1579.259492140266</v>
      </c>
      <c r="K187" s="21">
        <v>1829.6706166868198</v>
      </c>
      <c r="L187" s="21">
        <v>2439.5608222490932</v>
      </c>
      <c r="M187" s="21">
        <v>2102.6187424425634</v>
      </c>
      <c r="N187" s="21">
        <v>2803.4916565900844</v>
      </c>
      <c r="O187" s="14">
        <v>1.7999999999999999E-2</v>
      </c>
    </row>
    <row r="188" spans="1:15">
      <c r="A188" s="145"/>
      <c r="B188" s="148"/>
      <c r="C188" s="10" t="s">
        <v>26</v>
      </c>
      <c r="D188" s="21">
        <v>905.07809673613849</v>
      </c>
      <c r="E188" s="21">
        <v>1131.3476209201729</v>
      </c>
      <c r="F188" s="21">
        <v>1496.6000786472671</v>
      </c>
      <c r="G188" s="21">
        <v>1187.9060187390821</v>
      </c>
      <c r="H188" s="21">
        <v>1945.5801022414473</v>
      </c>
      <c r="I188" s="4">
        <v>1534</v>
      </c>
      <c r="J188" s="21">
        <v>1899.252457727094</v>
      </c>
      <c r="K188" s="21">
        <v>1880.0246755800238</v>
      </c>
      <c r="L188" s="21">
        <v>2506.6995674400314</v>
      </c>
      <c r="M188" s="21">
        <v>2185.4070979158473</v>
      </c>
      <c r="N188" s="21">
        <v>2913.8761305544631</v>
      </c>
      <c r="O188" s="14">
        <v>2.4E-2</v>
      </c>
    </row>
    <row r="189" spans="1:15" ht="15.75" thickBot="1">
      <c r="A189" s="145"/>
      <c r="B189" s="148"/>
      <c r="C189" s="16" t="s">
        <v>27</v>
      </c>
      <c r="D189" s="29">
        <v>1155.2618556701032</v>
      </c>
      <c r="E189" s="29">
        <v>1444.0773195876288</v>
      </c>
      <c r="F189" s="29">
        <v>1890.9742268041236</v>
      </c>
      <c r="G189" s="29">
        <v>1518.3280989438576</v>
      </c>
      <c r="H189" s="29">
        <v>2458.2664948453607</v>
      </c>
      <c r="I189" s="24">
        <v>1941</v>
      </c>
      <c r="J189" s="29">
        <v>2399.9030927835051</v>
      </c>
      <c r="K189" s="29">
        <v>2562.0699742268039</v>
      </c>
      <c r="L189" s="29">
        <v>3416.0932989690723</v>
      </c>
      <c r="M189" s="29">
        <v>3004.0476804123714</v>
      </c>
      <c r="N189" s="29">
        <v>4005.3969072164955</v>
      </c>
      <c r="O189" s="26">
        <v>3.2000000000000001E-2</v>
      </c>
    </row>
    <row r="190" spans="1:15" ht="29.25" customHeight="1" thickBot="1">
      <c r="A190" s="23" t="s">
        <v>0</v>
      </c>
      <c r="B190" s="23" t="s">
        <v>31</v>
      </c>
      <c r="C190" s="23" t="s">
        <v>1</v>
      </c>
      <c r="D190" s="23" t="s">
        <v>2</v>
      </c>
      <c r="E190" s="23" t="s">
        <v>3</v>
      </c>
      <c r="F190" s="23" t="s">
        <v>5</v>
      </c>
      <c r="G190" s="23" t="s">
        <v>6</v>
      </c>
      <c r="H190" s="23" t="s">
        <v>7</v>
      </c>
      <c r="I190" s="23" t="s">
        <v>4</v>
      </c>
      <c r="J190" s="23" t="s">
        <v>8</v>
      </c>
      <c r="K190" s="23" t="s">
        <v>9</v>
      </c>
      <c r="L190" s="23" t="s">
        <v>10</v>
      </c>
      <c r="M190" s="23" t="s">
        <v>36</v>
      </c>
      <c r="N190" s="23" t="s">
        <v>11</v>
      </c>
      <c r="O190" s="23" t="s">
        <v>28</v>
      </c>
    </row>
    <row r="191" spans="1:15">
      <c r="A191" s="145"/>
      <c r="B191" s="148" t="s">
        <v>45</v>
      </c>
      <c r="C191" s="37" t="s">
        <v>13</v>
      </c>
      <c r="D191" s="39">
        <f>I191*0.6</f>
        <v>750.6</v>
      </c>
      <c r="E191" s="39">
        <f>I191*0.75</f>
        <v>938.25</v>
      </c>
      <c r="F191" s="39">
        <f>I191*0.95</f>
        <v>1188.45</v>
      </c>
      <c r="G191" s="39">
        <f>I191*0.82</f>
        <v>1025.82</v>
      </c>
      <c r="H191" s="39">
        <f>I191*1.22</f>
        <v>1526.22</v>
      </c>
      <c r="I191" s="45">
        <v>1251</v>
      </c>
      <c r="J191" s="39">
        <v>1488.6899999999998</v>
      </c>
      <c r="K191" s="39">
        <v>1813.95</v>
      </c>
      <c r="L191" s="39">
        <v>2873.1716999999994</v>
      </c>
      <c r="M191" s="39">
        <v>2426.5646999999994</v>
      </c>
      <c r="N191" s="39">
        <v>3260.2310999999995</v>
      </c>
      <c r="O191" s="38">
        <v>1.2999999999999999E-2</v>
      </c>
    </row>
    <row r="192" spans="1:15">
      <c r="A192" s="145"/>
      <c r="B192" s="148"/>
      <c r="C192" s="10" t="s">
        <v>14</v>
      </c>
      <c r="D192" s="39">
        <f t="shared" ref="D192:D205" si="118">I192*0.6</f>
        <v>826.19999999999993</v>
      </c>
      <c r="E192" s="39">
        <f t="shared" ref="E192:E205" si="119">I192*0.75</f>
        <v>1032.75</v>
      </c>
      <c r="F192" s="39">
        <f t="shared" ref="F192:F205" si="120">I192*0.95</f>
        <v>1308.1499999999999</v>
      </c>
      <c r="G192" s="39">
        <f t="shared" ref="G192:G205" si="121">I192*0.82</f>
        <v>1129.1399999999999</v>
      </c>
      <c r="H192" s="39">
        <f t="shared" ref="H192:H205" si="122">I192*1.22</f>
        <v>1679.94</v>
      </c>
      <c r="I192" s="4">
        <v>1377</v>
      </c>
      <c r="J192" s="21">
        <v>1638.6299999999999</v>
      </c>
      <c r="K192" s="21">
        <v>1996.6499999999999</v>
      </c>
      <c r="L192" s="21">
        <v>3162.5558999999998</v>
      </c>
      <c r="M192" s="21">
        <v>2670.9668999999994</v>
      </c>
      <c r="N192" s="21">
        <v>3588.5996999999998</v>
      </c>
      <c r="O192" s="36">
        <v>1.2999999999999999E-2</v>
      </c>
    </row>
    <row r="193" spans="1:15">
      <c r="A193" s="145"/>
      <c r="B193" s="148"/>
      <c r="C193" s="10" t="s">
        <v>15</v>
      </c>
      <c r="D193" s="39">
        <f t="shared" si="118"/>
        <v>863.4</v>
      </c>
      <c r="E193" s="39">
        <f t="shared" si="119"/>
        <v>1079.25</v>
      </c>
      <c r="F193" s="39">
        <f t="shared" si="120"/>
        <v>1367.05</v>
      </c>
      <c r="G193" s="39">
        <f t="shared" si="121"/>
        <v>1179.98</v>
      </c>
      <c r="H193" s="39">
        <f t="shared" si="122"/>
        <v>1755.58</v>
      </c>
      <c r="I193" s="4">
        <v>1439</v>
      </c>
      <c r="J193" s="21">
        <v>1712.4099999999999</v>
      </c>
      <c r="K193" s="21">
        <v>2086.5499999999997</v>
      </c>
      <c r="L193" s="21">
        <v>3304.9512999999997</v>
      </c>
      <c r="M193" s="21">
        <v>2791.2282999999998</v>
      </c>
      <c r="N193" s="21">
        <v>3750.1778999999997</v>
      </c>
      <c r="O193" s="36">
        <v>1.2999999999999999E-2</v>
      </c>
    </row>
    <row r="194" spans="1:15">
      <c r="A194" s="145"/>
      <c r="B194" s="148"/>
      <c r="C194" s="10" t="s">
        <v>16</v>
      </c>
      <c r="D194" s="39">
        <f t="shared" si="118"/>
        <v>900.6</v>
      </c>
      <c r="E194" s="39">
        <f t="shared" si="119"/>
        <v>1125.75</v>
      </c>
      <c r="F194" s="39">
        <f t="shared" si="120"/>
        <v>1425.95</v>
      </c>
      <c r="G194" s="39">
        <f t="shared" si="121"/>
        <v>1230.82</v>
      </c>
      <c r="H194" s="39">
        <f t="shared" si="122"/>
        <v>1831.22</v>
      </c>
      <c r="I194" s="4">
        <v>1501</v>
      </c>
      <c r="J194" s="21">
        <v>1786.1899999999998</v>
      </c>
      <c r="K194" s="21">
        <v>2176.4499999999998</v>
      </c>
      <c r="L194" s="21">
        <v>3447.3466999999996</v>
      </c>
      <c r="M194" s="21">
        <v>2911.4896999999996</v>
      </c>
      <c r="N194" s="21">
        <v>3911.7560999999996</v>
      </c>
      <c r="O194" s="36">
        <v>1.2999999999999999E-2</v>
      </c>
    </row>
    <row r="195" spans="1:15">
      <c r="A195" s="145"/>
      <c r="B195" s="148"/>
      <c r="C195" s="10" t="s">
        <v>17</v>
      </c>
      <c r="D195" s="39">
        <f t="shared" si="118"/>
        <v>975.59999999999991</v>
      </c>
      <c r="E195" s="39">
        <f t="shared" si="119"/>
        <v>1219.5</v>
      </c>
      <c r="F195" s="39">
        <f t="shared" si="120"/>
        <v>1544.6999999999998</v>
      </c>
      <c r="G195" s="39">
        <f t="shared" si="121"/>
        <v>1333.32</v>
      </c>
      <c r="H195" s="39">
        <f t="shared" si="122"/>
        <v>1983.72</v>
      </c>
      <c r="I195" s="4">
        <v>1626</v>
      </c>
      <c r="J195" s="21">
        <v>1934.9399999999998</v>
      </c>
      <c r="K195" s="21">
        <v>2357.6999999999998</v>
      </c>
      <c r="L195" s="21">
        <v>3734.4341999999997</v>
      </c>
      <c r="M195" s="21">
        <v>3153.9521999999997</v>
      </c>
      <c r="N195" s="21">
        <v>4237.5185999999994</v>
      </c>
      <c r="O195" s="36">
        <v>1.2999999999999999E-2</v>
      </c>
    </row>
    <row r="196" spans="1:15">
      <c r="A196" s="145"/>
      <c r="B196" s="148"/>
      <c r="C196" s="10" t="s">
        <v>18</v>
      </c>
      <c r="D196" s="39">
        <f t="shared" si="118"/>
        <v>1013.4</v>
      </c>
      <c r="E196" s="39">
        <f t="shared" si="119"/>
        <v>1266.75</v>
      </c>
      <c r="F196" s="39">
        <f t="shared" si="120"/>
        <v>1604.55</v>
      </c>
      <c r="G196" s="39">
        <f t="shared" si="121"/>
        <v>1384.98</v>
      </c>
      <c r="H196" s="39">
        <f t="shared" si="122"/>
        <v>2060.58</v>
      </c>
      <c r="I196" s="4">
        <v>1689</v>
      </c>
      <c r="J196" s="21">
        <v>2009.9099999999999</v>
      </c>
      <c r="K196" s="21">
        <v>2449.0499999999997</v>
      </c>
      <c r="L196" s="21">
        <v>3879.1262999999994</v>
      </c>
      <c r="M196" s="21">
        <v>3276.1532999999995</v>
      </c>
      <c r="N196" s="21">
        <v>4401.7028999999993</v>
      </c>
      <c r="O196" s="36">
        <v>1.2999999999999999E-2</v>
      </c>
    </row>
    <row r="197" spans="1:15">
      <c r="A197" s="145"/>
      <c r="B197" s="148"/>
      <c r="C197" s="10" t="s">
        <v>19</v>
      </c>
      <c r="D197" s="39">
        <f t="shared" si="118"/>
        <v>1016.4</v>
      </c>
      <c r="E197" s="39">
        <f t="shared" si="119"/>
        <v>1270.5</v>
      </c>
      <c r="F197" s="39">
        <f t="shared" si="120"/>
        <v>1609.3</v>
      </c>
      <c r="G197" s="39">
        <f t="shared" si="121"/>
        <v>1389.08</v>
      </c>
      <c r="H197" s="39">
        <f t="shared" si="122"/>
        <v>2066.6799999999998</v>
      </c>
      <c r="I197" s="4">
        <v>1694</v>
      </c>
      <c r="J197" s="21">
        <v>2015.86</v>
      </c>
      <c r="K197" s="21">
        <v>2456.2999999999997</v>
      </c>
      <c r="L197" s="21">
        <v>3890.6097999999997</v>
      </c>
      <c r="M197" s="21">
        <v>3285.8517999999995</v>
      </c>
      <c r="N197" s="21">
        <v>4414.7334000000001</v>
      </c>
      <c r="O197" s="14">
        <v>1.5900000000000001E-2</v>
      </c>
    </row>
    <row r="198" spans="1:15">
      <c r="A198" s="145"/>
      <c r="B198" s="148"/>
      <c r="C198" s="10" t="s">
        <v>20</v>
      </c>
      <c r="D198" s="39">
        <f t="shared" si="118"/>
        <v>1018.8</v>
      </c>
      <c r="E198" s="39">
        <f t="shared" si="119"/>
        <v>1273.5</v>
      </c>
      <c r="F198" s="39">
        <f t="shared" si="120"/>
        <v>1613.1</v>
      </c>
      <c r="G198" s="39">
        <f t="shared" si="121"/>
        <v>1392.36</v>
      </c>
      <c r="H198" s="39">
        <f t="shared" si="122"/>
        <v>2071.56</v>
      </c>
      <c r="I198" s="4">
        <v>1698</v>
      </c>
      <c r="J198" s="21">
        <v>2020.62</v>
      </c>
      <c r="K198" s="21">
        <v>2462.1</v>
      </c>
      <c r="L198" s="21">
        <v>3899.7965999999997</v>
      </c>
      <c r="M198" s="21">
        <v>3293.6105999999995</v>
      </c>
      <c r="N198" s="21">
        <v>4425.1578</v>
      </c>
      <c r="O198" s="14">
        <v>1.5900000000000001E-2</v>
      </c>
    </row>
    <row r="199" spans="1:15">
      <c r="A199" s="145"/>
      <c r="B199" s="148"/>
      <c r="C199" s="10" t="s">
        <v>21</v>
      </c>
      <c r="D199" s="39">
        <f t="shared" si="118"/>
        <v>1045.8</v>
      </c>
      <c r="E199" s="39">
        <f t="shared" si="119"/>
        <v>1307.25</v>
      </c>
      <c r="F199" s="39">
        <f t="shared" si="120"/>
        <v>1655.85</v>
      </c>
      <c r="G199" s="39">
        <f t="shared" si="121"/>
        <v>1429.26</v>
      </c>
      <c r="H199" s="39">
        <f t="shared" si="122"/>
        <v>2126.46</v>
      </c>
      <c r="I199" s="4">
        <v>1743</v>
      </c>
      <c r="J199" s="21">
        <v>2074.17</v>
      </c>
      <c r="K199" s="21">
        <v>2527.35</v>
      </c>
      <c r="L199" s="21">
        <v>4003.1480999999999</v>
      </c>
      <c r="M199" s="21">
        <v>3380.8970999999997</v>
      </c>
      <c r="N199" s="21">
        <v>4542.4323000000004</v>
      </c>
      <c r="O199" s="36">
        <v>1.9E-2</v>
      </c>
    </row>
    <row r="200" spans="1:15">
      <c r="A200" s="145"/>
      <c r="B200" s="148"/>
      <c r="C200" s="10" t="s">
        <v>22</v>
      </c>
      <c r="D200" s="39">
        <f t="shared" si="118"/>
        <v>1119.5999999999999</v>
      </c>
      <c r="E200" s="39">
        <f t="shared" si="119"/>
        <v>1399.5</v>
      </c>
      <c r="F200" s="39">
        <f t="shared" si="120"/>
        <v>1772.6999999999998</v>
      </c>
      <c r="G200" s="39">
        <f t="shared" si="121"/>
        <v>1530.12</v>
      </c>
      <c r="H200" s="39">
        <f t="shared" si="122"/>
        <v>2276.52</v>
      </c>
      <c r="I200" s="4">
        <v>1866</v>
      </c>
      <c r="J200" s="21">
        <v>2220.54</v>
      </c>
      <c r="K200" s="21">
        <v>2705.7</v>
      </c>
      <c r="L200" s="21">
        <v>4285.6422000000002</v>
      </c>
      <c r="M200" s="21">
        <v>3619.4801999999995</v>
      </c>
      <c r="N200" s="21">
        <v>4862.9825999999994</v>
      </c>
      <c r="O200" s="36">
        <v>1.9E-2</v>
      </c>
    </row>
    <row r="201" spans="1:15">
      <c r="A201" s="145"/>
      <c r="B201" s="148"/>
      <c r="C201" s="10" t="s">
        <v>23</v>
      </c>
      <c r="D201" s="39">
        <f t="shared" si="118"/>
        <v>1192.8</v>
      </c>
      <c r="E201" s="39">
        <f t="shared" si="119"/>
        <v>1491</v>
      </c>
      <c r="F201" s="39">
        <f t="shared" si="120"/>
        <v>1888.6</v>
      </c>
      <c r="G201" s="39">
        <f t="shared" si="121"/>
        <v>1630.1599999999999</v>
      </c>
      <c r="H201" s="39">
        <f t="shared" si="122"/>
        <v>2425.36</v>
      </c>
      <c r="I201" s="4">
        <v>1988</v>
      </c>
      <c r="J201" s="21">
        <v>2365.7199999999998</v>
      </c>
      <c r="K201" s="21">
        <v>2882.6</v>
      </c>
      <c r="L201" s="21">
        <v>4565.8395999999993</v>
      </c>
      <c r="M201" s="21">
        <v>3856.1235999999994</v>
      </c>
      <c r="N201" s="21">
        <v>5180.9267999999993</v>
      </c>
      <c r="O201" s="14">
        <v>2.52E-2</v>
      </c>
    </row>
    <row r="202" spans="1:15">
      <c r="A202" s="145"/>
      <c r="B202" s="148"/>
      <c r="C202" s="10" t="s">
        <v>24</v>
      </c>
      <c r="D202" s="39">
        <f t="shared" si="118"/>
        <v>1338</v>
      </c>
      <c r="E202" s="39">
        <f t="shared" si="119"/>
        <v>1672.5</v>
      </c>
      <c r="F202" s="39">
        <f t="shared" si="120"/>
        <v>2118.5</v>
      </c>
      <c r="G202" s="39">
        <f t="shared" si="121"/>
        <v>1828.6</v>
      </c>
      <c r="H202" s="39">
        <f t="shared" si="122"/>
        <v>2720.6</v>
      </c>
      <c r="I202" s="4">
        <v>2230</v>
      </c>
      <c r="J202" s="21">
        <v>2653.7</v>
      </c>
      <c r="K202" s="21">
        <v>3233.5</v>
      </c>
      <c r="L202" s="21">
        <v>5121.6409999999996</v>
      </c>
      <c r="M202" s="21">
        <v>4325.530999999999</v>
      </c>
      <c r="N202" s="21">
        <v>5811.6029999999992</v>
      </c>
      <c r="O202" s="14">
        <v>2.52E-2</v>
      </c>
    </row>
    <row r="203" spans="1:15">
      <c r="A203" s="145"/>
      <c r="B203" s="148"/>
      <c r="C203" s="10" t="s">
        <v>25</v>
      </c>
      <c r="D203" s="39">
        <f t="shared" si="118"/>
        <v>1489.2</v>
      </c>
      <c r="E203" s="39">
        <f t="shared" si="119"/>
        <v>1861.5</v>
      </c>
      <c r="F203" s="39">
        <f t="shared" si="120"/>
        <v>2357.9</v>
      </c>
      <c r="G203" s="39">
        <f t="shared" si="121"/>
        <v>2035.2399999999998</v>
      </c>
      <c r="H203" s="39">
        <f t="shared" si="122"/>
        <v>3028.04</v>
      </c>
      <c r="I203" s="4">
        <v>2482</v>
      </c>
      <c r="J203" s="21">
        <v>2953.58</v>
      </c>
      <c r="K203" s="21">
        <v>3598.9</v>
      </c>
      <c r="L203" s="21">
        <v>5700.4093999999996</v>
      </c>
      <c r="M203" s="21">
        <v>4814.3353999999999</v>
      </c>
      <c r="N203" s="21">
        <v>6468.3401999999996</v>
      </c>
      <c r="O203" s="36">
        <v>2.7E-2</v>
      </c>
    </row>
    <row r="204" spans="1:15">
      <c r="A204" s="145"/>
      <c r="B204" s="148"/>
      <c r="C204" s="10" t="s">
        <v>26</v>
      </c>
      <c r="D204" s="39">
        <f t="shared" si="118"/>
        <v>1935.6</v>
      </c>
      <c r="E204" s="39">
        <f t="shared" si="119"/>
        <v>2419.5</v>
      </c>
      <c r="F204" s="39">
        <f t="shared" si="120"/>
        <v>3064.7</v>
      </c>
      <c r="G204" s="39">
        <f t="shared" si="121"/>
        <v>2645.3199999999997</v>
      </c>
      <c r="H204" s="39">
        <f t="shared" si="122"/>
        <v>3935.72</v>
      </c>
      <c r="I204" s="4">
        <v>3226</v>
      </c>
      <c r="J204" s="21">
        <v>3838.94</v>
      </c>
      <c r="K204" s="21">
        <v>4677.7</v>
      </c>
      <c r="L204" s="21">
        <v>7409.1541999999999</v>
      </c>
      <c r="M204" s="21">
        <v>6257.4721999999992</v>
      </c>
      <c r="N204" s="21">
        <v>8407.2785999999996</v>
      </c>
      <c r="O204" s="14">
        <v>3.15E-2</v>
      </c>
    </row>
    <row r="205" spans="1:15" ht="15.75" thickBot="1">
      <c r="A205" s="145"/>
      <c r="B205" s="148"/>
      <c r="C205" s="16" t="s">
        <v>27</v>
      </c>
      <c r="D205" s="58">
        <f t="shared" si="118"/>
        <v>2454</v>
      </c>
      <c r="E205" s="58">
        <f t="shared" si="119"/>
        <v>3067.5</v>
      </c>
      <c r="F205" s="58">
        <f t="shared" si="120"/>
        <v>3885.5</v>
      </c>
      <c r="G205" s="58">
        <f t="shared" si="121"/>
        <v>3353.7999999999997</v>
      </c>
      <c r="H205" s="58">
        <f t="shared" si="122"/>
        <v>4989.8</v>
      </c>
      <c r="I205" s="24">
        <v>4090</v>
      </c>
      <c r="J205" s="29">
        <v>4867.0999999999995</v>
      </c>
      <c r="K205" s="29">
        <v>5930.5</v>
      </c>
      <c r="L205" s="29">
        <v>9393.5029999999988</v>
      </c>
      <c r="M205" s="29">
        <v>7933.3729999999987</v>
      </c>
      <c r="N205" s="29">
        <v>10658.948999999999</v>
      </c>
      <c r="O205" s="26">
        <v>3.5999999999999997E-2</v>
      </c>
    </row>
    <row r="206" spans="1:15" ht="15" customHeight="1">
      <c r="A206" s="144"/>
      <c r="B206" s="147" t="s">
        <v>43</v>
      </c>
      <c r="C206" s="9" t="s">
        <v>13</v>
      </c>
      <c r="D206" s="20">
        <f>I206*0.6</f>
        <v>747.6</v>
      </c>
      <c r="E206" s="20">
        <f>I206*0.75</f>
        <v>934.5</v>
      </c>
      <c r="F206" s="20">
        <f>I206*0.95</f>
        <v>1183.7</v>
      </c>
      <c r="G206" s="20">
        <f>I206*0.82</f>
        <v>1021.7199999999999</v>
      </c>
      <c r="H206" s="20">
        <f>I206*1.22</f>
        <v>1520.12</v>
      </c>
      <c r="I206" s="49">
        <v>1246</v>
      </c>
      <c r="J206" s="20">
        <f>I206*1.19</f>
        <v>1482.74</v>
      </c>
      <c r="K206" s="20">
        <f>I206*1.45</f>
        <v>1806.7</v>
      </c>
      <c r="L206" s="20">
        <f>I206*1.93</f>
        <v>2404.7799999999997</v>
      </c>
      <c r="M206" s="20">
        <f>I206*1.63</f>
        <v>2030.9799999999998</v>
      </c>
      <c r="N206" s="20">
        <f>I206*2.19</f>
        <v>2728.74</v>
      </c>
      <c r="O206" s="46">
        <f>O191*2</f>
        <v>2.5999999999999999E-2</v>
      </c>
    </row>
    <row r="207" spans="1:15">
      <c r="A207" s="145"/>
      <c r="B207" s="148"/>
      <c r="C207" s="10" t="s">
        <v>14</v>
      </c>
      <c r="D207" s="21">
        <f t="shared" ref="D207:D220" si="123">I207*0.6</f>
        <v>760.19999999999993</v>
      </c>
      <c r="E207" s="21">
        <f t="shared" ref="E207:E220" si="124">I207*0.75</f>
        <v>950.25</v>
      </c>
      <c r="F207" s="21">
        <f t="shared" ref="F207:F220" si="125">I207*0.95</f>
        <v>1203.6499999999999</v>
      </c>
      <c r="G207" s="21">
        <f t="shared" ref="G207:G220" si="126">I207*0.82</f>
        <v>1038.9399999999998</v>
      </c>
      <c r="H207" s="21">
        <f t="shared" ref="H207:H220" si="127">I207*1.22</f>
        <v>1545.74</v>
      </c>
      <c r="I207" s="50">
        <v>1267</v>
      </c>
      <c r="J207" s="21">
        <f>I207*1.19</f>
        <v>1507.73</v>
      </c>
      <c r="K207" s="21">
        <f>I207*1.45</f>
        <v>1837.1499999999999</v>
      </c>
      <c r="L207" s="21">
        <f>I207*1.93</f>
        <v>2445.31</v>
      </c>
      <c r="M207" s="39">
        <f>I207*1.63</f>
        <v>2065.21</v>
      </c>
      <c r="N207" s="39">
        <f t="shared" ref="N207:N220" si="128">I207*2.19</f>
        <v>2774.73</v>
      </c>
      <c r="O207" s="47">
        <f t="shared" ref="O207:O220" si="129">O192*2</f>
        <v>2.5999999999999999E-2</v>
      </c>
    </row>
    <row r="208" spans="1:15">
      <c r="A208" s="145"/>
      <c r="B208" s="148"/>
      <c r="C208" s="10" t="s">
        <v>15</v>
      </c>
      <c r="D208" s="21">
        <f t="shared" si="123"/>
        <v>766.19999999999993</v>
      </c>
      <c r="E208" s="21">
        <f t="shared" si="124"/>
        <v>957.75</v>
      </c>
      <c r="F208" s="21">
        <f t="shared" si="125"/>
        <v>1213.1499999999999</v>
      </c>
      <c r="G208" s="21">
        <f t="shared" si="126"/>
        <v>1047.1399999999999</v>
      </c>
      <c r="H208" s="21">
        <f t="shared" si="127"/>
        <v>1557.94</v>
      </c>
      <c r="I208" s="50">
        <v>1277</v>
      </c>
      <c r="J208" s="39">
        <f t="shared" ref="J208:J219" si="130">I208*1.19</f>
        <v>1519.6299999999999</v>
      </c>
      <c r="K208" s="39">
        <f t="shared" ref="K208:K220" si="131">I208*1.45</f>
        <v>1851.6499999999999</v>
      </c>
      <c r="L208" s="39">
        <f t="shared" ref="L208:L220" si="132">I208*1.93</f>
        <v>2464.61</v>
      </c>
      <c r="M208" s="39">
        <f t="shared" ref="M208:M220" si="133">I208*1.63</f>
        <v>2081.5099999999998</v>
      </c>
      <c r="N208" s="39">
        <f t="shared" si="128"/>
        <v>2796.63</v>
      </c>
      <c r="O208" s="47">
        <f t="shared" si="129"/>
        <v>2.5999999999999999E-2</v>
      </c>
    </row>
    <row r="209" spans="1:15">
      <c r="A209" s="145"/>
      <c r="B209" s="148"/>
      <c r="C209" s="10" t="s">
        <v>16</v>
      </c>
      <c r="D209" s="21">
        <f t="shared" si="123"/>
        <v>772.19999999999993</v>
      </c>
      <c r="E209" s="21">
        <f t="shared" si="124"/>
        <v>965.25</v>
      </c>
      <c r="F209" s="21">
        <f t="shared" si="125"/>
        <v>1222.6499999999999</v>
      </c>
      <c r="G209" s="21">
        <f t="shared" si="126"/>
        <v>1055.3399999999999</v>
      </c>
      <c r="H209" s="21">
        <f t="shared" si="127"/>
        <v>1570.1399999999999</v>
      </c>
      <c r="I209" s="50">
        <v>1287</v>
      </c>
      <c r="J209" s="21">
        <f t="shared" si="130"/>
        <v>1531.53</v>
      </c>
      <c r="K209" s="21">
        <f t="shared" si="131"/>
        <v>1866.1499999999999</v>
      </c>
      <c r="L209" s="21">
        <f t="shared" si="132"/>
        <v>2483.91</v>
      </c>
      <c r="M209" s="39">
        <f t="shared" si="133"/>
        <v>2097.81</v>
      </c>
      <c r="N209" s="39">
        <f t="shared" si="128"/>
        <v>2818.5299999999997</v>
      </c>
      <c r="O209" s="47">
        <f t="shared" si="129"/>
        <v>2.5999999999999999E-2</v>
      </c>
    </row>
    <row r="210" spans="1:15">
      <c r="A210" s="145"/>
      <c r="B210" s="148"/>
      <c r="C210" s="10" t="s">
        <v>17</v>
      </c>
      <c r="D210" s="21">
        <f t="shared" si="123"/>
        <v>784.8</v>
      </c>
      <c r="E210" s="21">
        <f t="shared" si="124"/>
        <v>981</v>
      </c>
      <c r="F210" s="21">
        <f t="shared" si="125"/>
        <v>1242.5999999999999</v>
      </c>
      <c r="G210" s="21">
        <f t="shared" si="126"/>
        <v>1072.56</v>
      </c>
      <c r="H210" s="21">
        <f t="shared" si="127"/>
        <v>1595.76</v>
      </c>
      <c r="I210" s="50">
        <v>1308</v>
      </c>
      <c r="J210" s="39">
        <f t="shared" si="130"/>
        <v>1556.52</v>
      </c>
      <c r="K210" s="39">
        <f t="shared" si="131"/>
        <v>1896.6</v>
      </c>
      <c r="L210" s="39">
        <f t="shared" si="132"/>
        <v>2524.44</v>
      </c>
      <c r="M210" s="39">
        <f t="shared" si="133"/>
        <v>2132.04</v>
      </c>
      <c r="N210" s="39">
        <f t="shared" si="128"/>
        <v>2864.52</v>
      </c>
      <c r="O210" s="47">
        <f t="shared" si="129"/>
        <v>2.5999999999999999E-2</v>
      </c>
    </row>
    <row r="211" spans="1:15">
      <c r="A211" s="145"/>
      <c r="B211" s="148"/>
      <c r="C211" s="10" t="s">
        <v>18</v>
      </c>
      <c r="D211" s="21">
        <f t="shared" si="123"/>
        <v>814.8</v>
      </c>
      <c r="E211" s="21">
        <f t="shared" si="124"/>
        <v>1018.5</v>
      </c>
      <c r="F211" s="21">
        <f t="shared" si="125"/>
        <v>1290.0999999999999</v>
      </c>
      <c r="G211" s="21">
        <f t="shared" si="126"/>
        <v>1113.56</v>
      </c>
      <c r="H211" s="21">
        <f t="shared" si="127"/>
        <v>1656.76</v>
      </c>
      <c r="I211" s="50">
        <v>1358</v>
      </c>
      <c r="J211" s="21">
        <f t="shared" si="130"/>
        <v>1616.02</v>
      </c>
      <c r="K211" s="21">
        <f t="shared" si="131"/>
        <v>1969.1</v>
      </c>
      <c r="L211" s="21">
        <f t="shared" si="132"/>
        <v>2620.94</v>
      </c>
      <c r="M211" s="39">
        <f t="shared" si="133"/>
        <v>2213.54</v>
      </c>
      <c r="N211" s="39">
        <f t="shared" si="128"/>
        <v>2974.02</v>
      </c>
      <c r="O211" s="47">
        <f t="shared" si="129"/>
        <v>2.5999999999999999E-2</v>
      </c>
    </row>
    <row r="212" spans="1:15">
      <c r="A212" s="145"/>
      <c r="B212" s="148"/>
      <c r="C212" s="10" t="s">
        <v>19</v>
      </c>
      <c r="D212" s="21">
        <f t="shared" si="123"/>
        <v>844.8</v>
      </c>
      <c r="E212" s="21">
        <f t="shared" si="124"/>
        <v>1056</v>
      </c>
      <c r="F212" s="21">
        <f t="shared" si="125"/>
        <v>1337.6</v>
      </c>
      <c r="G212" s="21">
        <f t="shared" si="126"/>
        <v>1154.56</v>
      </c>
      <c r="H212" s="21">
        <f t="shared" si="127"/>
        <v>1717.76</v>
      </c>
      <c r="I212" s="50">
        <v>1408</v>
      </c>
      <c r="J212" s="39">
        <f t="shared" si="130"/>
        <v>1675.52</v>
      </c>
      <c r="K212" s="39">
        <f t="shared" si="131"/>
        <v>2041.6</v>
      </c>
      <c r="L212" s="39">
        <f t="shared" si="132"/>
        <v>2717.44</v>
      </c>
      <c r="M212" s="39">
        <f t="shared" si="133"/>
        <v>2295.04</v>
      </c>
      <c r="N212" s="39">
        <f t="shared" si="128"/>
        <v>3083.52</v>
      </c>
      <c r="O212" s="47">
        <f t="shared" si="129"/>
        <v>3.1800000000000002E-2</v>
      </c>
    </row>
    <row r="213" spans="1:15">
      <c r="A213" s="145"/>
      <c r="B213" s="148"/>
      <c r="C213" s="10" t="s">
        <v>20</v>
      </c>
      <c r="D213" s="21">
        <f t="shared" si="123"/>
        <v>857.4</v>
      </c>
      <c r="E213" s="21">
        <f t="shared" si="124"/>
        <v>1071.75</v>
      </c>
      <c r="F213" s="21">
        <f t="shared" si="125"/>
        <v>1357.55</v>
      </c>
      <c r="G213" s="21">
        <f t="shared" si="126"/>
        <v>1171.78</v>
      </c>
      <c r="H213" s="21">
        <f t="shared" si="127"/>
        <v>1743.3799999999999</v>
      </c>
      <c r="I213" s="50">
        <v>1429</v>
      </c>
      <c r="J213" s="21">
        <f t="shared" si="130"/>
        <v>1700.51</v>
      </c>
      <c r="K213" s="21">
        <f t="shared" si="131"/>
        <v>2072.0499999999997</v>
      </c>
      <c r="L213" s="21">
        <f t="shared" si="132"/>
        <v>2757.97</v>
      </c>
      <c r="M213" s="39">
        <f t="shared" si="133"/>
        <v>2329.27</v>
      </c>
      <c r="N213" s="39">
        <f t="shared" si="128"/>
        <v>3129.5099999999998</v>
      </c>
      <c r="O213" s="47">
        <f t="shared" si="129"/>
        <v>3.1800000000000002E-2</v>
      </c>
    </row>
    <row r="214" spans="1:15">
      <c r="A214" s="145"/>
      <c r="B214" s="148"/>
      <c r="C214" s="10" t="s">
        <v>21</v>
      </c>
      <c r="D214" s="21">
        <f t="shared" si="123"/>
        <v>1106.3999999999999</v>
      </c>
      <c r="E214" s="21">
        <f t="shared" si="124"/>
        <v>1383</v>
      </c>
      <c r="F214" s="21">
        <f t="shared" si="125"/>
        <v>1751.8</v>
      </c>
      <c r="G214" s="21">
        <f t="shared" si="126"/>
        <v>1512.08</v>
      </c>
      <c r="H214" s="21">
        <f t="shared" si="127"/>
        <v>2249.6799999999998</v>
      </c>
      <c r="I214" s="50">
        <v>1844</v>
      </c>
      <c r="J214" s="39">
        <f t="shared" si="130"/>
        <v>2194.36</v>
      </c>
      <c r="K214" s="39">
        <f t="shared" si="131"/>
        <v>2673.7999999999997</v>
      </c>
      <c r="L214" s="39">
        <f t="shared" si="132"/>
        <v>3558.92</v>
      </c>
      <c r="M214" s="39">
        <f t="shared" si="133"/>
        <v>3005.72</v>
      </c>
      <c r="N214" s="39">
        <f t="shared" si="128"/>
        <v>4038.36</v>
      </c>
      <c r="O214" s="47">
        <f t="shared" si="129"/>
        <v>3.7999999999999999E-2</v>
      </c>
    </row>
    <row r="215" spans="1:15">
      <c r="A215" s="145"/>
      <c r="B215" s="148"/>
      <c r="C215" s="10" t="s">
        <v>22</v>
      </c>
      <c r="D215" s="21">
        <f t="shared" si="123"/>
        <v>1139.3999999999999</v>
      </c>
      <c r="E215" s="21">
        <f t="shared" si="124"/>
        <v>1424.25</v>
      </c>
      <c r="F215" s="21">
        <f t="shared" si="125"/>
        <v>1804.05</v>
      </c>
      <c r="G215" s="21">
        <f t="shared" si="126"/>
        <v>1557.1799999999998</v>
      </c>
      <c r="H215" s="21">
        <f t="shared" si="127"/>
        <v>2316.7799999999997</v>
      </c>
      <c r="I215" s="50">
        <v>1899</v>
      </c>
      <c r="J215" s="21">
        <f t="shared" si="130"/>
        <v>2259.81</v>
      </c>
      <c r="K215" s="21">
        <f t="shared" si="131"/>
        <v>2753.5499999999997</v>
      </c>
      <c r="L215" s="21">
        <f t="shared" si="132"/>
        <v>3665.0699999999997</v>
      </c>
      <c r="M215" s="39">
        <f t="shared" si="133"/>
        <v>3095.37</v>
      </c>
      <c r="N215" s="39">
        <f t="shared" si="128"/>
        <v>4158.8099999999995</v>
      </c>
      <c r="O215" s="47">
        <f t="shared" si="129"/>
        <v>3.7999999999999999E-2</v>
      </c>
    </row>
    <row r="216" spans="1:15">
      <c r="A216" s="145"/>
      <c r="B216" s="148"/>
      <c r="C216" s="10" t="s">
        <v>23</v>
      </c>
      <c r="D216" s="21">
        <f t="shared" si="123"/>
        <v>1281.5999999999999</v>
      </c>
      <c r="E216" s="21">
        <f t="shared" si="124"/>
        <v>1602</v>
      </c>
      <c r="F216" s="21">
        <f t="shared" si="125"/>
        <v>2029.1999999999998</v>
      </c>
      <c r="G216" s="21">
        <f t="shared" si="126"/>
        <v>1751.52</v>
      </c>
      <c r="H216" s="21">
        <f t="shared" si="127"/>
        <v>2605.92</v>
      </c>
      <c r="I216" s="50">
        <v>2136</v>
      </c>
      <c r="J216" s="39">
        <f t="shared" si="130"/>
        <v>2541.8399999999997</v>
      </c>
      <c r="K216" s="39">
        <f t="shared" si="131"/>
        <v>3097.2</v>
      </c>
      <c r="L216" s="39">
        <f t="shared" si="132"/>
        <v>4122.4799999999996</v>
      </c>
      <c r="M216" s="39">
        <f t="shared" si="133"/>
        <v>3481.68</v>
      </c>
      <c r="N216" s="39">
        <f t="shared" si="128"/>
        <v>4677.84</v>
      </c>
      <c r="O216" s="47">
        <f t="shared" si="129"/>
        <v>5.04E-2</v>
      </c>
    </row>
    <row r="217" spans="1:15">
      <c r="A217" s="145"/>
      <c r="B217" s="148"/>
      <c r="C217" s="10" t="s">
        <v>24</v>
      </c>
      <c r="D217" s="21">
        <f t="shared" si="123"/>
        <v>1351.8</v>
      </c>
      <c r="E217" s="21">
        <f t="shared" si="124"/>
        <v>1689.75</v>
      </c>
      <c r="F217" s="21">
        <f t="shared" si="125"/>
        <v>2140.35</v>
      </c>
      <c r="G217" s="21">
        <f t="shared" si="126"/>
        <v>1847.4599999999998</v>
      </c>
      <c r="H217" s="21">
        <f t="shared" si="127"/>
        <v>2748.66</v>
      </c>
      <c r="I217" s="50">
        <v>2253</v>
      </c>
      <c r="J217" s="21">
        <f t="shared" si="130"/>
        <v>2681.0699999999997</v>
      </c>
      <c r="K217" s="21">
        <f t="shared" si="131"/>
        <v>3266.85</v>
      </c>
      <c r="L217" s="21">
        <f t="shared" si="132"/>
        <v>4348.29</v>
      </c>
      <c r="M217" s="39">
        <f t="shared" si="133"/>
        <v>3672.39</v>
      </c>
      <c r="N217" s="39">
        <f t="shared" si="128"/>
        <v>4934.07</v>
      </c>
      <c r="O217" s="47">
        <f t="shared" si="129"/>
        <v>5.04E-2</v>
      </c>
    </row>
    <row r="218" spans="1:15">
      <c r="A218" s="145"/>
      <c r="B218" s="148"/>
      <c r="C218" s="10" t="s">
        <v>25</v>
      </c>
      <c r="D218" s="21">
        <f t="shared" si="123"/>
        <v>1523.3999999999999</v>
      </c>
      <c r="E218" s="21">
        <f t="shared" si="124"/>
        <v>1904.25</v>
      </c>
      <c r="F218" s="21">
        <f t="shared" si="125"/>
        <v>2412.0499999999997</v>
      </c>
      <c r="G218" s="21">
        <f t="shared" si="126"/>
        <v>2081.98</v>
      </c>
      <c r="H218" s="21">
        <f t="shared" si="127"/>
        <v>3097.58</v>
      </c>
      <c r="I218" s="50">
        <v>2539</v>
      </c>
      <c r="J218" s="39">
        <f t="shared" si="130"/>
        <v>3021.41</v>
      </c>
      <c r="K218" s="39">
        <f t="shared" si="131"/>
        <v>3681.5499999999997</v>
      </c>
      <c r="L218" s="39">
        <f t="shared" si="132"/>
        <v>4900.2699999999995</v>
      </c>
      <c r="M218" s="39">
        <f t="shared" si="133"/>
        <v>4138.57</v>
      </c>
      <c r="N218" s="39">
        <f t="shared" si="128"/>
        <v>5560.41</v>
      </c>
      <c r="O218" s="47">
        <f t="shared" si="129"/>
        <v>5.3999999999999999E-2</v>
      </c>
    </row>
    <row r="219" spans="1:15">
      <c r="A219" s="145"/>
      <c r="B219" s="148"/>
      <c r="C219" s="10" t="s">
        <v>26</v>
      </c>
      <c r="D219" s="21">
        <f t="shared" si="123"/>
        <v>1948.1999999999998</v>
      </c>
      <c r="E219" s="21">
        <f t="shared" si="124"/>
        <v>2435.25</v>
      </c>
      <c r="F219" s="21">
        <f t="shared" si="125"/>
        <v>3084.6499999999996</v>
      </c>
      <c r="G219" s="21">
        <f t="shared" si="126"/>
        <v>2662.54</v>
      </c>
      <c r="H219" s="21">
        <f t="shared" si="127"/>
        <v>3961.3399999999997</v>
      </c>
      <c r="I219" s="50">
        <v>3247</v>
      </c>
      <c r="J219" s="21">
        <f t="shared" si="130"/>
        <v>3863.93</v>
      </c>
      <c r="K219" s="21">
        <f t="shared" si="131"/>
        <v>4708.1499999999996</v>
      </c>
      <c r="L219" s="21">
        <f t="shared" si="132"/>
        <v>6266.71</v>
      </c>
      <c r="M219" s="39">
        <f t="shared" si="133"/>
        <v>5292.61</v>
      </c>
      <c r="N219" s="39">
        <f t="shared" si="128"/>
        <v>7110.9299999999994</v>
      </c>
      <c r="O219" s="47">
        <f t="shared" si="129"/>
        <v>6.3E-2</v>
      </c>
    </row>
    <row r="220" spans="1:15" ht="15.75" thickBot="1">
      <c r="A220" s="146"/>
      <c r="B220" s="149"/>
      <c r="C220" s="11" t="s">
        <v>27</v>
      </c>
      <c r="D220" s="22">
        <f t="shared" si="123"/>
        <v>2397</v>
      </c>
      <c r="E220" s="22">
        <f t="shared" si="124"/>
        <v>2996.25</v>
      </c>
      <c r="F220" s="22">
        <f t="shared" si="125"/>
        <v>3795.25</v>
      </c>
      <c r="G220" s="22">
        <f t="shared" si="126"/>
        <v>3275.8999999999996</v>
      </c>
      <c r="H220" s="22">
        <f t="shared" si="127"/>
        <v>4873.8999999999996</v>
      </c>
      <c r="I220" s="51">
        <v>3995</v>
      </c>
      <c r="J220" s="59">
        <f>I220*1.19</f>
        <v>4754.05</v>
      </c>
      <c r="K220" s="59">
        <f t="shared" si="131"/>
        <v>5792.75</v>
      </c>
      <c r="L220" s="59">
        <f t="shared" si="132"/>
        <v>7710.3499999999995</v>
      </c>
      <c r="M220" s="59">
        <f t="shared" si="133"/>
        <v>6511.8499999999995</v>
      </c>
      <c r="N220" s="59">
        <f t="shared" si="128"/>
        <v>8749.0499999999993</v>
      </c>
      <c r="O220" s="48">
        <f t="shared" si="129"/>
        <v>7.1999999999999995E-2</v>
      </c>
    </row>
    <row r="221" spans="1:15" ht="30.75" customHeight="1" thickBot="1">
      <c r="A221" s="27" t="s">
        <v>0</v>
      </c>
      <c r="B221" s="27" t="s">
        <v>31</v>
      </c>
      <c r="C221" s="27" t="s">
        <v>1</v>
      </c>
      <c r="D221" s="27" t="s">
        <v>2</v>
      </c>
      <c r="E221" s="27" t="s">
        <v>3</v>
      </c>
      <c r="F221" s="27" t="s">
        <v>5</v>
      </c>
      <c r="G221" s="27" t="s">
        <v>6</v>
      </c>
      <c r="H221" s="27" t="s">
        <v>7</v>
      </c>
      <c r="I221" s="27" t="s">
        <v>4</v>
      </c>
      <c r="J221" s="27" t="s">
        <v>8</v>
      </c>
      <c r="K221" s="27" t="s">
        <v>9</v>
      </c>
      <c r="L221" s="27" t="s">
        <v>10</v>
      </c>
      <c r="M221" s="27" t="s">
        <v>36</v>
      </c>
      <c r="N221" s="27" t="s">
        <v>11</v>
      </c>
      <c r="O221" s="27" t="s">
        <v>28</v>
      </c>
    </row>
    <row r="222" spans="1:15">
      <c r="A222" s="144"/>
      <c r="B222" s="147" t="s">
        <v>44</v>
      </c>
      <c r="C222" s="9" t="s">
        <v>13</v>
      </c>
      <c r="D222" s="55">
        <f>I222*0.6</f>
        <v>190.79999999999998</v>
      </c>
      <c r="E222" s="55">
        <f>I222*0.75</f>
        <v>238.5</v>
      </c>
      <c r="F222" s="55">
        <f>I222*0.95</f>
        <v>302.09999999999997</v>
      </c>
      <c r="G222" s="55">
        <f>I222*0.82</f>
        <v>260.76</v>
      </c>
      <c r="H222" s="55">
        <f>I222*1.22</f>
        <v>387.96</v>
      </c>
      <c r="I222" s="19">
        <v>318</v>
      </c>
      <c r="J222" s="55">
        <f>I222*1.19</f>
        <v>378.41999999999996</v>
      </c>
      <c r="K222" s="55">
        <f>I222*1.45</f>
        <v>461.09999999999997</v>
      </c>
      <c r="L222" s="55">
        <f>I222*1.93</f>
        <v>613.74</v>
      </c>
      <c r="M222" s="55">
        <f>I222*1.63</f>
        <v>518.33999999999992</v>
      </c>
      <c r="N222" s="55">
        <f>I222*2.19</f>
        <v>696.42</v>
      </c>
      <c r="O222" s="52">
        <v>2.3E-3</v>
      </c>
    </row>
    <row r="223" spans="1:15">
      <c r="A223" s="145"/>
      <c r="B223" s="148"/>
      <c r="C223" s="10" t="s">
        <v>14</v>
      </c>
      <c r="D223" s="56">
        <f t="shared" ref="D223:D236" si="134">I223*0.6</f>
        <v>210</v>
      </c>
      <c r="E223" s="56">
        <f t="shared" ref="E223:E236" si="135">I223*0.75</f>
        <v>262.5</v>
      </c>
      <c r="F223" s="56">
        <f t="shared" ref="F223:F236" si="136">I223*0.95</f>
        <v>332.5</v>
      </c>
      <c r="G223" s="56">
        <f t="shared" ref="G223:G236" si="137">I223*0.82</f>
        <v>287</v>
      </c>
      <c r="H223" s="56">
        <f t="shared" ref="H223:H236" si="138">I223*1.22</f>
        <v>427</v>
      </c>
      <c r="I223" s="17">
        <v>350</v>
      </c>
      <c r="J223" s="56">
        <f t="shared" ref="J223:J236" si="139">I223*1.19</f>
        <v>416.5</v>
      </c>
      <c r="K223" s="56">
        <f t="shared" ref="K223:K236" si="140">I223*1.45</f>
        <v>507.5</v>
      </c>
      <c r="L223" s="56">
        <f t="shared" ref="L223:L236" si="141">I223*1.93</f>
        <v>675.5</v>
      </c>
      <c r="M223" s="56">
        <f t="shared" ref="M223:M236" si="142">I223*1.63</f>
        <v>570.5</v>
      </c>
      <c r="N223" s="56">
        <f t="shared" ref="N223:N236" si="143">I223*2.19</f>
        <v>766.5</v>
      </c>
      <c r="O223" s="53">
        <v>2.3E-3</v>
      </c>
    </row>
    <row r="224" spans="1:15">
      <c r="A224" s="145"/>
      <c r="B224" s="148"/>
      <c r="C224" s="10" t="s">
        <v>15</v>
      </c>
      <c r="D224" s="56">
        <f t="shared" si="134"/>
        <v>219</v>
      </c>
      <c r="E224" s="56">
        <f t="shared" si="135"/>
        <v>273.75</v>
      </c>
      <c r="F224" s="56">
        <f t="shared" si="136"/>
        <v>346.75</v>
      </c>
      <c r="G224" s="56">
        <f t="shared" si="137"/>
        <v>299.29999999999995</v>
      </c>
      <c r="H224" s="56">
        <f t="shared" si="138"/>
        <v>445.3</v>
      </c>
      <c r="I224" s="17">
        <v>365</v>
      </c>
      <c r="J224" s="56">
        <f t="shared" si="139"/>
        <v>434.34999999999997</v>
      </c>
      <c r="K224" s="56">
        <f t="shared" si="140"/>
        <v>529.25</v>
      </c>
      <c r="L224" s="56">
        <f t="shared" si="141"/>
        <v>704.44999999999993</v>
      </c>
      <c r="M224" s="56">
        <f t="shared" si="142"/>
        <v>594.94999999999993</v>
      </c>
      <c r="N224" s="56">
        <f t="shared" si="143"/>
        <v>799.35</v>
      </c>
      <c r="O224" s="53">
        <v>2.3E-3</v>
      </c>
    </row>
    <row r="225" spans="1:15">
      <c r="A225" s="145"/>
      <c r="B225" s="148"/>
      <c r="C225" s="10" t="s">
        <v>16</v>
      </c>
      <c r="D225" s="56">
        <f t="shared" si="134"/>
        <v>231</v>
      </c>
      <c r="E225" s="56">
        <f t="shared" si="135"/>
        <v>288.75</v>
      </c>
      <c r="F225" s="56">
        <f t="shared" si="136"/>
        <v>365.75</v>
      </c>
      <c r="G225" s="56">
        <f t="shared" si="137"/>
        <v>315.7</v>
      </c>
      <c r="H225" s="56">
        <f t="shared" si="138"/>
        <v>469.7</v>
      </c>
      <c r="I225" s="17">
        <v>385</v>
      </c>
      <c r="J225" s="56">
        <f t="shared" si="139"/>
        <v>458.15</v>
      </c>
      <c r="K225" s="56">
        <f t="shared" si="140"/>
        <v>558.25</v>
      </c>
      <c r="L225" s="56">
        <f t="shared" si="141"/>
        <v>743.05</v>
      </c>
      <c r="M225" s="56">
        <f t="shared" si="142"/>
        <v>627.54999999999995</v>
      </c>
      <c r="N225" s="56">
        <f t="shared" si="143"/>
        <v>843.15</v>
      </c>
      <c r="O225" s="53">
        <v>2.3E-3</v>
      </c>
    </row>
    <row r="226" spans="1:15">
      <c r="A226" s="145"/>
      <c r="B226" s="148"/>
      <c r="C226" s="10" t="s">
        <v>17</v>
      </c>
      <c r="D226" s="56">
        <f t="shared" si="134"/>
        <v>249</v>
      </c>
      <c r="E226" s="56">
        <f t="shared" si="135"/>
        <v>311.25</v>
      </c>
      <c r="F226" s="56">
        <f t="shared" si="136"/>
        <v>394.25</v>
      </c>
      <c r="G226" s="56">
        <f t="shared" si="137"/>
        <v>340.29999999999995</v>
      </c>
      <c r="H226" s="56">
        <f t="shared" si="138"/>
        <v>506.3</v>
      </c>
      <c r="I226" s="17">
        <v>415</v>
      </c>
      <c r="J226" s="56">
        <f t="shared" si="139"/>
        <v>493.84999999999997</v>
      </c>
      <c r="K226" s="56">
        <f t="shared" si="140"/>
        <v>601.75</v>
      </c>
      <c r="L226" s="56">
        <f t="shared" si="141"/>
        <v>800.94999999999993</v>
      </c>
      <c r="M226" s="56">
        <f t="shared" si="142"/>
        <v>676.44999999999993</v>
      </c>
      <c r="N226" s="56">
        <f t="shared" si="143"/>
        <v>908.85</v>
      </c>
      <c r="O226" s="53">
        <v>2.3E-3</v>
      </c>
    </row>
    <row r="227" spans="1:15">
      <c r="A227" s="145"/>
      <c r="B227" s="148"/>
      <c r="C227" s="10" t="s">
        <v>18</v>
      </c>
      <c r="D227" s="56">
        <f t="shared" si="134"/>
        <v>254.39999999999998</v>
      </c>
      <c r="E227" s="56">
        <f t="shared" si="135"/>
        <v>318</v>
      </c>
      <c r="F227" s="56">
        <f t="shared" si="136"/>
        <v>402.79999999999995</v>
      </c>
      <c r="G227" s="56">
        <f t="shared" si="137"/>
        <v>347.68</v>
      </c>
      <c r="H227" s="56">
        <f t="shared" si="138"/>
        <v>517.28</v>
      </c>
      <c r="I227" s="17">
        <v>424</v>
      </c>
      <c r="J227" s="56">
        <f t="shared" si="139"/>
        <v>504.56</v>
      </c>
      <c r="K227" s="56">
        <f t="shared" si="140"/>
        <v>614.79999999999995</v>
      </c>
      <c r="L227" s="56">
        <f t="shared" si="141"/>
        <v>818.31999999999994</v>
      </c>
      <c r="M227" s="56">
        <f t="shared" si="142"/>
        <v>691.12</v>
      </c>
      <c r="N227" s="56">
        <f t="shared" si="143"/>
        <v>928.56</v>
      </c>
      <c r="O227" s="53">
        <v>2.3E-3</v>
      </c>
    </row>
    <row r="228" spans="1:15">
      <c r="A228" s="145"/>
      <c r="B228" s="148"/>
      <c r="C228" s="10" t="s">
        <v>19</v>
      </c>
      <c r="D228" s="56">
        <f t="shared" si="134"/>
        <v>266.39999999999998</v>
      </c>
      <c r="E228" s="56">
        <f t="shared" si="135"/>
        <v>333</v>
      </c>
      <c r="F228" s="56">
        <f t="shared" si="136"/>
        <v>421.79999999999995</v>
      </c>
      <c r="G228" s="56">
        <f t="shared" si="137"/>
        <v>364.08</v>
      </c>
      <c r="H228" s="56">
        <f t="shared" si="138"/>
        <v>541.67999999999995</v>
      </c>
      <c r="I228" s="17">
        <v>444</v>
      </c>
      <c r="J228" s="56">
        <f t="shared" si="139"/>
        <v>528.36</v>
      </c>
      <c r="K228" s="56">
        <f t="shared" si="140"/>
        <v>643.79999999999995</v>
      </c>
      <c r="L228" s="56">
        <f t="shared" si="141"/>
        <v>856.92</v>
      </c>
      <c r="M228" s="56">
        <f t="shared" si="142"/>
        <v>723.71999999999991</v>
      </c>
      <c r="N228" s="56">
        <f t="shared" si="143"/>
        <v>972.36</v>
      </c>
      <c r="O228" s="14">
        <v>2.8E-3</v>
      </c>
    </row>
    <row r="229" spans="1:15">
      <c r="A229" s="145"/>
      <c r="B229" s="148"/>
      <c r="C229" s="10" t="s">
        <v>20</v>
      </c>
      <c r="D229" s="56">
        <f t="shared" si="134"/>
        <v>277.8</v>
      </c>
      <c r="E229" s="56">
        <f t="shared" si="135"/>
        <v>347.25</v>
      </c>
      <c r="F229" s="56">
        <f t="shared" si="136"/>
        <v>439.84999999999997</v>
      </c>
      <c r="G229" s="56">
        <f t="shared" si="137"/>
        <v>379.65999999999997</v>
      </c>
      <c r="H229" s="56">
        <f t="shared" si="138"/>
        <v>564.86</v>
      </c>
      <c r="I229" s="17">
        <v>463</v>
      </c>
      <c r="J229" s="56">
        <f t="shared" si="139"/>
        <v>550.97</v>
      </c>
      <c r="K229" s="56">
        <f t="shared" si="140"/>
        <v>671.35</v>
      </c>
      <c r="L229" s="56">
        <f t="shared" si="141"/>
        <v>893.58999999999992</v>
      </c>
      <c r="M229" s="56">
        <f t="shared" si="142"/>
        <v>754.68999999999994</v>
      </c>
      <c r="N229" s="56">
        <f t="shared" si="143"/>
        <v>1013.97</v>
      </c>
      <c r="O229" s="14">
        <v>2.8E-3</v>
      </c>
    </row>
    <row r="230" spans="1:15">
      <c r="A230" s="145"/>
      <c r="B230" s="148"/>
      <c r="C230" s="10" t="s">
        <v>21</v>
      </c>
      <c r="D230" s="56">
        <f t="shared" si="134"/>
        <v>330</v>
      </c>
      <c r="E230" s="56">
        <f t="shared" si="135"/>
        <v>412.5</v>
      </c>
      <c r="F230" s="56">
        <f t="shared" si="136"/>
        <v>522.5</v>
      </c>
      <c r="G230" s="56">
        <f t="shared" si="137"/>
        <v>451</v>
      </c>
      <c r="H230" s="56">
        <f t="shared" si="138"/>
        <v>671</v>
      </c>
      <c r="I230" s="17">
        <v>550</v>
      </c>
      <c r="J230" s="56">
        <f t="shared" si="139"/>
        <v>654.5</v>
      </c>
      <c r="K230" s="56">
        <f t="shared" si="140"/>
        <v>797.5</v>
      </c>
      <c r="L230" s="56">
        <f t="shared" si="141"/>
        <v>1061.5</v>
      </c>
      <c r="M230" s="56">
        <f t="shared" si="142"/>
        <v>896.49999999999989</v>
      </c>
      <c r="N230" s="56">
        <f t="shared" si="143"/>
        <v>1204.5</v>
      </c>
      <c r="O230" s="53">
        <v>3.3999999999999998E-3</v>
      </c>
    </row>
    <row r="231" spans="1:15">
      <c r="A231" s="145"/>
      <c r="B231" s="148"/>
      <c r="C231" s="10" t="s">
        <v>22</v>
      </c>
      <c r="D231" s="56">
        <f t="shared" si="134"/>
        <v>351.59999999999997</v>
      </c>
      <c r="E231" s="56">
        <f t="shared" si="135"/>
        <v>439.5</v>
      </c>
      <c r="F231" s="56">
        <f t="shared" si="136"/>
        <v>556.69999999999993</v>
      </c>
      <c r="G231" s="56">
        <f t="shared" si="137"/>
        <v>480.52</v>
      </c>
      <c r="H231" s="56">
        <f t="shared" si="138"/>
        <v>714.92</v>
      </c>
      <c r="I231" s="17">
        <v>586</v>
      </c>
      <c r="J231" s="56">
        <f t="shared" si="139"/>
        <v>697.33999999999992</v>
      </c>
      <c r="K231" s="56">
        <f t="shared" si="140"/>
        <v>849.69999999999993</v>
      </c>
      <c r="L231" s="56">
        <f t="shared" si="141"/>
        <v>1130.98</v>
      </c>
      <c r="M231" s="56">
        <f t="shared" si="142"/>
        <v>955.18</v>
      </c>
      <c r="N231" s="56">
        <f t="shared" si="143"/>
        <v>1283.3399999999999</v>
      </c>
      <c r="O231" s="53">
        <v>3.3999999999999998E-3</v>
      </c>
    </row>
    <row r="232" spans="1:15">
      <c r="A232" s="145"/>
      <c r="B232" s="148"/>
      <c r="C232" s="10" t="s">
        <v>23</v>
      </c>
      <c r="D232" s="56">
        <f t="shared" si="134"/>
        <v>363</v>
      </c>
      <c r="E232" s="56">
        <f t="shared" si="135"/>
        <v>453.75</v>
      </c>
      <c r="F232" s="56">
        <f t="shared" si="136"/>
        <v>574.75</v>
      </c>
      <c r="G232" s="56">
        <f t="shared" si="137"/>
        <v>496.09999999999997</v>
      </c>
      <c r="H232" s="56">
        <f t="shared" si="138"/>
        <v>738.1</v>
      </c>
      <c r="I232" s="17">
        <v>605</v>
      </c>
      <c r="J232" s="56">
        <f t="shared" si="139"/>
        <v>719.94999999999993</v>
      </c>
      <c r="K232" s="56">
        <f t="shared" si="140"/>
        <v>877.25</v>
      </c>
      <c r="L232" s="56">
        <f t="shared" si="141"/>
        <v>1167.6499999999999</v>
      </c>
      <c r="M232" s="56">
        <f t="shared" si="142"/>
        <v>986.15</v>
      </c>
      <c r="N232" s="56">
        <f t="shared" si="143"/>
        <v>1324.95</v>
      </c>
      <c r="O232" s="53">
        <v>4.4000000000000003E-3</v>
      </c>
    </row>
    <row r="233" spans="1:15">
      <c r="A233" s="145"/>
      <c r="B233" s="148"/>
      <c r="C233" s="10" t="s">
        <v>24</v>
      </c>
      <c r="D233" s="56">
        <f t="shared" si="134"/>
        <v>376.8</v>
      </c>
      <c r="E233" s="56">
        <f t="shared" si="135"/>
        <v>471</v>
      </c>
      <c r="F233" s="56">
        <f t="shared" si="136"/>
        <v>596.6</v>
      </c>
      <c r="G233" s="56">
        <f t="shared" si="137"/>
        <v>514.95999999999992</v>
      </c>
      <c r="H233" s="56">
        <f t="shared" si="138"/>
        <v>766.16</v>
      </c>
      <c r="I233" s="17">
        <v>628</v>
      </c>
      <c r="J233" s="56">
        <f t="shared" si="139"/>
        <v>747.31999999999994</v>
      </c>
      <c r="K233" s="56">
        <f t="shared" si="140"/>
        <v>910.6</v>
      </c>
      <c r="L233" s="56">
        <f t="shared" si="141"/>
        <v>1212.04</v>
      </c>
      <c r="M233" s="56">
        <f t="shared" si="142"/>
        <v>1023.64</v>
      </c>
      <c r="N233" s="56">
        <f t="shared" si="143"/>
        <v>1375.32</v>
      </c>
      <c r="O233" s="53">
        <v>4.4000000000000003E-3</v>
      </c>
    </row>
    <row r="234" spans="1:15">
      <c r="A234" s="145"/>
      <c r="B234" s="148"/>
      <c r="C234" s="10" t="s">
        <v>25</v>
      </c>
      <c r="D234" s="56">
        <f t="shared" si="134"/>
        <v>510.59999999999997</v>
      </c>
      <c r="E234" s="56">
        <f t="shared" si="135"/>
        <v>638.25</v>
      </c>
      <c r="F234" s="56">
        <f t="shared" si="136"/>
        <v>808.44999999999993</v>
      </c>
      <c r="G234" s="56">
        <f t="shared" si="137"/>
        <v>697.81999999999994</v>
      </c>
      <c r="H234" s="56">
        <f t="shared" si="138"/>
        <v>1038.22</v>
      </c>
      <c r="I234" s="17">
        <v>851</v>
      </c>
      <c r="J234" s="56">
        <f t="shared" si="139"/>
        <v>1012.6899999999999</v>
      </c>
      <c r="K234" s="56">
        <f t="shared" si="140"/>
        <v>1233.95</v>
      </c>
      <c r="L234" s="56">
        <f t="shared" si="141"/>
        <v>1642.4299999999998</v>
      </c>
      <c r="M234" s="56">
        <f t="shared" si="142"/>
        <v>1387.1299999999999</v>
      </c>
      <c r="N234" s="56">
        <f t="shared" si="143"/>
        <v>1863.69</v>
      </c>
      <c r="O234" s="53">
        <v>5.0000000000000001E-3</v>
      </c>
    </row>
    <row r="235" spans="1:15">
      <c r="A235" s="145"/>
      <c r="B235" s="148"/>
      <c r="C235" s="10" t="s">
        <v>26</v>
      </c>
      <c r="D235" s="56">
        <f t="shared" si="134"/>
        <v>595.19999999999993</v>
      </c>
      <c r="E235" s="56">
        <f t="shared" si="135"/>
        <v>744</v>
      </c>
      <c r="F235" s="56">
        <f t="shared" si="136"/>
        <v>942.4</v>
      </c>
      <c r="G235" s="56">
        <f t="shared" si="137"/>
        <v>813.43999999999994</v>
      </c>
      <c r="H235" s="56">
        <f t="shared" si="138"/>
        <v>1210.24</v>
      </c>
      <c r="I235" s="17">
        <v>992</v>
      </c>
      <c r="J235" s="56">
        <f t="shared" si="139"/>
        <v>1180.48</v>
      </c>
      <c r="K235" s="56">
        <f t="shared" si="140"/>
        <v>1438.3999999999999</v>
      </c>
      <c r="L235" s="56">
        <f t="shared" si="141"/>
        <v>1914.56</v>
      </c>
      <c r="M235" s="56">
        <f t="shared" si="142"/>
        <v>1616.9599999999998</v>
      </c>
      <c r="N235" s="56">
        <f t="shared" si="143"/>
        <v>2172.48</v>
      </c>
      <c r="O235" s="14">
        <v>5.7999999999999996E-3</v>
      </c>
    </row>
    <row r="236" spans="1:15" ht="15.75" thickBot="1">
      <c r="A236" s="146"/>
      <c r="B236" s="149"/>
      <c r="C236" s="11" t="s">
        <v>27</v>
      </c>
      <c r="D236" s="57">
        <f t="shared" si="134"/>
        <v>686.4</v>
      </c>
      <c r="E236" s="57">
        <f t="shared" si="135"/>
        <v>858</v>
      </c>
      <c r="F236" s="57">
        <f t="shared" si="136"/>
        <v>1086.8</v>
      </c>
      <c r="G236" s="57">
        <f t="shared" si="137"/>
        <v>938.07999999999993</v>
      </c>
      <c r="H236" s="57">
        <f t="shared" si="138"/>
        <v>1395.68</v>
      </c>
      <c r="I236" s="18">
        <v>1144</v>
      </c>
      <c r="J236" s="57">
        <f t="shared" si="139"/>
        <v>1361.36</v>
      </c>
      <c r="K236" s="57">
        <f t="shared" si="140"/>
        <v>1658.8</v>
      </c>
      <c r="L236" s="57">
        <f t="shared" si="141"/>
        <v>2207.92</v>
      </c>
      <c r="M236" s="57">
        <f t="shared" si="142"/>
        <v>1864.7199999999998</v>
      </c>
      <c r="N236" s="57">
        <f t="shared" si="143"/>
        <v>2505.36</v>
      </c>
      <c r="O236" s="15">
        <v>6.7000000000000002E-3</v>
      </c>
    </row>
    <row r="237" spans="1:15">
      <c r="A237" s="144"/>
      <c r="B237" s="147" t="s">
        <v>42</v>
      </c>
      <c r="C237" s="9" t="s">
        <v>13</v>
      </c>
      <c r="D237" s="55">
        <f>I237*0.6</f>
        <v>282</v>
      </c>
      <c r="E237" s="55">
        <f>I237*0.75</f>
        <v>352.5</v>
      </c>
      <c r="F237" s="55">
        <f>I237*0.95</f>
        <v>446.5</v>
      </c>
      <c r="G237" s="55">
        <f>I237*0.82</f>
        <v>385.4</v>
      </c>
      <c r="H237" s="55">
        <f>I237*1.22</f>
        <v>573.4</v>
      </c>
      <c r="I237" s="19">
        <v>470</v>
      </c>
      <c r="J237" s="55">
        <f>I237*1.19</f>
        <v>559.29999999999995</v>
      </c>
      <c r="K237" s="55">
        <f>I237*1.45</f>
        <v>681.5</v>
      </c>
      <c r="L237" s="55">
        <f>I237*1.93</f>
        <v>907.1</v>
      </c>
      <c r="M237" s="55">
        <f>I237*1.63</f>
        <v>766.09999999999991</v>
      </c>
      <c r="N237" s="55">
        <f>I237*2.19</f>
        <v>1029.3</v>
      </c>
      <c r="O237" s="52">
        <v>2.3E-3</v>
      </c>
    </row>
    <row r="238" spans="1:15">
      <c r="A238" s="145"/>
      <c r="B238" s="148"/>
      <c r="C238" s="10" t="s">
        <v>14</v>
      </c>
      <c r="D238" s="56">
        <f t="shared" ref="D238:D251" si="144">I238*0.6</f>
        <v>310.2</v>
      </c>
      <c r="E238" s="56">
        <f t="shared" ref="E238:E251" si="145">I238*0.75</f>
        <v>387.75</v>
      </c>
      <c r="F238" s="56">
        <f t="shared" ref="F238:F251" si="146">I238*0.95</f>
        <v>491.15</v>
      </c>
      <c r="G238" s="56">
        <f t="shared" ref="G238:G251" si="147">I238*0.82</f>
        <v>423.94</v>
      </c>
      <c r="H238" s="56">
        <f t="shared" ref="H238:H251" si="148">I238*1.22</f>
        <v>630.74</v>
      </c>
      <c r="I238" s="17">
        <v>517</v>
      </c>
      <c r="J238" s="56">
        <f t="shared" ref="J238:J251" si="149">I238*1.19</f>
        <v>615.23</v>
      </c>
      <c r="K238" s="56">
        <f t="shared" ref="K238:K251" si="150">I238*1.45</f>
        <v>749.65</v>
      </c>
      <c r="L238" s="56">
        <f t="shared" ref="L238:L251" si="151">I238*1.93</f>
        <v>997.81</v>
      </c>
      <c r="M238" s="56">
        <f t="shared" ref="M238:M251" si="152">I238*1.63</f>
        <v>842.70999999999992</v>
      </c>
      <c r="N238" s="56">
        <f t="shared" ref="N238:N251" si="153">I238*2.19</f>
        <v>1132.23</v>
      </c>
      <c r="O238" s="53">
        <v>2.3E-3</v>
      </c>
    </row>
    <row r="239" spans="1:15">
      <c r="A239" s="145"/>
      <c r="B239" s="148"/>
      <c r="C239" s="10" t="s">
        <v>15</v>
      </c>
      <c r="D239" s="56">
        <f t="shared" si="144"/>
        <v>324</v>
      </c>
      <c r="E239" s="56">
        <f t="shared" si="145"/>
        <v>405</v>
      </c>
      <c r="F239" s="56">
        <f t="shared" si="146"/>
        <v>513</v>
      </c>
      <c r="G239" s="56">
        <f t="shared" si="147"/>
        <v>442.79999999999995</v>
      </c>
      <c r="H239" s="56">
        <f t="shared" si="148"/>
        <v>658.8</v>
      </c>
      <c r="I239" s="17">
        <v>540</v>
      </c>
      <c r="J239" s="56">
        <f t="shared" si="149"/>
        <v>642.6</v>
      </c>
      <c r="K239" s="56">
        <f t="shared" si="150"/>
        <v>783</v>
      </c>
      <c r="L239" s="56">
        <f t="shared" si="151"/>
        <v>1042.2</v>
      </c>
      <c r="M239" s="56">
        <f t="shared" si="152"/>
        <v>880.19999999999993</v>
      </c>
      <c r="N239" s="56">
        <f t="shared" si="153"/>
        <v>1182.5999999999999</v>
      </c>
      <c r="O239" s="53">
        <v>2.3E-3</v>
      </c>
    </row>
    <row r="240" spans="1:15">
      <c r="A240" s="145"/>
      <c r="B240" s="148"/>
      <c r="C240" s="10" t="s">
        <v>16</v>
      </c>
      <c r="D240" s="56">
        <f t="shared" si="144"/>
        <v>339</v>
      </c>
      <c r="E240" s="56">
        <f t="shared" si="145"/>
        <v>423.75</v>
      </c>
      <c r="F240" s="56">
        <f t="shared" si="146"/>
        <v>536.75</v>
      </c>
      <c r="G240" s="56">
        <f t="shared" si="147"/>
        <v>463.29999999999995</v>
      </c>
      <c r="H240" s="56">
        <f t="shared" si="148"/>
        <v>689.3</v>
      </c>
      <c r="I240" s="17">
        <v>565</v>
      </c>
      <c r="J240" s="56">
        <f t="shared" si="149"/>
        <v>672.35</v>
      </c>
      <c r="K240" s="56">
        <f t="shared" si="150"/>
        <v>819.25</v>
      </c>
      <c r="L240" s="56">
        <f t="shared" si="151"/>
        <v>1090.45</v>
      </c>
      <c r="M240" s="56">
        <f t="shared" si="152"/>
        <v>920.94999999999993</v>
      </c>
      <c r="N240" s="56">
        <f t="shared" si="153"/>
        <v>1237.3499999999999</v>
      </c>
      <c r="O240" s="53">
        <v>2.3E-3</v>
      </c>
    </row>
    <row r="241" spans="1:15">
      <c r="A241" s="145"/>
      <c r="B241" s="148"/>
      <c r="C241" s="10" t="s">
        <v>17</v>
      </c>
      <c r="D241" s="56">
        <f t="shared" si="144"/>
        <v>366.59999999999997</v>
      </c>
      <c r="E241" s="56">
        <f t="shared" si="145"/>
        <v>458.25</v>
      </c>
      <c r="F241" s="56">
        <f t="shared" si="146"/>
        <v>580.44999999999993</v>
      </c>
      <c r="G241" s="56">
        <f t="shared" si="147"/>
        <v>501.02</v>
      </c>
      <c r="H241" s="56">
        <f t="shared" si="148"/>
        <v>745.42</v>
      </c>
      <c r="I241" s="17">
        <v>611</v>
      </c>
      <c r="J241" s="56">
        <f t="shared" si="149"/>
        <v>727.08999999999992</v>
      </c>
      <c r="K241" s="56">
        <f t="shared" si="150"/>
        <v>885.94999999999993</v>
      </c>
      <c r="L241" s="56">
        <f t="shared" si="151"/>
        <v>1179.23</v>
      </c>
      <c r="M241" s="56">
        <f t="shared" si="152"/>
        <v>995.93</v>
      </c>
      <c r="N241" s="56">
        <f t="shared" si="153"/>
        <v>1338.09</v>
      </c>
      <c r="O241" s="53">
        <v>2.3E-3</v>
      </c>
    </row>
    <row r="242" spans="1:15">
      <c r="A242" s="145"/>
      <c r="B242" s="148"/>
      <c r="C242" s="10" t="s">
        <v>18</v>
      </c>
      <c r="D242" s="56">
        <f t="shared" si="144"/>
        <v>381</v>
      </c>
      <c r="E242" s="56">
        <f t="shared" si="145"/>
        <v>476.25</v>
      </c>
      <c r="F242" s="56">
        <f t="shared" si="146"/>
        <v>603.25</v>
      </c>
      <c r="G242" s="56">
        <f t="shared" si="147"/>
        <v>520.69999999999993</v>
      </c>
      <c r="H242" s="56">
        <f t="shared" si="148"/>
        <v>774.69999999999993</v>
      </c>
      <c r="I242" s="17">
        <v>635</v>
      </c>
      <c r="J242" s="56">
        <f t="shared" si="149"/>
        <v>755.65</v>
      </c>
      <c r="K242" s="56">
        <f t="shared" si="150"/>
        <v>920.75</v>
      </c>
      <c r="L242" s="56">
        <f t="shared" si="151"/>
        <v>1225.55</v>
      </c>
      <c r="M242" s="56">
        <f t="shared" si="152"/>
        <v>1035.05</v>
      </c>
      <c r="N242" s="56">
        <f t="shared" si="153"/>
        <v>1390.6499999999999</v>
      </c>
      <c r="O242" s="53">
        <v>2.3E-3</v>
      </c>
    </row>
    <row r="243" spans="1:15">
      <c r="A243" s="145"/>
      <c r="B243" s="148"/>
      <c r="C243" s="10" t="s">
        <v>19</v>
      </c>
      <c r="D243" s="56">
        <f t="shared" si="144"/>
        <v>395.4</v>
      </c>
      <c r="E243" s="56">
        <f t="shared" si="145"/>
        <v>494.25</v>
      </c>
      <c r="F243" s="56">
        <f t="shared" si="146"/>
        <v>626.04999999999995</v>
      </c>
      <c r="G243" s="56">
        <f t="shared" si="147"/>
        <v>540.38</v>
      </c>
      <c r="H243" s="56">
        <f t="shared" si="148"/>
        <v>803.98</v>
      </c>
      <c r="I243" s="17">
        <v>659</v>
      </c>
      <c r="J243" s="56">
        <f t="shared" si="149"/>
        <v>784.20999999999992</v>
      </c>
      <c r="K243" s="56">
        <f t="shared" si="150"/>
        <v>955.55</v>
      </c>
      <c r="L243" s="56">
        <f t="shared" si="151"/>
        <v>1271.8699999999999</v>
      </c>
      <c r="M243" s="56">
        <f t="shared" si="152"/>
        <v>1074.1699999999998</v>
      </c>
      <c r="N243" s="56">
        <f t="shared" si="153"/>
        <v>1443.21</v>
      </c>
      <c r="O243" s="14">
        <v>2.8E-3</v>
      </c>
    </row>
    <row r="244" spans="1:15">
      <c r="A244" s="145"/>
      <c r="B244" s="148"/>
      <c r="C244" s="10" t="s">
        <v>20</v>
      </c>
      <c r="D244" s="56">
        <f t="shared" si="144"/>
        <v>404.4</v>
      </c>
      <c r="E244" s="56">
        <f t="shared" si="145"/>
        <v>505.5</v>
      </c>
      <c r="F244" s="56">
        <f t="shared" si="146"/>
        <v>640.29999999999995</v>
      </c>
      <c r="G244" s="56">
        <f t="shared" si="147"/>
        <v>552.67999999999995</v>
      </c>
      <c r="H244" s="56">
        <f t="shared" si="148"/>
        <v>822.28</v>
      </c>
      <c r="I244" s="17">
        <v>674</v>
      </c>
      <c r="J244" s="56">
        <f t="shared" si="149"/>
        <v>802.06</v>
      </c>
      <c r="K244" s="56">
        <f t="shared" si="150"/>
        <v>977.3</v>
      </c>
      <c r="L244" s="56">
        <f t="shared" si="151"/>
        <v>1300.82</v>
      </c>
      <c r="M244" s="56">
        <f t="shared" si="152"/>
        <v>1098.6199999999999</v>
      </c>
      <c r="N244" s="56">
        <f t="shared" si="153"/>
        <v>1476.06</v>
      </c>
      <c r="O244" s="14">
        <v>2.8E-3</v>
      </c>
    </row>
    <row r="245" spans="1:15">
      <c r="A245" s="145"/>
      <c r="B245" s="148"/>
      <c r="C245" s="10" t="s">
        <v>21</v>
      </c>
      <c r="D245" s="56">
        <f t="shared" si="144"/>
        <v>414</v>
      </c>
      <c r="E245" s="56">
        <f t="shared" si="145"/>
        <v>517.5</v>
      </c>
      <c r="F245" s="56">
        <f t="shared" si="146"/>
        <v>655.5</v>
      </c>
      <c r="G245" s="56">
        <f t="shared" si="147"/>
        <v>565.79999999999995</v>
      </c>
      <c r="H245" s="56">
        <f t="shared" si="148"/>
        <v>841.8</v>
      </c>
      <c r="I245" s="17">
        <v>690</v>
      </c>
      <c r="J245" s="56">
        <f t="shared" si="149"/>
        <v>821.09999999999991</v>
      </c>
      <c r="K245" s="56">
        <f t="shared" si="150"/>
        <v>1000.5</v>
      </c>
      <c r="L245" s="56">
        <f t="shared" si="151"/>
        <v>1331.7</v>
      </c>
      <c r="M245" s="56">
        <f t="shared" si="152"/>
        <v>1124.6999999999998</v>
      </c>
      <c r="N245" s="56">
        <f t="shared" si="153"/>
        <v>1511.1</v>
      </c>
      <c r="O245" s="53">
        <v>3.3999999999999998E-3</v>
      </c>
    </row>
    <row r="246" spans="1:15">
      <c r="A246" s="145"/>
      <c r="B246" s="148"/>
      <c r="C246" s="10" t="s">
        <v>22</v>
      </c>
      <c r="D246" s="56">
        <f t="shared" si="144"/>
        <v>455.4</v>
      </c>
      <c r="E246" s="56">
        <f t="shared" si="145"/>
        <v>569.25</v>
      </c>
      <c r="F246" s="56">
        <f t="shared" si="146"/>
        <v>721.05</v>
      </c>
      <c r="G246" s="56">
        <f t="shared" si="147"/>
        <v>622.38</v>
      </c>
      <c r="H246" s="56">
        <f t="shared" si="148"/>
        <v>925.98</v>
      </c>
      <c r="I246" s="17">
        <v>759</v>
      </c>
      <c r="J246" s="56">
        <f t="shared" si="149"/>
        <v>903.20999999999992</v>
      </c>
      <c r="K246" s="56">
        <f t="shared" si="150"/>
        <v>1100.55</v>
      </c>
      <c r="L246" s="56">
        <f t="shared" si="151"/>
        <v>1464.87</v>
      </c>
      <c r="M246" s="56">
        <f t="shared" si="152"/>
        <v>1237.1699999999998</v>
      </c>
      <c r="N246" s="56">
        <f t="shared" si="153"/>
        <v>1662.21</v>
      </c>
      <c r="O246" s="53">
        <v>3.3999999999999998E-3</v>
      </c>
    </row>
    <row r="247" spans="1:15">
      <c r="A247" s="145"/>
      <c r="B247" s="148"/>
      <c r="C247" s="10" t="s">
        <v>23</v>
      </c>
      <c r="D247" s="56">
        <f t="shared" si="144"/>
        <v>473.4</v>
      </c>
      <c r="E247" s="56">
        <f t="shared" si="145"/>
        <v>591.75</v>
      </c>
      <c r="F247" s="56">
        <f t="shared" si="146"/>
        <v>749.55</v>
      </c>
      <c r="G247" s="56">
        <f t="shared" si="147"/>
        <v>646.98</v>
      </c>
      <c r="H247" s="56">
        <f t="shared" si="148"/>
        <v>962.57999999999993</v>
      </c>
      <c r="I247" s="17">
        <v>789</v>
      </c>
      <c r="J247" s="56">
        <f t="shared" si="149"/>
        <v>938.91</v>
      </c>
      <c r="K247" s="56">
        <f t="shared" si="150"/>
        <v>1144.05</v>
      </c>
      <c r="L247" s="56">
        <f t="shared" si="151"/>
        <v>1522.77</v>
      </c>
      <c r="M247" s="56">
        <f t="shared" si="152"/>
        <v>1286.07</v>
      </c>
      <c r="N247" s="56">
        <f t="shared" si="153"/>
        <v>1727.9099999999999</v>
      </c>
      <c r="O247" s="53">
        <v>4.4000000000000003E-3</v>
      </c>
    </row>
    <row r="248" spans="1:15">
      <c r="A248" s="145"/>
      <c r="B248" s="148"/>
      <c r="C248" s="10" t="s">
        <v>24</v>
      </c>
      <c r="D248" s="56">
        <f t="shared" si="144"/>
        <v>493.2</v>
      </c>
      <c r="E248" s="56">
        <f t="shared" si="145"/>
        <v>616.5</v>
      </c>
      <c r="F248" s="56">
        <f t="shared" si="146"/>
        <v>780.9</v>
      </c>
      <c r="G248" s="56">
        <f t="shared" si="147"/>
        <v>674.04</v>
      </c>
      <c r="H248" s="56">
        <f t="shared" si="148"/>
        <v>1002.84</v>
      </c>
      <c r="I248" s="17">
        <v>822</v>
      </c>
      <c r="J248" s="56">
        <f t="shared" si="149"/>
        <v>978.18</v>
      </c>
      <c r="K248" s="56">
        <f t="shared" si="150"/>
        <v>1191.8999999999999</v>
      </c>
      <c r="L248" s="56">
        <f t="shared" si="151"/>
        <v>1586.46</v>
      </c>
      <c r="M248" s="56">
        <f t="shared" si="152"/>
        <v>1339.86</v>
      </c>
      <c r="N248" s="56">
        <f t="shared" si="153"/>
        <v>1800.18</v>
      </c>
      <c r="O248" s="53">
        <v>4.4000000000000003E-3</v>
      </c>
    </row>
    <row r="249" spans="1:15">
      <c r="A249" s="145"/>
      <c r="B249" s="148"/>
      <c r="C249" s="10" t="s">
        <v>25</v>
      </c>
      <c r="D249" s="56">
        <f t="shared" si="144"/>
        <v>528.6</v>
      </c>
      <c r="E249" s="56">
        <f t="shared" si="145"/>
        <v>660.75</v>
      </c>
      <c r="F249" s="56">
        <f t="shared" si="146"/>
        <v>836.94999999999993</v>
      </c>
      <c r="G249" s="56">
        <f t="shared" si="147"/>
        <v>722.42</v>
      </c>
      <c r="H249" s="56">
        <f t="shared" si="148"/>
        <v>1074.82</v>
      </c>
      <c r="I249" s="17">
        <v>881</v>
      </c>
      <c r="J249" s="56">
        <f t="shared" si="149"/>
        <v>1048.3899999999999</v>
      </c>
      <c r="K249" s="56">
        <f t="shared" si="150"/>
        <v>1277.45</v>
      </c>
      <c r="L249" s="56">
        <f t="shared" si="151"/>
        <v>1700.33</v>
      </c>
      <c r="M249" s="56">
        <f t="shared" si="152"/>
        <v>1436.03</v>
      </c>
      <c r="N249" s="56">
        <f t="shared" si="153"/>
        <v>1929.3899999999999</v>
      </c>
      <c r="O249" s="53">
        <v>5.0000000000000001E-3</v>
      </c>
    </row>
    <row r="250" spans="1:15">
      <c r="A250" s="145"/>
      <c r="B250" s="148"/>
      <c r="C250" s="10" t="s">
        <v>26</v>
      </c>
      <c r="D250" s="56">
        <f t="shared" si="144"/>
        <v>600</v>
      </c>
      <c r="E250" s="56">
        <f t="shared" si="145"/>
        <v>750</v>
      </c>
      <c r="F250" s="56">
        <f t="shared" si="146"/>
        <v>950</v>
      </c>
      <c r="G250" s="56">
        <f t="shared" si="147"/>
        <v>820</v>
      </c>
      <c r="H250" s="56">
        <f t="shared" si="148"/>
        <v>1220</v>
      </c>
      <c r="I250" s="17">
        <v>1000</v>
      </c>
      <c r="J250" s="56">
        <f t="shared" si="149"/>
        <v>1190</v>
      </c>
      <c r="K250" s="56">
        <f t="shared" si="150"/>
        <v>1450</v>
      </c>
      <c r="L250" s="56">
        <f t="shared" si="151"/>
        <v>1930</v>
      </c>
      <c r="M250" s="56">
        <f t="shared" si="152"/>
        <v>1630</v>
      </c>
      <c r="N250" s="56">
        <f t="shared" si="153"/>
        <v>2190</v>
      </c>
      <c r="O250" s="14">
        <v>5.7999999999999996E-3</v>
      </c>
    </row>
    <row r="251" spans="1:15" ht="15.75" thickBot="1">
      <c r="A251" s="146"/>
      <c r="B251" s="149"/>
      <c r="C251" s="11" t="s">
        <v>27</v>
      </c>
      <c r="D251" s="57">
        <f t="shared" si="144"/>
        <v>740.4</v>
      </c>
      <c r="E251" s="57">
        <f t="shared" si="145"/>
        <v>925.5</v>
      </c>
      <c r="F251" s="57">
        <f t="shared" si="146"/>
        <v>1172.3</v>
      </c>
      <c r="G251" s="57">
        <f t="shared" si="147"/>
        <v>1011.88</v>
      </c>
      <c r="H251" s="57">
        <f t="shared" si="148"/>
        <v>1505.48</v>
      </c>
      <c r="I251" s="18">
        <v>1234</v>
      </c>
      <c r="J251" s="57">
        <f t="shared" si="149"/>
        <v>1468.46</v>
      </c>
      <c r="K251" s="57">
        <f t="shared" si="150"/>
        <v>1789.3</v>
      </c>
      <c r="L251" s="57">
        <f t="shared" si="151"/>
        <v>2381.62</v>
      </c>
      <c r="M251" s="57">
        <f t="shared" si="152"/>
        <v>2011.4199999999998</v>
      </c>
      <c r="N251" s="57">
        <f t="shared" si="153"/>
        <v>2702.46</v>
      </c>
      <c r="O251" s="15">
        <v>6.7000000000000002E-3</v>
      </c>
    </row>
    <row r="252" spans="1:15" ht="36" customHeight="1" thickBot="1">
      <c r="A252" s="54" t="s">
        <v>0</v>
      </c>
      <c r="B252" s="54" t="s">
        <v>31</v>
      </c>
      <c r="C252" s="54" t="s">
        <v>1</v>
      </c>
      <c r="D252" s="54" t="s">
        <v>2</v>
      </c>
      <c r="E252" s="54" t="s">
        <v>3</v>
      </c>
      <c r="F252" s="54" t="s">
        <v>5</v>
      </c>
      <c r="G252" s="54" t="s">
        <v>6</v>
      </c>
      <c r="H252" s="54" t="s">
        <v>7</v>
      </c>
      <c r="I252" s="54" t="s">
        <v>4</v>
      </c>
      <c r="J252" s="54" t="s">
        <v>8</v>
      </c>
      <c r="K252" s="54" t="s">
        <v>9</v>
      </c>
      <c r="L252" s="54" t="s">
        <v>10</v>
      </c>
      <c r="M252" s="54" t="s">
        <v>36</v>
      </c>
      <c r="N252" s="54" t="s">
        <v>11</v>
      </c>
      <c r="O252" s="54" t="s">
        <v>28</v>
      </c>
    </row>
  </sheetData>
  <mergeCells count="36">
    <mergeCell ref="A237:A251"/>
    <mergeCell ref="B237:B251"/>
    <mergeCell ref="A175:A189"/>
    <mergeCell ref="B175:B189"/>
    <mergeCell ref="B129:B143"/>
    <mergeCell ref="A129:A143"/>
    <mergeCell ref="A145:A159"/>
    <mergeCell ref="B145:B159"/>
    <mergeCell ref="B160:B174"/>
    <mergeCell ref="A160:A174"/>
    <mergeCell ref="A191:A205"/>
    <mergeCell ref="B191:B205"/>
    <mergeCell ref="A206:A220"/>
    <mergeCell ref="B206:B220"/>
    <mergeCell ref="A222:A236"/>
    <mergeCell ref="B222:B236"/>
    <mergeCell ref="A114:A128"/>
    <mergeCell ref="B114:B128"/>
    <mergeCell ref="A83:A97"/>
    <mergeCell ref="B83:B97"/>
    <mergeCell ref="B53:B67"/>
    <mergeCell ref="A53:A67"/>
    <mergeCell ref="A68:A82"/>
    <mergeCell ref="B68:B82"/>
    <mergeCell ref="A1:O1"/>
    <mergeCell ref="A2:O2"/>
    <mergeCell ref="A3:O3"/>
    <mergeCell ref="A4:O4"/>
    <mergeCell ref="B99:B113"/>
    <mergeCell ref="A99:A113"/>
    <mergeCell ref="B7:B21"/>
    <mergeCell ref="A7:A21"/>
    <mergeCell ref="A22:A36"/>
    <mergeCell ref="B22:B36"/>
    <mergeCell ref="A37:A51"/>
    <mergeCell ref="B37:B51"/>
  </mergeCells>
  <pageMargins left="0.25" right="0.25" top="0.75" bottom="0.75" header="0.3" footer="0.3"/>
  <pageSetup paperSize="9" scale="71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J394"/>
  <sheetViews>
    <sheetView zoomScale="90" zoomScaleNormal="90" workbookViewId="0">
      <selection activeCell="L6" sqref="L6"/>
    </sheetView>
  </sheetViews>
  <sheetFormatPr defaultRowHeight="15"/>
  <cols>
    <col min="1" max="1" width="34.7109375" customWidth="1"/>
    <col min="2" max="2" width="18.85546875" style="93" customWidth="1"/>
    <col min="3" max="3" width="10.42578125" customWidth="1"/>
    <col min="4" max="5" width="12.28515625" customWidth="1"/>
    <col min="6" max="7" width="12.28515625" style="1" customWidth="1"/>
    <col min="8" max="9" width="12.28515625" customWidth="1"/>
    <col min="10" max="10" width="8.7109375" style="93" customWidth="1"/>
    <col min="11" max="12" width="9.140625" style="114"/>
    <col min="13" max="13" width="0" style="114" hidden="1" customWidth="1"/>
    <col min="14" max="14" width="10" style="114" bestFit="1" customWidth="1"/>
    <col min="15" max="15" width="11.5703125" style="114" bestFit="1" customWidth="1"/>
    <col min="16" max="36" width="9.140625" style="114"/>
  </cols>
  <sheetData>
    <row r="1" spans="1:36" ht="45">
      <c r="A1" s="151" t="s">
        <v>100</v>
      </c>
      <c r="B1" s="151"/>
      <c r="C1" s="151"/>
      <c r="D1" s="151"/>
      <c r="E1" s="151"/>
      <c r="F1" s="151"/>
      <c r="G1" s="151"/>
      <c r="H1" s="151"/>
      <c r="I1" s="151"/>
      <c r="J1" s="151"/>
      <c r="K1" s="126"/>
      <c r="L1" s="126"/>
      <c r="M1" s="126"/>
      <c r="N1" s="126"/>
      <c r="O1" s="126"/>
    </row>
    <row r="2" spans="1:36" ht="30.75">
      <c r="A2" s="131" t="s">
        <v>150</v>
      </c>
      <c r="B2" s="131"/>
      <c r="C2" s="131"/>
      <c r="D2" s="131"/>
      <c r="E2" s="131"/>
      <c r="F2" s="131"/>
      <c r="G2" s="131"/>
      <c r="H2" s="131"/>
      <c r="I2" s="131"/>
      <c r="J2" s="131"/>
      <c r="K2" s="127"/>
      <c r="L2" s="127"/>
      <c r="M2" s="127"/>
      <c r="N2" s="127"/>
      <c r="O2" s="127"/>
    </row>
    <row r="3" spans="1:36" ht="30.75">
      <c r="A3" s="131" t="s">
        <v>98</v>
      </c>
      <c r="B3" s="131"/>
      <c r="C3" s="131"/>
      <c r="D3" s="131"/>
      <c r="E3" s="131"/>
      <c r="F3" s="131"/>
      <c r="G3" s="131"/>
      <c r="H3" s="131"/>
      <c r="I3" s="131"/>
      <c r="J3" s="131"/>
      <c r="K3" s="127"/>
      <c r="L3" s="127"/>
      <c r="M3" s="127"/>
      <c r="N3" s="127"/>
      <c r="O3" s="127"/>
    </row>
    <row r="4" spans="1:36" ht="30.75">
      <c r="A4" s="131" t="s">
        <v>99</v>
      </c>
      <c r="B4" s="131"/>
      <c r="C4" s="131"/>
      <c r="D4" s="131"/>
      <c r="E4" s="131"/>
      <c r="F4" s="131"/>
      <c r="G4" s="131"/>
      <c r="H4" s="131"/>
      <c r="I4" s="131"/>
      <c r="J4" s="131"/>
      <c r="K4" s="127"/>
      <c r="L4" s="127"/>
      <c r="M4" s="127"/>
      <c r="N4" s="127"/>
      <c r="O4" s="127"/>
    </row>
    <row r="5" spans="1:36" s="114" customFormat="1" ht="15.75" thickBot="1">
      <c r="B5" s="128"/>
      <c r="F5" s="116"/>
      <c r="G5" s="116"/>
      <c r="J5" s="128"/>
    </row>
    <row r="6" spans="1:36" s="2" customFormat="1" ht="37.5" customHeight="1" thickBot="1">
      <c r="A6" s="12" t="s">
        <v>0</v>
      </c>
      <c r="B6" s="12" t="s">
        <v>31</v>
      </c>
      <c r="C6" s="12" t="s">
        <v>1</v>
      </c>
      <c r="D6" s="12" t="s">
        <v>53</v>
      </c>
      <c r="E6" s="12" t="s">
        <v>54</v>
      </c>
      <c r="F6" s="12" t="s">
        <v>49</v>
      </c>
      <c r="G6" s="12" t="s">
        <v>52</v>
      </c>
      <c r="H6" s="12" t="s">
        <v>51</v>
      </c>
      <c r="I6" s="12" t="s">
        <v>50</v>
      </c>
      <c r="J6" s="12" t="s">
        <v>28</v>
      </c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</row>
    <row r="7" spans="1:36">
      <c r="A7" s="138"/>
      <c r="B7" s="132" t="s">
        <v>46</v>
      </c>
      <c r="C7" s="9">
        <v>100</v>
      </c>
      <c r="D7" s="55">
        <f>F7-F7*0.3</f>
        <v>284.89999999999998</v>
      </c>
      <c r="E7" s="55">
        <f>D7*0.2+D7</f>
        <v>341.88</v>
      </c>
      <c r="F7" s="19">
        <v>407</v>
      </c>
      <c r="G7" s="3">
        <v>695</v>
      </c>
      <c r="H7" s="3">
        <f>G7*0.15+G7</f>
        <v>799.25</v>
      </c>
      <c r="I7" s="3">
        <f t="shared" ref="I7:I51" si="0">H7*0.2+H7</f>
        <v>959.1</v>
      </c>
      <c r="J7" s="70">
        <v>1.46E-2</v>
      </c>
    </row>
    <row r="8" spans="1:36">
      <c r="A8" s="139"/>
      <c r="B8" s="133"/>
      <c r="C8" s="10">
        <v>110</v>
      </c>
      <c r="D8" s="56">
        <f t="shared" ref="D8:D21" si="1">F8-F8*0.3</f>
        <v>311.5</v>
      </c>
      <c r="E8" s="56">
        <f t="shared" ref="E8:E21" si="2">D8*0.2+D8</f>
        <v>373.8</v>
      </c>
      <c r="F8" s="17">
        <v>445</v>
      </c>
      <c r="G8" s="17">
        <v>765</v>
      </c>
      <c r="H8" s="4">
        <f t="shared" ref="H8:H51" si="3">G8*0.15+G8</f>
        <v>879.75</v>
      </c>
      <c r="I8" s="4">
        <f t="shared" si="0"/>
        <v>1055.7</v>
      </c>
      <c r="J8" s="71">
        <v>1.6799999999999999E-2</v>
      </c>
    </row>
    <row r="9" spans="1:36">
      <c r="A9" s="139"/>
      <c r="B9" s="133"/>
      <c r="C9" s="10">
        <v>115</v>
      </c>
      <c r="D9" s="56">
        <f t="shared" si="1"/>
        <v>325.5</v>
      </c>
      <c r="E9" s="56">
        <f t="shared" si="2"/>
        <v>390.6</v>
      </c>
      <c r="F9" s="17">
        <v>465</v>
      </c>
      <c r="G9" s="4">
        <v>798</v>
      </c>
      <c r="H9" s="4">
        <f t="shared" si="3"/>
        <v>917.7</v>
      </c>
      <c r="I9" s="4">
        <f t="shared" si="0"/>
        <v>1101.24</v>
      </c>
      <c r="J9" s="71">
        <v>1.8200000000000001E-2</v>
      </c>
    </row>
    <row r="10" spans="1:36">
      <c r="A10" s="139"/>
      <c r="B10" s="133"/>
      <c r="C10" s="10">
        <v>120</v>
      </c>
      <c r="D10" s="56">
        <f>F10-F10*0.3</f>
        <v>338.8</v>
      </c>
      <c r="E10" s="56">
        <f t="shared" si="2"/>
        <v>406.56</v>
      </c>
      <c r="F10" s="17">
        <v>484</v>
      </c>
      <c r="G10" s="4">
        <v>831</v>
      </c>
      <c r="H10" s="4">
        <f t="shared" si="3"/>
        <v>955.65</v>
      </c>
      <c r="I10" s="4">
        <f t="shared" si="0"/>
        <v>1146.78</v>
      </c>
      <c r="J10" s="71">
        <v>2.1899999999999999E-2</v>
      </c>
    </row>
    <row r="11" spans="1:36">
      <c r="A11" s="139"/>
      <c r="B11" s="133"/>
      <c r="C11" s="10">
        <v>125</v>
      </c>
      <c r="D11" s="56">
        <f t="shared" si="1"/>
        <v>366.1</v>
      </c>
      <c r="E11" s="56">
        <f t="shared" si="2"/>
        <v>439.32000000000005</v>
      </c>
      <c r="F11" s="17">
        <v>523</v>
      </c>
      <c r="G11" s="4">
        <v>862</v>
      </c>
      <c r="H11" s="4">
        <f t="shared" si="3"/>
        <v>991.3</v>
      </c>
      <c r="I11" s="4">
        <f t="shared" si="0"/>
        <v>1189.56</v>
      </c>
      <c r="J11" s="71">
        <v>2.1899999999999999E-2</v>
      </c>
    </row>
    <row r="12" spans="1:36">
      <c r="A12" s="139"/>
      <c r="B12" s="133"/>
      <c r="C12" s="10">
        <v>130</v>
      </c>
      <c r="D12" s="56">
        <f t="shared" si="1"/>
        <v>366.1</v>
      </c>
      <c r="E12" s="56">
        <f t="shared" si="2"/>
        <v>439.32000000000005</v>
      </c>
      <c r="F12" s="17">
        <v>523</v>
      </c>
      <c r="G12" s="4">
        <v>897</v>
      </c>
      <c r="H12" s="4">
        <f t="shared" si="3"/>
        <v>1031.55</v>
      </c>
      <c r="I12" s="4">
        <f t="shared" si="0"/>
        <v>1237.8599999999999</v>
      </c>
      <c r="J12" s="71">
        <v>2.4299999999999999E-2</v>
      </c>
    </row>
    <row r="13" spans="1:36">
      <c r="A13" s="139"/>
      <c r="B13" s="133"/>
      <c r="C13" s="10">
        <v>135</v>
      </c>
      <c r="D13" s="56">
        <f t="shared" si="1"/>
        <v>379.4</v>
      </c>
      <c r="E13" s="56">
        <f t="shared" si="2"/>
        <v>455.28</v>
      </c>
      <c r="F13" s="17">
        <v>542</v>
      </c>
      <c r="G13" s="4">
        <v>928</v>
      </c>
      <c r="H13" s="4">
        <f t="shared" si="3"/>
        <v>1067.2</v>
      </c>
      <c r="I13" s="4">
        <f t="shared" si="0"/>
        <v>1280.6400000000001</v>
      </c>
      <c r="J13" s="71">
        <v>2.7400000000000001E-2</v>
      </c>
    </row>
    <row r="14" spans="1:36">
      <c r="A14" s="139"/>
      <c r="B14" s="133"/>
      <c r="C14" s="10">
        <v>140</v>
      </c>
      <c r="D14" s="56">
        <f t="shared" si="1"/>
        <v>393.4</v>
      </c>
      <c r="E14" s="56">
        <f t="shared" si="2"/>
        <v>472.08</v>
      </c>
      <c r="F14" s="17">
        <v>562</v>
      </c>
      <c r="G14" s="4">
        <v>963</v>
      </c>
      <c r="H14" s="4">
        <f t="shared" si="3"/>
        <v>1107.45</v>
      </c>
      <c r="I14" s="4">
        <f t="shared" si="0"/>
        <v>1328.94</v>
      </c>
      <c r="J14" s="71">
        <v>3.1300000000000001E-2</v>
      </c>
    </row>
    <row r="15" spans="1:36">
      <c r="A15" s="139"/>
      <c r="B15" s="133"/>
      <c r="C15" s="10">
        <v>150</v>
      </c>
      <c r="D15" s="56">
        <f t="shared" si="1"/>
        <v>422.1</v>
      </c>
      <c r="E15" s="56">
        <f t="shared" si="2"/>
        <v>506.52000000000004</v>
      </c>
      <c r="F15" s="17">
        <v>603</v>
      </c>
      <c r="G15" s="4">
        <v>1032</v>
      </c>
      <c r="H15" s="4">
        <f t="shared" si="3"/>
        <v>1186.8</v>
      </c>
      <c r="I15" s="4">
        <f t="shared" si="0"/>
        <v>1424.1599999999999</v>
      </c>
      <c r="J15" s="71">
        <v>3.1300000000000001E-2</v>
      </c>
    </row>
    <row r="16" spans="1:36">
      <c r="A16" s="139"/>
      <c r="B16" s="133"/>
      <c r="C16" s="10">
        <v>160</v>
      </c>
      <c r="D16" s="56">
        <f t="shared" si="1"/>
        <v>449.4</v>
      </c>
      <c r="E16" s="56">
        <f t="shared" si="2"/>
        <v>539.28</v>
      </c>
      <c r="F16" s="17">
        <v>642</v>
      </c>
      <c r="G16" s="4">
        <v>1099</v>
      </c>
      <c r="H16" s="4">
        <f t="shared" si="3"/>
        <v>1263.8499999999999</v>
      </c>
      <c r="I16" s="4">
        <f t="shared" si="0"/>
        <v>1516.62</v>
      </c>
      <c r="J16" s="71">
        <v>3.7699999999999997E-2</v>
      </c>
    </row>
    <row r="17" spans="1:10">
      <c r="A17" s="139"/>
      <c r="B17" s="133"/>
      <c r="C17" s="10">
        <v>180</v>
      </c>
      <c r="D17" s="56">
        <f t="shared" si="1"/>
        <v>506.1</v>
      </c>
      <c r="E17" s="56">
        <f t="shared" si="2"/>
        <v>607.32000000000005</v>
      </c>
      <c r="F17" s="17">
        <v>723</v>
      </c>
      <c r="G17" s="4">
        <v>1234</v>
      </c>
      <c r="H17" s="4">
        <f t="shared" si="3"/>
        <v>1419.1</v>
      </c>
      <c r="I17" s="4">
        <f t="shared" si="0"/>
        <v>1702.9199999999998</v>
      </c>
      <c r="J17" s="71">
        <v>4.3799999999999999E-2</v>
      </c>
    </row>
    <row r="18" spans="1:10">
      <c r="A18" s="139"/>
      <c r="B18" s="133"/>
      <c r="C18" s="10">
        <v>200</v>
      </c>
      <c r="D18" s="56">
        <f t="shared" si="1"/>
        <v>546</v>
      </c>
      <c r="E18" s="56">
        <f t="shared" si="2"/>
        <v>655.20000000000005</v>
      </c>
      <c r="F18" s="17">
        <v>780</v>
      </c>
      <c r="G18" s="4">
        <v>1365</v>
      </c>
      <c r="H18" s="4">
        <f t="shared" si="3"/>
        <v>1569.75</v>
      </c>
      <c r="I18" s="4">
        <f t="shared" si="0"/>
        <v>1883.7</v>
      </c>
      <c r="J18" s="71">
        <v>4.5600000000000002E-2</v>
      </c>
    </row>
    <row r="19" spans="1:10">
      <c r="A19" s="139"/>
      <c r="B19" s="133"/>
      <c r="C19" s="10">
        <v>220</v>
      </c>
      <c r="D19" s="56">
        <f t="shared" si="1"/>
        <v>609</v>
      </c>
      <c r="E19" s="56">
        <f t="shared" si="2"/>
        <v>730.8</v>
      </c>
      <c r="F19" s="17">
        <v>870</v>
      </c>
      <c r="G19" s="4">
        <v>1501</v>
      </c>
      <c r="H19" s="4">
        <f t="shared" si="3"/>
        <v>1726.15</v>
      </c>
      <c r="I19" s="4">
        <f t="shared" si="0"/>
        <v>2071.38</v>
      </c>
      <c r="J19" s="71">
        <v>4.8399999999999999E-2</v>
      </c>
    </row>
    <row r="20" spans="1:10">
      <c r="A20" s="139"/>
      <c r="B20" s="133"/>
      <c r="C20" s="10">
        <v>250</v>
      </c>
      <c r="D20" s="56">
        <f t="shared" si="1"/>
        <v>696.5</v>
      </c>
      <c r="E20" s="56">
        <f t="shared" si="2"/>
        <v>835.8</v>
      </c>
      <c r="F20" s="17">
        <v>995</v>
      </c>
      <c r="G20" s="4">
        <v>1697</v>
      </c>
      <c r="H20" s="4">
        <f t="shared" si="3"/>
        <v>1951.55</v>
      </c>
      <c r="I20" s="4">
        <f t="shared" si="0"/>
        <v>2341.86</v>
      </c>
      <c r="J20" s="71">
        <v>6.25E-2</v>
      </c>
    </row>
    <row r="21" spans="1:10" ht="15.75" thickBot="1">
      <c r="A21" s="140"/>
      <c r="B21" s="137"/>
      <c r="C21" s="11">
        <v>300</v>
      </c>
      <c r="D21" s="57">
        <f t="shared" si="1"/>
        <v>830.2</v>
      </c>
      <c r="E21" s="57">
        <f t="shared" si="2"/>
        <v>996.24</v>
      </c>
      <c r="F21" s="18">
        <v>1186</v>
      </c>
      <c r="G21" s="5">
        <v>2036</v>
      </c>
      <c r="H21" s="5">
        <f t="shared" si="3"/>
        <v>2341.4</v>
      </c>
      <c r="I21" s="5">
        <f t="shared" si="0"/>
        <v>2809.6800000000003</v>
      </c>
      <c r="J21" s="75">
        <v>0.09</v>
      </c>
    </row>
    <row r="22" spans="1:10">
      <c r="A22" s="141"/>
      <c r="B22" s="132" t="s">
        <v>47</v>
      </c>
      <c r="C22" s="9">
        <v>100</v>
      </c>
      <c r="D22" s="55">
        <f>F22-F22*0.3</f>
        <v>190.4</v>
      </c>
      <c r="E22" s="55">
        <f>D22*0.2+D22</f>
        <v>228.48000000000002</v>
      </c>
      <c r="F22" s="19">
        <v>272</v>
      </c>
      <c r="G22" s="3">
        <v>475</v>
      </c>
      <c r="H22" s="3">
        <f t="shared" si="3"/>
        <v>546.25</v>
      </c>
      <c r="I22" s="3">
        <f t="shared" si="0"/>
        <v>655.5</v>
      </c>
      <c r="J22" s="70">
        <v>5.4000000000000003E-3</v>
      </c>
    </row>
    <row r="23" spans="1:10">
      <c r="A23" s="142"/>
      <c r="B23" s="133"/>
      <c r="C23" s="10">
        <v>110</v>
      </c>
      <c r="D23" s="56">
        <f t="shared" ref="D23:D36" si="4">F23-F23*0.3</f>
        <v>206.5</v>
      </c>
      <c r="E23" s="56">
        <f t="shared" ref="E23:E36" si="5">D23*0.2+D23</f>
        <v>247.8</v>
      </c>
      <c r="F23" s="17">
        <v>295</v>
      </c>
      <c r="G23" s="17">
        <v>523</v>
      </c>
      <c r="H23" s="4">
        <f t="shared" si="3"/>
        <v>601.45000000000005</v>
      </c>
      <c r="I23" s="4">
        <f t="shared" si="0"/>
        <v>721.74</v>
      </c>
      <c r="J23" s="71">
        <v>6.0000000000000001E-3</v>
      </c>
    </row>
    <row r="24" spans="1:10">
      <c r="A24" s="142"/>
      <c r="B24" s="133"/>
      <c r="C24" s="10">
        <v>115</v>
      </c>
      <c r="D24" s="56">
        <f t="shared" si="4"/>
        <v>214.2</v>
      </c>
      <c r="E24" s="56">
        <f t="shared" si="5"/>
        <v>257.03999999999996</v>
      </c>
      <c r="F24" s="17">
        <v>306</v>
      </c>
      <c r="G24" s="17">
        <v>547</v>
      </c>
      <c r="H24" s="4">
        <f t="shared" si="3"/>
        <v>629.04999999999995</v>
      </c>
      <c r="I24" s="4">
        <f t="shared" si="0"/>
        <v>754.8599999999999</v>
      </c>
      <c r="J24" s="71">
        <v>6.6E-3</v>
      </c>
    </row>
    <row r="25" spans="1:10">
      <c r="A25" s="142"/>
      <c r="B25" s="133"/>
      <c r="C25" s="10">
        <v>120</v>
      </c>
      <c r="D25" s="56">
        <f>F25-F25*0.3</f>
        <v>221.9</v>
      </c>
      <c r="E25" s="56">
        <f t="shared" si="5"/>
        <v>266.28000000000003</v>
      </c>
      <c r="F25" s="17">
        <v>317</v>
      </c>
      <c r="G25" s="17">
        <v>569</v>
      </c>
      <c r="H25" s="4">
        <f t="shared" si="3"/>
        <v>654.35</v>
      </c>
      <c r="I25" s="4">
        <f t="shared" si="0"/>
        <v>785.22</v>
      </c>
      <c r="J25" s="71">
        <v>7.1999999999999998E-3</v>
      </c>
    </row>
    <row r="26" spans="1:10">
      <c r="A26" s="142"/>
      <c r="B26" s="133"/>
      <c r="C26" s="10">
        <v>125</v>
      </c>
      <c r="D26" s="56">
        <f t="shared" si="4"/>
        <v>237.3</v>
      </c>
      <c r="E26" s="56">
        <f t="shared" si="5"/>
        <v>284.76</v>
      </c>
      <c r="F26" s="17">
        <v>339</v>
      </c>
      <c r="G26" s="17">
        <v>591</v>
      </c>
      <c r="H26" s="4">
        <f t="shared" si="3"/>
        <v>679.65</v>
      </c>
      <c r="I26" s="4">
        <f t="shared" si="0"/>
        <v>815.57999999999993</v>
      </c>
      <c r="J26" s="71">
        <v>7.7999999999999996E-3</v>
      </c>
    </row>
    <row r="27" spans="1:10">
      <c r="A27" s="142"/>
      <c r="B27" s="133"/>
      <c r="C27" s="10">
        <v>130</v>
      </c>
      <c r="D27" s="56">
        <f t="shared" si="4"/>
        <v>237.3</v>
      </c>
      <c r="E27" s="56">
        <f t="shared" si="5"/>
        <v>284.76</v>
      </c>
      <c r="F27" s="17">
        <v>339</v>
      </c>
      <c r="G27" s="17">
        <v>635</v>
      </c>
      <c r="H27" s="4">
        <f t="shared" si="3"/>
        <v>730.25</v>
      </c>
      <c r="I27" s="4">
        <f t="shared" si="0"/>
        <v>876.3</v>
      </c>
      <c r="J27" s="71">
        <v>8.3999999999999995E-3</v>
      </c>
    </row>
    <row r="28" spans="1:10">
      <c r="A28" s="142"/>
      <c r="B28" s="133"/>
      <c r="C28" s="10">
        <v>135</v>
      </c>
      <c r="D28" s="56">
        <f t="shared" si="4"/>
        <v>245</v>
      </c>
      <c r="E28" s="56">
        <f t="shared" si="5"/>
        <v>294</v>
      </c>
      <c r="F28" s="17">
        <v>350</v>
      </c>
      <c r="G28" s="17">
        <v>654</v>
      </c>
      <c r="H28" s="4">
        <f t="shared" si="3"/>
        <v>752.1</v>
      </c>
      <c r="I28" s="4">
        <f t="shared" si="0"/>
        <v>902.52</v>
      </c>
      <c r="J28" s="71">
        <v>9.1999999999999998E-3</v>
      </c>
    </row>
    <row r="29" spans="1:10">
      <c r="A29" s="142"/>
      <c r="B29" s="133"/>
      <c r="C29" s="10">
        <v>140</v>
      </c>
      <c r="D29" s="56">
        <f t="shared" si="4"/>
        <v>252.7</v>
      </c>
      <c r="E29" s="56">
        <f t="shared" si="5"/>
        <v>303.24</v>
      </c>
      <c r="F29" s="17">
        <v>361</v>
      </c>
      <c r="G29" s="17">
        <v>678</v>
      </c>
      <c r="H29" s="4">
        <f t="shared" si="3"/>
        <v>779.7</v>
      </c>
      <c r="I29" s="4">
        <f t="shared" si="0"/>
        <v>935.6400000000001</v>
      </c>
      <c r="J29" s="71">
        <v>9.7999999999999997E-3</v>
      </c>
    </row>
    <row r="30" spans="1:10">
      <c r="A30" s="142"/>
      <c r="B30" s="133"/>
      <c r="C30" s="10">
        <v>150</v>
      </c>
      <c r="D30" s="56">
        <f t="shared" si="4"/>
        <v>270.2</v>
      </c>
      <c r="E30" s="56">
        <f t="shared" si="5"/>
        <v>324.24</v>
      </c>
      <c r="F30" s="17">
        <v>386</v>
      </c>
      <c r="G30" s="17">
        <v>727</v>
      </c>
      <c r="H30" s="4">
        <f t="shared" si="3"/>
        <v>836.05</v>
      </c>
      <c r="I30" s="4">
        <f t="shared" si="0"/>
        <v>1003.26</v>
      </c>
      <c r="J30" s="71">
        <v>1.12E-2</v>
      </c>
    </row>
    <row r="31" spans="1:10">
      <c r="A31" s="142"/>
      <c r="B31" s="133"/>
      <c r="C31" s="10">
        <v>160</v>
      </c>
      <c r="D31" s="56">
        <f t="shared" si="4"/>
        <v>296.8</v>
      </c>
      <c r="E31" s="56">
        <f t="shared" si="5"/>
        <v>356.16</v>
      </c>
      <c r="F31" s="17">
        <v>424</v>
      </c>
      <c r="G31" s="17">
        <v>771</v>
      </c>
      <c r="H31" s="4">
        <f t="shared" si="3"/>
        <v>886.65</v>
      </c>
      <c r="I31" s="4">
        <f t="shared" si="0"/>
        <v>1063.98</v>
      </c>
      <c r="J31" s="71">
        <v>1.2800000000000001E-2</v>
      </c>
    </row>
    <row r="32" spans="1:10">
      <c r="A32" s="142"/>
      <c r="B32" s="133"/>
      <c r="C32" s="10">
        <v>180</v>
      </c>
      <c r="D32" s="56">
        <f t="shared" si="4"/>
        <v>319.89999999999998</v>
      </c>
      <c r="E32" s="56">
        <f t="shared" si="5"/>
        <v>383.88</v>
      </c>
      <c r="F32" s="17">
        <v>457</v>
      </c>
      <c r="G32" s="17">
        <v>864</v>
      </c>
      <c r="H32" s="4">
        <f t="shared" si="3"/>
        <v>993.6</v>
      </c>
      <c r="I32" s="4">
        <f t="shared" si="0"/>
        <v>1192.3200000000002</v>
      </c>
      <c r="J32" s="71">
        <v>1.6199999999999999E-2</v>
      </c>
    </row>
    <row r="33" spans="1:10">
      <c r="A33" s="142"/>
      <c r="B33" s="133"/>
      <c r="C33" s="10">
        <v>200</v>
      </c>
      <c r="D33" s="56">
        <f t="shared" si="4"/>
        <v>350.70000000000005</v>
      </c>
      <c r="E33" s="56">
        <f t="shared" si="5"/>
        <v>420.84000000000003</v>
      </c>
      <c r="F33" s="17">
        <v>501</v>
      </c>
      <c r="G33" s="17">
        <v>960</v>
      </c>
      <c r="H33" s="4">
        <f t="shared" si="3"/>
        <v>1104</v>
      </c>
      <c r="I33" s="4">
        <f t="shared" si="0"/>
        <v>1324.8</v>
      </c>
      <c r="J33" s="71">
        <v>0.02</v>
      </c>
    </row>
    <row r="34" spans="1:10">
      <c r="A34" s="142"/>
      <c r="B34" s="133"/>
      <c r="C34" s="10">
        <v>220</v>
      </c>
      <c r="D34" s="56">
        <f t="shared" si="4"/>
        <v>396.20000000000005</v>
      </c>
      <c r="E34" s="56">
        <f t="shared" si="5"/>
        <v>475.44000000000005</v>
      </c>
      <c r="F34" s="17">
        <v>566</v>
      </c>
      <c r="G34" s="4">
        <v>1056</v>
      </c>
      <c r="H34" s="4">
        <f t="shared" si="3"/>
        <v>1214.4000000000001</v>
      </c>
      <c r="I34" s="4">
        <f t="shared" si="0"/>
        <v>1457.2800000000002</v>
      </c>
      <c r="J34" s="71">
        <v>2.4199999999999999E-2</v>
      </c>
    </row>
    <row r="35" spans="1:10">
      <c r="A35" s="142"/>
      <c r="B35" s="133"/>
      <c r="C35" s="10">
        <v>250</v>
      </c>
      <c r="D35" s="56">
        <f t="shared" si="4"/>
        <v>453.6</v>
      </c>
      <c r="E35" s="56">
        <f t="shared" si="5"/>
        <v>544.32000000000005</v>
      </c>
      <c r="F35" s="17">
        <v>648</v>
      </c>
      <c r="G35" s="4">
        <v>1200</v>
      </c>
      <c r="H35" s="4">
        <f t="shared" si="3"/>
        <v>1380</v>
      </c>
      <c r="I35" s="4">
        <f t="shared" si="0"/>
        <v>1656</v>
      </c>
      <c r="J35" s="71">
        <v>3.1199999999999999E-2</v>
      </c>
    </row>
    <row r="36" spans="1:10" ht="15.75" thickBot="1">
      <c r="A36" s="143"/>
      <c r="B36" s="137"/>
      <c r="C36" s="11">
        <v>300</v>
      </c>
      <c r="D36" s="57">
        <f t="shared" si="4"/>
        <v>573.29999999999995</v>
      </c>
      <c r="E36" s="57">
        <f t="shared" si="5"/>
        <v>687.95999999999992</v>
      </c>
      <c r="F36" s="18">
        <v>819</v>
      </c>
      <c r="G36" s="5">
        <v>1440</v>
      </c>
      <c r="H36" s="5">
        <f t="shared" si="3"/>
        <v>1656</v>
      </c>
      <c r="I36" s="5">
        <f t="shared" si="0"/>
        <v>1987.2</v>
      </c>
      <c r="J36" s="75">
        <v>4.4999999999999998E-2</v>
      </c>
    </row>
    <row r="37" spans="1:10">
      <c r="A37" s="164"/>
      <c r="B37" s="153" t="s">
        <v>48</v>
      </c>
      <c r="C37" s="37">
        <v>100</v>
      </c>
      <c r="D37" s="55">
        <f>F37-F37*0.3</f>
        <v>128.80000000000001</v>
      </c>
      <c r="E37" s="55">
        <f>D37*0.2+D37</f>
        <v>154.56</v>
      </c>
      <c r="F37" s="68">
        <v>184</v>
      </c>
      <c r="G37" s="45">
        <v>281</v>
      </c>
      <c r="H37" s="45">
        <f t="shared" si="3"/>
        <v>323.14999999999998</v>
      </c>
      <c r="I37" s="45">
        <f t="shared" si="0"/>
        <v>387.78</v>
      </c>
      <c r="J37" s="76">
        <v>2.7000000000000001E-3</v>
      </c>
    </row>
    <row r="38" spans="1:10">
      <c r="A38" s="142"/>
      <c r="B38" s="133"/>
      <c r="C38" s="10">
        <v>110</v>
      </c>
      <c r="D38" s="56">
        <f t="shared" ref="D38:D51" si="6">F38-F38*0.3</f>
        <v>137.9</v>
      </c>
      <c r="E38" s="56">
        <f t="shared" ref="E38:E51" si="7">D38*0.2+D38</f>
        <v>165.48000000000002</v>
      </c>
      <c r="F38" s="17">
        <v>197</v>
      </c>
      <c r="G38" s="17">
        <v>310</v>
      </c>
      <c r="H38" s="4">
        <f t="shared" si="3"/>
        <v>356.5</v>
      </c>
      <c r="I38" s="4">
        <f t="shared" si="0"/>
        <v>427.8</v>
      </c>
      <c r="J38" s="71">
        <v>3.0000000000000001E-3</v>
      </c>
    </row>
    <row r="39" spans="1:10">
      <c r="A39" s="142"/>
      <c r="B39" s="133"/>
      <c r="C39" s="10">
        <v>115</v>
      </c>
      <c r="D39" s="56">
        <f t="shared" si="6"/>
        <v>137.9</v>
      </c>
      <c r="E39" s="56">
        <f t="shared" si="7"/>
        <v>165.48000000000002</v>
      </c>
      <c r="F39" s="17">
        <v>197</v>
      </c>
      <c r="G39" s="17">
        <v>322</v>
      </c>
      <c r="H39" s="4">
        <f t="shared" si="3"/>
        <v>370.3</v>
      </c>
      <c r="I39" s="4">
        <f t="shared" si="0"/>
        <v>444.36</v>
      </c>
      <c r="J39" s="71">
        <v>3.3E-3</v>
      </c>
    </row>
    <row r="40" spans="1:10">
      <c r="A40" s="142"/>
      <c r="B40" s="133"/>
      <c r="C40" s="10">
        <v>120</v>
      </c>
      <c r="D40" s="56">
        <f>F40-F40*0.3</f>
        <v>142.1</v>
      </c>
      <c r="E40" s="56">
        <f t="shared" si="7"/>
        <v>170.51999999999998</v>
      </c>
      <c r="F40" s="17">
        <v>203</v>
      </c>
      <c r="G40" s="17">
        <v>333</v>
      </c>
      <c r="H40" s="4">
        <f t="shared" si="3"/>
        <v>382.95</v>
      </c>
      <c r="I40" s="4">
        <f t="shared" si="0"/>
        <v>459.53999999999996</v>
      </c>
      <c r="J40" s="71">
        <v>3.5999999999999999E-3</v>
      </c>
    </row>
    <row r="41" spans="1:10">
      <c r="A41" s="142"/>
      <c r="B41" s="133"/>
      <c r="C41" s="10">
        <v>125</v>
      </c>
      <c r="D41" s="56">
        <f t="shared" si="6"/>
        <v>150.5</v>
      </c>
      <c r="E41" s="56">
        <f t="shared" si="7"/>
        <v>180.6</v>
      </c>
      <c r="F41" s="17">
        <v>215</v>
      </c>
      <c r="G41" s="4">
        <v>342</v>
      </c>
      <c r="H41" s="4">
        <f t="shared" si="3"/>
        <v>393.3</v>
      </c>
      <c r="I41" s="4">
        <f t="shared" si="0"/>
        <v>471.96000000000004</v>
      </c>
      <c r="J41" s="71">
        <v>3.8999999999999998E-3</v>
      </c>
    </row>
    <row r="42" spans="1:10">
      <c r="A42" s="142"/>
      <c r="B42" s="133"/>
      <c r="C42" s="10">
        <v>130</v>
      </c>
      <c r="D42" s="56">
        <f t="shared" si="6"/>
        <v>150.5</v>
      </c>
      <c r="E42" s="56">
        <f t="shared" si="7"/>
        <v>180.6</v>
      </c>
      <c r="F42" s="17">
        <v>215</v>
      </c>
      <c r="G42" s="17">
        <v>356</v>
      </c>
      <c r="H42" s="4">
        <f t="shared" si="3"/>
        <v>409.4</v>
      </c>
      <c r="I42" s="4">
        <f t="shared" si="0"/>
        <v>491.28</v>
      </c>
      <c r="J42" s="71">
        <v>4.1999999999999997E-3</v>
      </c>
    </row>
    <row r="43" spans="1:10">
      <c r="A43" s="142"/>
      <c r="B43" s="133"/>
      <c r="C43" s="10">
        <v>135</v>
      </c>
      <c r="D43" s="56">
        <f t="shared" si="6"/>
        <v>154.69999999999999</v>
      </c>
      <c r="E43" s="56">
        <f t="shared" si="7"/>
        <v>185.64</v>
      </c>
      <c r="F43" s="17">
        <v>221</v>
      </c>
      <c r="G43" s="17">
        <v>369</v>
      </c>
      <c r="H43" s="4">
        <f t="shared" si="3"/>
        <v>424.35</v>
      </c>
      <c r="I43" s="4">
        <f t="shared" si="0"/>
        <v>509.22</v>
      </c>
      <c r="J43" s="71">
        <v>4.5999999999999999E-3</v>
      </c>
    </row>
    <row r="44" spans="1:10">
      <c r="A44" s="142"/>
      <c r="B44" s="133"/>
      <c r="C44" s="10">
        <v>140</v>
      </c>
      <c r="D44" s="56">
        <f t="shared" si="6"/>
        <v>159.60000000000002</v>
      </c>
      <c r="E44" s="56">
        <f t="shared" si="7"/>
        <v>191.52000000000004</v>
      </c>
      <c r="F44" s="17">
        <v>228</v>
      </c>
      <c r="G44" s="17">
        <v>383</v>
      </c>
      <c r="H44" s="4">
        <f t="shared" si="3"/>
        <v>440.45</v>
      </c>
      <c r="I44" s="4">
        <f t="shared" si="0"/>
        <v>528.54</v>
      </c>
      <c r="J44" s="71">
        <v>4.8999999999999998E-3</v>
      </c>
    </row>
    <row r="45" spans="1:10">
      <c r="A45" s="142"/>
      <c r="B45" s="133"/>
      <c r="C45" s="10">
        <v>150</v>
      </c>
      <c r="D45" s="56">
        <f t="shared" si="6"/>
        <v>170.8</v>
      </c>
      <c r="E45" s="56">
        <f t="shared" si="7"/>
        <v>204.96</v>
      </c>
      <c r="F45" s="17">
        <v>244</v>
      </c>
      <c r="G45" s="17">
        <v>405</v>
      </c>
      <c r="H45" s="4">
        <f t="shared" si="3"/>
        <v>465.75</v>
      </c>
      <c r="I45" s="4">
        <f t="shared" si="0"/>
        <v>558.9</v>
      </c>
      <c r="J45" s="71">
        <v>5.5999999999999999E-3</v>
      </c>
    </row>
    <row r="46" spans="1:10">
      <c r="A46" s="142"/>
      <c r="B46" s="133"/>
      <c r="C46" s="10">
        <v>160</v>
      </c>
      <c r="D46" s="56">
        <f t="shared" si="6"/>
        <v>185.5</v>
      </c>
      <c r="E46" s="56">
        <f t="shared" si="7"/>
        <v>222.6</v>
      </c>
      <c r="F46" s="17">
        <v>265</v>
      </c>
      <c r="G46" s="17">
        <v>428</v>
      </c>
      <c r="H46" s="4">
        <f t="shared" si="3"/>
        <v>492.2</v>
      </c>
      <c r="I46" s="4">
        <f t="shared" si="0"/>
        <v>590.64</v>
      </c>
      <c r="J46" s="71">
        <v>6.4000000000000003E-3</v>
      </c>
    </row>
    <row r="47" spans="1:10">
      <c r="A47" s="142"/>
      <c r="B47" s="133"/>
      <c r="C47" s="10">
        <v>180</v>
      </c>
      <c r="D47" s="56">
        <f t="shared" si="6"/>
        <v>199.5</v>
      </c>
      <c r="E47" s="56">
        <f t="shared" si="7"/>
        <v>239.4</v>
      </c>
      <c r="F47" s="17">
        <v>285</v>
      </c>
      <c r="G47" s="17">
        <v>479</v>
      </c>
      <c r="H47" s="4">
        <f t="shared" si="3"/>
        <v>550.85</v>
      </c>
      <c r="I47" s="4">
        <f t="shared" si="0"/>
        <v>661.02</v>
      </c>
      <c r="J47" s="71">
        <v>8.0999999999999996E-3</v>
      </c>
    </row>
    <row r="48" spans="1:10">
      <c r="A48" s="142"/>
      <c r="B48" s="133"/>
      <c r="C48" s="10">
        <v>200</v>
      </c>
      <c r="D48" s="56">
        <f t="shared" si="6"/>
        <v>217</v>
      </c>
      <c r="E48" s="56">
        <f t="shared" si="7"/>
        <v>260.39999999999998</v>
      </c>
      <c r="F48" s="17">
        <v>310</v>
      </c>
      <c r="G48" s="17">
        <v>524</v>
      </c>
      <c r="H48" s="4">
        <f t="shared" si="3"/>
        <v>602.6</v>
      </c>
      <c r="I48" s="4">
        <f t="shared" si="0"/>
        <v>723.12</v>
      </c>
      <c r="J48" s="71">
        <v>0.01</v>
      </c>
    </row>
    <row r="49" spans="1:10">
      <c r="A49" s="142"/>
      <c r="B49" s="133"/>
      <c r="C49" s="10">
        <v>220</v>
      </c>
      <c r="D49" s="56">
        <f t="shared" si="6"/>
        <v>234.5</v>
      </c>
      <c r="E49" s="56">
        <f t="shared" si="7"/>
        <v>281.39999999999998</v>
      </c>
      <c r="F49" s="17">
        <v>335</v>
      </c>
      <c r="G49" s="4">
        <v>574</v>
      </c>
      <c r="H49" s="4">
        <f t="shared" si="3"/>
        <v>660.1</v>
      </c>
      <c r="I49" s="4">
        <f t="shared" si="0"/>
        <v>792.12</v>
      </c>
      <c r="J49" s="71">
        <v>1.21E-2</v>
      </c>
    </row>
    <row r="50" spans="1:10">
      <c r="A50" s="142"/>
      <c r="B50" s="133"/>
      <c r="C50" s="10">
        <v>250</v>
      </c>
      <c r="D50" s="56">
        <f t="shared" si="6"/>
        <v>270.2</v>
      </c>
      <c r="E50" s="56">
        <f t="shared" si="7"/>
        <v>324.24</v>
      </c>
      <c r="F50" s="17">
        <v>386</v>
      </c>
      <c r="G50" s="17">
        <v>653</v>
      </c>
      <c r="H50" s="4">
        <f t="shared" si="3"/>
        <v>750.95</v>
      </c>
      <c r="I50" s="4">
        <f t="shared" si="0"/>
        <v>901.1400000000001</v>
      </c>
      <c r="J50" s="71">
        <v>1.5599999999999999E-2</v>
      </c>
    </row>
    <row r="51" spans="1:10" ht="15.75" thickBot="1">
      <c r="A51" s="143"/>
      <c r="B51" s="137"/>
      <c r="C51" s="11">
        <v>300</v>
      </c>
      <c r="D51" s="57">
        <f t="shared" si="6"/>
        <v>312.89999999999998</v>
      </c>
      <c r="E51" s="57">
        <f t="shared" si="7"/>
        <v>375.47999999999996</v>
      </c>
      <c r="F51" s="18">
        <v>447</v>
      </c>
      <c r="G51" s="5">
        <v>783</v>
      </c>
      <c r="H51" s="5">
        <f t="shared" si="3"/>
        <v>900.45</v>
      </c>
      <c r="I51" s="5">
        <f t="shared" si="0"/>
        <v>1080.54</v>
      </c>
      <c r="J51" s="75">
        <v>2.2499999999999999E-2</v>
      </c>
    </row>
    <row r="52" spans="1:10" ht="36" customHeight="1" thickBot="1">
      <c r="A52" s="27" t="s">
        <v>0</v>
      </c>
      <c r="B52" s="27" t="s">
        <v>31</v>
      </c>
      <c r="C52" s="27" t="s">
        <v>1</v>
      </c>
      <c r="D52" s="27" t="s">
        <v>53</v>
      </c>
      <c r="E52" s="27" t="s">
        <v>54</v>
      </c>
      <c r="F52" s="27" t="s">
        <v>49</v>
      </c>
      <c r="G52" s="27" t="s">
        <v>52</v>
      </c>
      <c r="H52" s="27" t="s">
        <v>51</v>
      </c>
      <c r="I52" s="27" t="s">
        <v>50</v>
      </c>
      <c r="J52" s="27" t="s">
        <v>28</v>
      </c>
    </row>
    <row r="53" spans="1:10">
      <c r="A53" s="138"/>
      <c r="B53" s="132" t="s">
        <v>55</v>
      </c>
      <c r="C53" s="9">
        <v>100</v>
      </c>
      <c r="D53" s="55">
        <f>F53-F53*0.3</f>
        <v>200.2</v>
      </c>
      <c r="E53" s="55">
        <f>D53*0.2+D53</f>
        <v>240.23999999999998</v>
      </c>
      <c r="F53" s="19">
        <v>286</v>
      </c>
      <c r="G53" s="3">
        <v>468</v>
      </c>
      <c r="H53" s="3">
        <f>G53*0.15+G53</f>
        <v>538.20000000000005</v>
      </c>
      <c r="I53" s="3">
        <f>H53*0.2+H53</f>
        <v>645.84</v>
      </c>
      <c r="J53" s="70">
        <v>2.8999999999999998E-3</v>
      </c>
    </row>
    <row r="54" spans="1:10">
      <c r="A54" s="139"/>
      <c r="B54" s="133"/>
      <c r="C54" s="10">
        <v>110</v>
      </c>
      <c r="D54" s="56">
        <f t="shared" ref="D54:D67" si="8">F54-F54*0.3</f>
        <v>218.4</v>
      </c>
      <c r="E54" s="56">
        <f t="shared" ref="E54:E67" si="9">D54*0.2+D54</f>
        <v>262.08000000000004</v>
      </c>
      <c r="F54" s="17">
        <v>312</v>
      </c>
      <c r="G54" s="17">
        <v>515</v>
      </c>
      <c r="H54" s="4">
        <f t="shared" ref="H54:H117" si="10">G54*0.15+G54</f>
        <v>592.25</v>
      </c>
      <c r="I54" s="4">
        <f t="shared" ref="I54:I117" si="11">H54*0.2+H54</f>
        <v>710.7</v>
      </c>
      <c r="J54" s="71">
        <v>3.8E-3</v>
      </c>
    </row>
    <row r="55" spans="1:10">
      <c r="A55" s="139"/>
      <c r="B55" s="133"/>
      <c r="C55" s="10">
        <v>115</v>
      </c>
      <c r="D55" s="56">
        <f t="shared" si="8"/>
        <v>219.10000000000002</v>
      </c>
      <c r="E55" s="56">
        <f t="shared" si="9"/>
        <v>262.92</v>
      </c>
      <c r="F55" s="17">
        <v>313</v>
      </c>
      <c r="G55" s="17">
        <v>530</v>
      </c>
      <c r="H55" s="4">
        <f t="shared" si="10"/>
        <v>609.5</v>
      </c>
      <c r="I55" s="4">
        <f t="shared" si="11"/>
        <v>731.4</v>
      </c>
      <c r="J55" s="71">
        <v>4.4000000000000003E-3</v>
      </c>
    </row>
    <row r="56" spans="1:10">
      <c r="A56" s="139"/>
      <c r="B56" s="133"/>
      <c r="C56" s="10">
        <v>120</v>
      </c>
      <c r="D56" s="56">
        <f>F56-F56*0.3</f>
        <v>230.3</v>
      </c>
      <c r="E56" s="56">
        <f t="shared" si="9"/>
        <v>276.36</v>
      </c>
      <c r="F56" s="17">
        <v>329</v>
      </c>
      <c r="G56" s="17">
        <v>546</v>
      </c>
      <c r="H56" s="4">
        <f t="shared" si="10"/>
        <v>627.9</v>
      </c>
      <c r="I56" s="4">
        <f t="shared" si="11"/>
        <v>753.48</v>
      </c>
      <c r="J56" s="71">
        <v>4.5999999999999999E-3</v>
      </c>
    </row>
    <row r="57" spans="1:10">
      <c r="A57" s="139"/>
      <c r="B57" s="133"/>
      <c r="C57" s="10">
        <v>125</v>
      </c>
      <c r="D57" s="56">
        <f t="shared" si="8"/>
        <v>230.3</v>
      </c>
      <c r="E57" s="56">
        <f t="shared" si="9"/>
        <v>276.36</v>
      </c>
      <c r="F57" s="17">
        <v>329</v>
      </c>
      <c r="G57" s="4">
        <v>553</v>
      </c>
      <c r="H57" s="4">
        <f t="shared" si="10"/>
        <v>635.95000000000005</v>
      </c>
      <c r="I57" s="4">
        <f t="shared" si="11"/>
        <v>763.1400000000001</v>
      </c>
      <c r="J57" s="71">
        <v>5.4999999999999997E-3</v>
      </c>
    </row>
    <row r="58" spans="1:10">
      <c r="A58" s="139"/>
      <c r="B58" s="133"/>
      <c r="C58" s="10">
        <v>130</v>
      </c>
      <c r="D58" s="56">
        <f t="shared" si="8"/>
        <v>241.5</v>
      </c>
      <c r="E58" s="56">
        <f t="shared" si="9"/>
        <v>289.8</v>
      </c>
      <c r="F58" s="17">
        <v>345</v>
      </c>
      <c r="G58" s="17">
        <v>576</v>
      </c>
      <c r="H58" s="4">
        <f t="shared" si="10"/>
        <v>662.4</v>
      </c>
      <c r="I58" s="4">
        <f t="shared" si="11"/>
        <v>794.88</v>
      </c>
      <c r="J58" s="71">
        <v>5.7000000000000002E-3</v>
      </c>
    </row>
    <row r="59" spans="1:10">
      <c r="A59" s="139"/>
      <c r="B59" s="133"/>
      <c r="C59" s="10">
        <v>135</v>
      </c>
      <c r="D59" s="56">
        <f t="shared" si="8"/>
        <v>241.5</v>
      </c>
      <c r="E59" s="56">
        <f t="shared" si="9"/>
        <v>289.8</v>
      </c>
      <c r="F59" s="17">
        <v>345</v>
      </c>
      <c r="G59" s="4">
        <v>583</v>
      </c>
      <c r="H59" s="4">
        <f t="shared" si="10"/>
        <v>670.45</v>
      </c>
      <c r="I59" s="4">
        <f t="shared" si="11"/>
        <v>804.54000000000008</v>
      </c>
      <c r="J59" s="71">
        <v>6.1999999999999998E-3</v>
      </c>
    </row>
    <row r="60" spans="1:10">
      <c r="A60" s="139"/>
      <c r="B60" s="133"/>
      <c r="C60" s="10">
        <v>140</v>
      </c>
      <c r="D60" s="56">
        <f t="shared" si="8"/>
        <v>247.8</v>
      </c>
      <c r="E60" s="56">
        <f t="shared" si="9"/>
        <v>297.36</v>
      </c>
      <c r="F60" s="17">
        <v>354</v>
      </c>
      <c r="G60" s="4">
        <v>592</v>
      </c>
      <c r="H60" s="4">
        <f t="shared" si="10"/>
        <v>680.8</v>
      </c>
      <c r="I60" s="4">
        <f t="shared" si="11"/>
        <v>816.95999999999992</v>
      </c>
      <c r="J60" s="71">
        <v>6.4000000000000003E-3</v>
      </c>
    </row>
    <row r="61" spans="1:10">
      <c r="A61" s="139"/>
      <c r="B61" s="133"/>
      <c r="C61" s="10">
        <v>150</v>
      </c>
      <c r="D61" s="56">
        <f t="shared" si="8"/>
        <v>295.39999999999998</v>
      </c>
      <c r="E61" s="56">
        <f t="shared" si="9"/>
        <v>354.47999999999996</v>
      </c>
      <c r="F61" s="17">
        <v>422</v>
      </c>
      <c r="G61" s="17">
        <v>635</v>
      </c>
      <c r="H61" s="4">
        <f t="shared" si="10"/>
        <v>730.25</v>
      </c>
      <c r="I61" s="4">
        <f t="shared" si="11"/>
        <v>876.3</v>
      </c>
      <c r="J61" s="71">
        <v>6.6E-3</v>
      </c>
    </row>
    <row r="62" spans="1:10">
      <c r="A62" s="139"/>
      <c r="B62" s="133"/>
      <c r="C62" s="10">
        <v>160</v>
      </c>
      <c r="D62" s="56">
        <f t="shared" si="8"/>
        <v>314.3</v>
      </c>
      <c r="E62" s="56">
        <f t="shared" si="9"/>
        <v>377.16</v>
      </c>
      <c r="F62" s="17">
        <v>449</v>
      </c>
      <c r="G62" s="17">
        <v>669</v>
      </c>
      <c r="H62" s="4">
        <f t="shared" si="10"/>
        <v>769.35</v>
      </c>
      <c r="I62" s="4">
        <f t="shared" si="11"/>
        <v>923.22</v>
      </c>
      <c r="J62" s="71">
        <v>7.7999999999999996E-3</v>
      </c>
    </row>
    <row r="63" spans="1:10">
      <c r="A63" s="139"/>
      <c r="B63" s="133"/>
      <c r="C63" s="10">
        <v>180</v>
      </c>
      <c r="D63" s="56">
        <f t="shared" si="8"/>
        <v>418.6</v>
      </c>
      <c r="E63" s="56">
        <f t="shared" si="9"/>
        <v>502.32000000000005</v>
      </c>
      <c r="F63" s="17">
        <v>598</v>
      </c>
      <c r="G63" s="17">
        <v>913</v>
      </c>
      <c r="H63" s="4">
        <f t="shared" si="10"/>
        <v>1049.95</v>
      </c>
      <c r="I63" s="4">
        <f t="shared" si="11"/>
        <v>1259.94</v>
      </c>
      <c r="J63" s="71">
        <v>1.9400000000000001E-2</v>
      </c>
    </row>
    <row r="64" spans="1:10">
      <c r="A64" s="139"/>
      <c r="B64" s="133"/>
      <c r="C64" s="10">
        <v>200</v>
      </c>
      <c r="D64" s="56">
        <f t="shared" si="8"/>
        <v>464.8</v>
      </c>
      <c r="E64" s="56">
        <f t="shared" si="9"/>
        <v>557.76</v>
      </c>
      <c r="F64" s="17">
        <v>664</v>
      </c>
      <c r="G64" s="17">
        <v>994</v>
      </c>
      <c r="H64" s="4">
        <f t="shared" si="10"/>
        <v>1143.0999999999999</v>
      </c>
      <c r="I64" s="4">
        <f t="shared" si="11"/>
        <v>1371.7199999999998</v>
      </c>
      <c r="J64" s="71">
        <v>2.8799999999999999E-2</v>
      </c>
    </row>
    <row r="65" spans="1:10">
      <c r="A65" s="139"/>
      <c r="B65" s="133"/>
      <c r="C65" s="10">
        <v>220</v>
      </c>
      <c r="D65" s="56">
        <f t="shared" si="8"/>
        <v>521.5</v>
      </c>
      <c r="E65" s="56">
        <f t="shared" si="9"/>
        <v>625.79999999999995</v>
      </c>
      <c r="F65" s="17">
        <v>745</v>
      </c>
      <c r="G65" s="17">
        <v>1050</v>
      </c>
      <c r="H65" s="4">
        <f t="shared" si="10"/>
        <v>1207.5</v>
      </c>
      <c r="I65" s="4">
        <f t="shared" si="11"/>
        <v>1449</v>
      </c>
      <c r="J65" s="71">
        <v>1.6199999999999999E-2</v>
      </c>
    </row>
    <row r="66" spans="1:10">
      <c r="A66" s="139"/>
      <c r="B66" s="133"/>
      <c r="C66" s="10">
        <v>250</v>
      </c>
      <c r="D66" s="56">
        <f t="shared" si="8"/>
        <v>578.9</v>
      </c>
      <c r="E66" s="56">
        <f t="shared" si="9"/>
        <v>694.68</v>
      </c>
      <c r="F66" s="17">
        <v>827</v>
      </c>
      <c r="G66" s="17">
        <v>1194</v>
      </c>
      <c r="H66" s="4">
        <f t="shared" si="10"/>
        <v>1373.1</v>
      </c>
      <c r="I66" s="4">
        <f t="shared" si="11"/>
        <v>1647.7199999999998</v>
      </c>
      <c r="J66" s="71">
        <v>2.0299999999999999E-2</v>
      </c>
    </row>
    <row r="67" spans="1:10" ht="15.75" thickBot="1">
      <c r="A67" s="140"/>
      <c r="B67" s="137"/>
      <c r="C67" s="11">
        <v>300</v>
      </c>
      <c r="D67" s="57">
        <f t="shared" si="8"/>
        <v>694.40000000000009</v>
      </c>
      <c r="E67" s="57">
        <f t="shared" si="9"/>
        <v>833.28000000000009</v>
      </c>
      <c r="F67" s="18">
        <v>992</v>
      </c>
      <c r="G67" s="5">
        <v>1432</v>
      </c>
      <c r="H67" s="5">
        <f t="shared" si="10"/>
        <v>1646.8</v>
      </c>
      <c r="I67" s="5">
        <f t="shared" si="11"/>
        <v>1976.1599999999999</v>
      </c>
      <c r="J67" s="75">
        <v>3.1600000000000003E-2</v>
      </c>
    </row>
    <row r="68" spans="1:10">
      <c r="A68" s="138"/>
      <c r="B68" s="132" t="s">
        <v>56</v>
      </c>
      <c r="C68" s="9">
        <v>100</v>
      </c>
      <c r="D68" s="55">
        <f>F68-F68*0.3</f>
        <v>259</v>
      </c>
      <c r="E68" s="55">
        <f>D68*0.2+D68</f>
        <v>310.8</v>
      </c>
      <c r="F68" s="19">
        <v>370</v>
      </c>
      <c r="G68" s="3">
        <v>570</v>
      </c>
      <c r="H68" s="3">
        <f t="shared" si="10"/>
        <v>655.5</v>
      </c>
      <c r="I68" s="3">
        <f t="shared" si="11"/>
        <v>786.6</v>
      </c>
      <c r="J68" s="70">
        <v>4.7999999999999996E-3</v>
      </c>
    </row>
    <row r="69" spans="1:10">
      <c r="A69" s="139"/>
      <c r="B69" s="133"/>
      <c r="C69" s="10">
        <v>110</v>
      </c>
      <c r="D69" s="56">
        <f t="shared" ref="D69:D82" si="12">F69-F69*0.3</f>
        <v>283.5</v>
      </c>
      <c r="E69" s="56">
        <f t="shared" ref="E69:E82" si="13">D69*0.2+D69</f>
        <v>340.2</v>
      </c>
      <c r="F69" s="17">
        <v>405</v>
      </c>
      <c r="G69" s="17">
        <v>627</v>
      </c>
      <c r="H69" s="4">
        <f t="shared" si="10"/>
        <v>721.05</v>
      </c>
      <c r="I69" s="4">
        <f t="shared" si="11"/>
        <v>865.26</v>
      </c>
      <c r="J69" s="71">
        <v>5.3E-3</v>
      </c>
    </row>
    <row r="70" spans="1:10">
      <c r="A70" s="139"/>
      <c r="B70" s="133"/>
      <c r="C70" s="10">
        <v>115</v>
      </c>
      <c r="D70" s="56">
        <f t="shared" si="12"/>
        <v>298.2</v>
      </c>
      <c r="E70" s="56">
        <f t="shared" si="13"/>
        <v>357.84</v>
      </c>
      <c r="F70" s="17">
        <v>426</v>
      </c>
      <c r="G70" s="17">
        <v>646</v>
      </c>
      <c r="H70" s="4">
        <f t="shared" si="10"/>
        <v>742.9</v>
      </c>
      <c r="I70" s="4">
        <f t="shared" si="11"/>
        <v>891.48</v>
      </c>
      <c r="J70" s="71">
        <v>6.0000000000000001E-3</v>
      </c>
    </row>
    <row r="71" spans="1:10">
      <c r="A71" s="139"/>
      <c r="B71" s="133"/>
      <c r="C71" s="10">
        <v>120</v>
      </c>
      <c r="D71" s="56">
        <f>F71-F71*0.3</f>
        <v>298.2</v>
      </c>
      <c r="E71" s="56">
        <f t="shared" si="13"/>
        <v>357.84</v>
      </c>
      <c r="F71" s="17">
        <v>426</v>
      </c>
      <c r="G71" s="17">
        <v>667</v>
      </c>
      <c r="H71" s="4">
        <f t="shared" si="10"/>
        <v>767.05</v>
      </c>
      <c r="I71" s="4">
        <f t="shared" si="11"/>
        <v>920.45999999999992</v>
      </c>
      <c r="J71" s="71">
        <v>6.8999999999999999E-3</v>
      </c>
    </row>
    <row r="72" spans="1:10">
      <c r="A72" s="139"/>
      <c r="B72" s="133"/>
      <c r="C72" s="10">
        <v>125</v>
      </c>
      <c r="D72" s="56">
        <f t="shared" si="12"/>
        <v>335.3</v>
      </c>
      <c r="E72" s="56">
        <f t="shared" si="13"/>
        <v>402.36</v>
      </c>
      <c r="F72" s="17">
        <v>479</v>
      </c>
      <c r="G72" s="4">
        <v>679</v>
      </c>
      <c r="H72" s="4">
        <f t="shared" si="10"/>
        <v>780.85</v>
      </c>
      <c r="I72" s="4">
        <f t="shared" si="11"/>
        <v>937.02</v>
      </c>
      <c r="J72" s="71">
        <v>7.1999999999999998E-3</v>
      </c>
    </row>
    <row r="73" spans="1:10">
      <c r="A73" s="139"/>
      <c r="B73" s="133"/>
      <c r="C73" s="10">
        <v>130</v>
      </c>
      <c r="D73" s="56">
        <f t="shared" si="12"/>
        <v>335.3</v>
      </c>
      <c r="E73" s="56">
        <f t="shared" si="13"/>
        <v>402.36</v>
      </c>
      <c r="F73" s="17">
        <v>479</v>
      </c>
      <c r="G73" s="17">
        <v>707</v>
      </c>
      <c r="H73" s="4">
        <f t="shared" si="10"/>
        <v>813.05</v>
      </c>
      <c r="I73" s="4">
        <f t="shared" si="11"/>
        <v>975.66</v>
      </c>
      <c r="J73" s="71">
        <v>7.4000000000000003E-3</v>
      </c>
    </row>
    <row r="74" spans="1:10">
      <c r="A74" s="139"/>
      <c r="B74" s="133"/>
      <c r="C74" s="10">
        <v>135</v>
      </c>
      <c r="D74" s="56">
        <f t="shared" si="12"/>
        <v>335.3</v>
      </c>
      <c r="E74" s="56">
        <f t="shared" si="13"/>
        <v>402.36</v>
      </c>
      <c r="F74" s="17">
        <v>479</v>
      </c>
      <c r="G74" s="4">
        <v>734</v>
      </c>
      <c r="H74" s="4">
        <f t="shared" si="10"/>
        <v>844.1</v>
      </c>
      <c r="I74" s="4">
        <f t="shared" si="11"/>
        <v>1012.9200000000001</v>
      </c>
      <c r="J74" s="71">
        <v>8.0999999999999996E-3</v>
      </c>
    </row>
    <row r="75" spans="1:10">
      <c r="A75" s="139"/>
      <c r="B75" s="133"/>
      <c r="C75" s="10">
        <v>140</v>
      </c>
      <c r="D75" s="56">
        <f t="shared" si="12"/>
        <v>359.1</v>
      </c>
      <c r="E75" s="56">
        <f t="shared" si="13"/>
        <v>430.92</v>
      </c>
      <c r="F75" s="17">
        <v>513</v>
      </c>
      <c r="G75" s="4">
        <v>761</v>
      </c>
      <c r="H75" s="4">
        <f t="shared" si="10"/>
        <v>875.15</v>
      </c>
      <c r="I75" s="4">
        <f t="shared" si="11"/>
        <v>1050.18</v>
      </c>
      <c r="J75" s="71">
        <v>9.4000000000000004E-3</v>
      </c>
    </row>
    <row r="76" spans="1:10">
      <c r="A76" s="139"/>
      <c r="B76" s="133"/>
      <c r="C76" s="10">
        <v>150</v>
      </c>
      <c r="D76" s="56">
        <f t="shared" si="12"/>
        <v>386.4</v>
      </c>
      <c r="E76" s="56">
        <f t="shared" si="13"/>
        <v>463.67999999999995</v>
      </c>
      <c r="F76" s="17">
        <v>552</v>
      </c>
      <c r="G76" s="17">
        <v>787</v>
      </c>
      <c r="H76" s="4">
        <f t="shared" si="10"/>
        <v>905.05</v>
      </c>
      <c r="I76" s="4">
        <f t="shared" si="11"/>
        <v>1086.06</v>
      </c>
      <c r="J76" s="71">
        <v>1.0500000000000001E-2</v>
      </c>
    </row>
    <row r="77" spans="1:10">
      <c r="A77" s="139"/>
      <c r="B77" s="133"/>
      <c r="C77" s="10">
        <v>160</v>
      </c>
      <c r="D77" s="56">
        <f t="shared" si="12"/>
        <v>464.1</v>
      </c>
      <c r="E77" s="56">
        <f t="shared" si="13"/>
        <v>556.92000000000007</v>
      </c>
      <c r="F77" s="17">
        <v>663</v>
      </c>
      <c r="G77" s="17">
        <v>831</v>
      </c>
      <c r="H77" s="4">
        <f t="shared" si="10"/>
        <v>955.65</v>
      </c>
      <c r="I77" s="4">
        <f t="shared" si="11"/>
        <v>1146.78</v>
      </c>
      <c r="J77" s="71">
        <v>1.26E-2</v>
      </c>
    </row>
    <row r="78" spans="1:10">
      <c r="A78" s="139"/>
      <c r="B78" s="133"/>
      <c r="C78" s="10">
        <v>180</v>
      </c>
      <c r="D78" s="56">
        <f t="shared" si="12"/>
        <v>601.29999999999995</v>
      </c>
      <c r="E78" s="56">
        <f t="shared" si="13"/>
        <v>721.56</v>
      </c>
      <c r="F78" s="17">
        <v>859</v>
      </c>
      <c r="G78" s="17">
        <v>1280</v>
      </c>
      <c r="H78" s="4">
        <f t="shared" si="10"/>
        <v>1472</v>
      </c>
      <c r="I78" s="4">
        <f t="shared" si="11"/>
        <v>1766.4</v>
      </c>
      <c r="J78" s="71">
        <v>2.3199999999999998E-2</v>
      </c>
    </row>
    <row r="79" spans="1:10">
      <c r="A79" s="139"/>
      <c r="B79" s="133"/>
      <c r="C79" s="10">
        <v>200</v>
      </c>
      <c r="D79" s="56">
        <f t="shared" si="12"/>
        <v>601.29999999999995</v>
      </c>
      <c r="E79" s="56">
        <f t="shared" si="13"/>
        <v>721.56</v>
      </c>
      <c r="F79" s="17">
        <v>859</v>
      </c>
      <c r="G79" s="17">
        <v>1401</v>
      </c>
      <c r="H79" s="4">
        <f t="shared" si="10"/>
        <v>1611.15</v>
      </c>
      <c r="I79" s="4">
        <f t="shared" si="11"/>
        <v>1933.38</v>
      </c>
      <c r="J79" s="71">
        <v>3.39E-2</v>
      </c>
    </row>
    <row r="80" spans="1:10">
      <c r="A80" s="139"/>
      <c r="B80" s="133"/>
      <c r="C80" s="10">
        <v>220</v>
      </c>
      <c r="D80" s="56">
        <f t="shared" si="12"/>
        <v>832.3</v>
      </c>
      <c r="E80" s="56">
        <f t="shared" si="13"/>
        <v>998.76</v>
      </c>
      <c r="F80" s="17">
        <v>1189</v>
      </c>
      <c r="G80" s="4">
        <v>1541</v>
      </c>
      <c r="H80" s="4">
        <f t="shared" si="10"/>
        <v>1772.15</v>
      </c>
      <c r="I80" s="4">
        <f t="shared" si="11"/>
        <v>2126.58</v>
      </c>
      <c r="J80" s="71">
        <v>4.8899999999999999E-2</v>
      </c>
    </row>
    <row r="81" spans="1:10">
      <c r="A81" s="139"/>
      <c r="B81" s="133"/>
      <c r="C81" s="10">
        <v>250</v>
      </c>
      <c r="D81" s="56">
        <f t="shared" si="12"/>
        <v>839.3</v>
      </c>
      <c r="E81" s="56">
        <f t="shared" si="13"/>
        <v>1007.16</v>
      </c>
      <c r="F81" s="17">
        <v>1199</v>
      </c>
      <c r="G81" s="17">
        <v>1701</v>
      </c>
      <c r="H81" s="4">
        <f t="shared" si="10"/>
        <v>1956.15</v>
      </c>
      <c r="I81" s="4">
        <f t="shared" si="11"/>
        <v>2347.38</v>
      </c>
      <c r="J81" s="71">
        <v>6.9199999999999998E-2</v>
      </c>
    </row>
    <row r="82" spans="1:10" ht="15.75" thickBot="1">
      <c r="A82" s="152"/>
      <c r="B82" s="134"/>
      <c r="C82" s="16">
        <v>300</v>
      </c>
      <c r="D82" s="66">
        <f t="shared" si="12"/>
        <v>1006.6</v>
      </c>
      <c r="E82" s="66">
        <f t="shared" si="13"/>
        <v>1207.92</v>
      </c>
      <c r="F82" s="25">
        <v>1438</v>
      </c>
      <c r="G82" s="24">
        <v>2041</v>
      </c>
      <c r="H82" s="24">
        <f t="shared" si="10"/>
        <v>2347.15</v>
      </c>
      <c r="I82" s="24">
        <f t="shared" si="11"/>
        <v>2816.58</v>
      </c>
      <c r="J82" s="87">
        <v>6.0100000000000001E-2</v>
      </c>
    </row>
    <row r="83" spans="1:10">
      <c r="A83" s="138"/>
      <c r="B83" s="132" t="s">
        <v>57</v>
      </c>
      <c r="C83" s="9">
        <v>100</v>
      </c>
      <c r="D83" s="90" t="s">
        <v>93</v>
      </c>
      <c r="E83" s="55">
        <v>407.4</v>
      </c>
      <c r="F83" s="90" t="s">
        <v>93</v>
      </c>
      <c r="G83" s="60">
        <v>588</v>
      </c>
      <c r="H83" s="90" t="s">
        <v>93</v>
      </c>
      <c r="I83" s="3">
        <v>811.44</v>
      </c>
      <c r="J83" s="70">
        <v>3.3E-3</v>
      </c>
    </row>
    <row r="84" spans="1:10">
      <c r="A84" s="139"/>
      <c r="B84" s="133"/>
      <c r="C84" s="10">
        <v>110</v>
      </c>
      <c r="D84" s="91" t="s">
        <v>93</v>
      </c>
      <c r="E84" s="56">
        <v>430.92</v>
      </c>
      <c r="F84" s="91" t="s">
        <v>93</v>
      </c>
      <c r="G84" s="82">
        <v>647</v>
      </c>
      <c r="H84" s="91" t="s">
        <v>93</v>
      </c>
      <c r="I84" s="4">
        <v>892.8599999999999</v>
      </c>
      <c r="J84" s="71">
        <v>3.8999999999999998E-3</v>
      </c>
    </row>
    <row r="85" spans="1:10">
      <c r="A85" s="139"/>
      <c r="B85" s="133"/>
      <c r="C85" s="10">
        <v>115</v>
      </c>
      <c r="D85" s="91" t="s">
        <v>93</v>
      </c>
      <c r="E85" s="56">
        <v>443.52000000000004</v>
      </c>
      <c r="F85" s="91" t="s">
        <v>93</v>
      </c>
      <c r="G85" s="82">
        <v>668</v>
      </c>
      <c r="H85" s="91" t="s">
        <v>93</v>
      </c>
      <c r="I85" s="4">
        <v>921.84</v>
      </c>
      <c r="J85" s="71">
        <v>4.1999999999999997E-3</v>
      </c>
    </row>
    <row r="86" spans="1:10">
      <c r="A86" s="139"/>
      <c r="B86" s="133"/>
      <c r="C86" s="10">
        <v>120</v>
      </c>
      <c r="D86" s="91" t="s">
        <v>93</v>
      </c>
      <c r="E86" s="56">
        <v>455.28</v>
      </c>
      <c r="F86" s="91" t="s">
        <v>93</v>
      </c>
      <c r="G86" s="82">
        <v>688</v>
      </c>
      <c r="H86" s="91" t="s">
        <v>93</v>
      </c>
      <c r="I86" s="4">
        <v>949.44</v>
      </c>
      <c r="J86" s="71">
        <v>4.4000000000000003E-3</v>
      </c>
    </row>
    <row r="87" spans="1:10">
      <c r="A87" s="139"/>
      <c r="B87" s="133"/>
      <c r="C87" s="10">
        <v>125</v>
      </c>
      <c r="D87" s="91" t="s">
        <v>93</v>
      </c>
      <c r="E87" s="56">
        <v>481.32000000000005</v>
      </c>
      <c r="F87" s="91" t="s">
        <v>93</v>
      </c>
      <c r="G87" s="82">
        <v>701</v>
      </c>
      <c r="H87" s="91" t="s">
        <v>93</v>
      </c>
      <c r="I87" s="4">
        <v>967.38</v>
      </c>
      <c r="J87" s="71">
        <v>4.7999999999999996E-3</v>
      </c>
    </row>
    <row r="88" spans="1:10">
      <c r="A88" s="139"/>
      <c r="B88" s="133"/>
      <c r="C88" s="10">
        <v>130</v>
      </c>
      <c r="D88" s="91" t="s">
        <v>93</v>
      </c>
      <c r="E88" s="56">
        <v>481.32000000000005</v>
      </c>
      <c r="F88" s="91" t="s">
        <v>93</v>
      </c>
      <c r="G88" s="82">
        <v>730</v>
      </c>
      <c r="H88" s="91" t="s">
        <v>93</v>
      </c>
      <c r="I88" s="4">
        <v>1007.4</v>
      </c>
      <c r="J88" s="71">
        <v>5.1000000000000004E-3</v>
      </c>
    </row>
    <row r="89" spans="1:10">
      <c r="A89" s="139"/>
      <c r="B89" s="133"/>
      <c r="C89" s="10">
        <v>135</v>
      </c>
      <c r="D89" s="91" t="s">
        <v>93</v>
      </c>
      <c r="E89" s="56">
        <v>507.36</v>
      </c>
      <c r="F89" s="91" t="s">
        <v>93</v>
      </c>
      <c r="G89" s="61">
        <v>758</v>
      </c>
      <c r="H89" s="91" t="s">
        <v>93</v>
      </c>
      <c r="I89" s="4">
        <v>1046.04</v>
      </c>
      <c r="J89" s="71">
        <v>5.4000000000000003E-3</v>
      </c>
    </row>
    <row r="90" spans="1:10">
      <c r="A90" s="139"/>
      <c r="B90" s="133"/>
      <c r="C90" s="10">
        <v>140</v>
      </c>
      <c r="D90" s="91" t="s">
        <v>93</v>
      </c>
      <c r="E90" s="56">
        <v>507.36</v>
      </c>
      <c r="F90" s="91" t="s">
        <v>93</v>
      </c>
      <c r="G90" s="61">
        <v>786</v>
      </c>
      <c r="H90" s="91" t="s">
        <v>93</v>
      </c>
      <c r="I90" s="4">
        <v>1084.68</v>
      </c>
      <c r="J90" s="71">
        <v>5.7000000000000002E-3</v>
      </c>
    </row>
    <row r="91" spans="1:10">
      <c r="A91" s="139"/>
      <c r="B91" s="133"/>
      <c r="C91" s="10">
        <v>150</v>
      </c>
      <c r="D91" s="91" t="s">
        <v>93</v>
      </c>
      <c r="E91" s="56">
        <v>533.4</v>
      </c>
      <c r="F91" s="91" t="s">
        <v>93</v>
      </c>
      <c r="G91" s="82">
        <v>817</v>
      </c>
      <c r="H91" s="91" t="s">
        <v>93</v>
      </c>
      <c r="I91" s="4">
        <v>1127.46</v>
      </c>
      <c r="J91" s="71">
        <v>6.4999999999999997E-3</v>
      </c>
    </row>
    <row r="92" spans="1:10">
      <c r="A92" s="139"/>
      <c r="B92" s="133"/>
      <c r="C92" s="10">
        <v>160</v>
      </c>
      <c r="D92" s="91" t="s">
        <v>93</v>
      </c>
      <c r="E92" s="56">
        <v>560.28</v>
      </c>
      <c r="F92" s="91" t="s">
        <v>93</v>
      </c>
      <c r="G92" s="82">
        <v>861</v>
      </c>
      <c r="H92" s="91" t="s">
        <v>93</v>
      </c>
      <c r="I92" s="4">
        <v>1188.18</v>
      </c>
      <c r="J92" s="71">
        <v>6.7999999999999996E-3</v>
      </c>
    </row>
    <row r="93" spans="1:10">
      <c r="A93" s="139"/>
      <c r="B93" s="133"/>
      <c r="C93" s="10">
        <v>180</v>
      </c>
      <c r="D93" s="91" t="s">
        <v>93</v>
      </c>
      <c r="E93" s="56">
        <v>616.55999999999995</v>
      </c>
      <c r="F93" s="91" t="s">
        <v>93</v>
      </c>
      <c r="G93" s="82">
        <v>951</v>
      </c>
      <c r="H93" s="91" t="s">
        <v>93</v>
      </c>
      <c r="I93" s="4">
        <v>1312.38</v>
      </c>
      <c r="J93" s="71">
        <v>8.8000000000000005E-3</v>
      </c>
    </row>
    <row r="94" spans="1:10">
      <c r="A94" s="139"/>
      <c r="B94" s="133"/>
      <c r="C94" s="10">
        <v>200</v>
      </c>
      <c r="D94" s="91" t="s">
        <v>93</v>
      </c>
      <c r="E94" s="56">
        <v>725.76</v>
      </c>
      <c r="F94" s="91" t="s">
        <v>93</v>
      </c>
      <c r="G94" s="82">
        <v>1154</v>
      </c>
      <c r="H94" s="91" t="s">
        <v>93</v>
      </c>
      <c r="I94" s="4">
        <v>1592.52</v>
      </c>
      <c r="J94" s="71">
        <v>1.2999999999999999E-2</v>
      </c>
    </row>
    <row r="95" spans="1:10">
      <c r="A95" s="139"/>
      <c r="B95" s="133"/>
      <c r="C95" s="10">
        <v>220</v>
      </c>
      <c r="D95" s="91" t="s">
        <v>93</v>
      </c>
      <c r="E95" s="56">
        <v>809.76</v>
      </c>
      <c r="F95" s="91" t="s">
        <v>93</v>
      </c>
      <c r="G95" s="61">
        <v>1270</v>
      </c>
      <c r="H95" s="91" t="s">
        <v>93</v>
      </c>
      <c r="I95" s="4">
        <v>1752.6</v>
      </c>
      <c r="J95" s="71">
        <v>1.4999999999999999E-2</v>
      </c>
    </row>
    <row r="96" spans="1:10">
      <c r="A96" s="139"/>
      <c r="B96" s="133"/>
      <c r="C96" s="10">
        <v>250</v>
      </c>
      <c r="D96" s="91" t="s">
        <v>93</v>
      </c>
      <c r="E96" s="56">
        <v>933.24</v>
      </c>
      <c r="F96" s="91" t="s">
        <v>93</v>
      </c>
      <c r="G96" s="82">
        <v>1443</v>
      </c>
      <c r="H96" s="91" t="s">
        <v>93</v>
      </c>
      <c r="I96" s="4">
        <v>1991.3400000000001</v>
      </c>
      <c r="J96" s="71">
        <v>1.9E-2</v>
      </c>
    </row>
    <row r="97" spans="1:10" ht="15.75" thickBot="1">
      <c r="A97" s="140"/>
      <c r="B97" s="137"/>
      <c r="C97" s="11">
        <v>300</v>
      </c>
      <c r="D97" s="92" t="s">
        <v>93</v>
      </c>
      <c r="E97" s="57">
        <v>1233.1199999999999</v>
      </c>
      <c r="F97" s="92" t="s">
        <v>93</v>
      </c>
      <c r="G97" s="62">
        <v>1731</v>
      </c>
      <c r="H97" s="92" t="s">
        <v>93</v>
      </c>
      <c r="I97" s="5">
        <v>2388.7800000000002</v>
      </c>
      <c r="J97" s="75">
        <v>2.7E-2</v>
      </c>
    </row>
    <row r="98" spans="1:10" ht="36" customHeight="1" thickBot="1">
      <c r="A98" s="27" t="s">
        <v>0</v>
      </c>
      <c r="B98" s="27" t="s">
        <v>31</v>
      </c>
      <c r="C98" s="27" t="s">
        <v>1</v>
      </c>
      <c r="D98" s="27" t="s">
        <v>53</v>
      </c>
      <c r="E98" s="27" t="s">
        <v>54</v>
      </c>
      <c r="F98" s="27" t="s">
        <v>49</v>
      </c>
      <c r="G98" s="27" t="s">
        <v>52</v>
      </c>
      <c r="H98" s="27" t="s">
        <v>51</v>
      </c>
      <c r="I98" s="27" t="s">
        <v>50</v>
      </c>
      <c r="J98" s="27" t="s">
        <v>28</v>
      </c>
    </row>
    <row r="99" spans="1:10">
      <c r="A99" s="135"/>
      <c r="B99" s="132" t="s">
        <v>58</v>
      </c>
      <c r="C99" s="9">
        <v>100</v>
      </c>
      <c r="D99" s="55">
        <f>F99-F99*0.3</f>
        <v>422.1</v>
      </c>
      <c r="E99" s="55">
        <f>D99*0.2+D99</f>
        <v>506.52000000000004</v>
      </c>
      <c r="F99" s="19">
        <v>603</v>
      </c>
      <c r="G99" s="3">
        <v>1127</v>
      </c>
      <c r="H99" s="3">
        <f t="shared" si="10"/>
        <v>1296.05</v>
      </c>
      <c r="I99" s="3">
        <f t="shared" si="11"/>
        <v>1555.26</v>
      </c>
      <c r="J99" s="70">
        <v>7.3000000000000001E-3</v>
      </c>
    </row>
    <row r="100" spans="1:10">
      <c r="A100" s="136"/>
      <c r="B100" s="133"/>
      <c r="C100" s="10">
        <v>110</v>
      </c>
      <c r="D100" s="56">
        <f t="shared" ref="D100:D113" si="14">F100-F100*0.3</f>
        <v>461.3</v>
      </c>
      <c r="E100" s="56">
        <f t="shared" ref="E100:E113" si="15">D100*0.2+D100</f>
        <v>553.56000000000006</v>
      </c>
      <c r="F100" s="17">
        <v>659</v>
      </c>
      <c r="G100" s="17">
        <v>1240</v>
      </c>
      <c r="H100" s="4">
        <f t="shared" si="10"/>
        <v>1426</v>
      </c>
      <c r="I100" s="4">
        <f t="shared" si="11"/>
        <v>1711.2</v>
      </c>
      <c r="J100" s="71">
        <v>9.1999999999999998E-3</v>
      </c>
    </row>
    <row r="101" spans="1:10">
      <c r="A101" s="136"/>
      <c r="B101" s="133"/>
      <c r="C101" s="10">
        <v>115</v>
      </c>
      <c r="D101" s="56">
        <f t="shared" si="14"/>
        <v>462</v>
      </c>
      <c r="E101" s="56">
        <f t="shared" si="15"/>
        <v>554.4</v>
      </c>
      <c r="F101" s="17">
        <v>660</v>
      </c>
      <c r="G101" s="17">
        <v>1292</v>
      </c>
      <c r="H101" s="4">
        <f t="shared" si="10"/>
        <v>1485.8</v>
      </c>
      <c r="I101" s="4">
        <f t="shared" si="11"/>
        <v>1782.96</v>
      </c>
      <c r="J101" s="71">
        <v>1.01E-2</v>
      </c>
    </row>
    <row r="102" spans="1:10">
      <c r="A102" s="136"/>
      <c r="B102" s="133"/>
      <c r="C102" s="10">
        <v>120</v>
      </c>
      <c r="D102" s="56">
        <f>F102-F102*0.3</f>
        <v>465.5</v>
      </c>
      <c r="E102" s="56">
        <f t="shared" si="15"/>
        <v>558.6</v>
      </c>
      <c r="F102" s="17">
        <v>665</v>
      </c>
      <c r="G102" s="17">
        <v>1347</v>
      </c>
      <c r="H102" s="4">
        <f t="shared" si="10"/>
        <v>1549.05</v>
      </c>
      <c r="I102" s="4">
        <f t="shared" si="11"/>
        <v>1858.86</v>
      </c>
      <c r="J102" s="71">
        <v>1.09E-2</v>
      </c>
    </row>
    <row r="103" spans="1:10">
      <c r="A103" s="136"/>
      <c r="B103" s="133"/>
      <c r="C103" s="10">
        <v>125</v>
      </c>
      <c r="D103" s="56">
        <f t="shared" si="14"/>
        <v>587.29999999999995</v>
      </c>
      <c r="E103" s="56">
        <f t="shared" si="15"/>
        <v>704.76</v>
      </c>
      <c r="F103" s="17">
        <v>839</v>
      </c>
      <c r="G103" s="4">
        <v>1400</v>
      </c>
      <c r="H103" s="4">
        <f t="shared" si="10"/>
        <v>1610</v>
      </c>
      <c r="I103" s="4">
        <f t="shared" si="11"/>
        <v>1932</v>
      </c>
      <c r="J103" s="71">
        <v>1.26E-2</v>
      </c>
    </row>
    <row r="104" spans="1:10">
      <c r="A104" s="136"/>
      <c r="B104" s="133"/>
      <c r="C104" s="10">
        <v>130</v>
      </c>
      <c r="D104" s="56">
        <f t="shared" si="14"/>
        <v>590.1</v>
      </c>
      <c r="E104" s="56">
        <f t="shared" si="15"/>
        <v>708.12</v>
      </c>
      <c r="F104" s="17">
        <v>843</v>
      </c>
      <c r="G104" s="17">
        <v>1456</v>
      </c>
      <c r="H104" s="4">
        <f t="shared" si="10"/>
        <v>1674.4</v>
      </c>
      <c r="I104" s="4">
        <f t="shared" si="11"/>
        <v>2009.2800000000002</v>
      </c>
      <c r="J104" s="71">
        <v>1.43E-2</v>
      </c>
    </row>
    <row r="105" spans="1:10">
      <c r="A105" s="136"/>
      <c r="B105" s="133"/>
      <c r="C105" s="10">
        <v>135</v>
      </c>
      <c r="D105" s="56">
        <f t="shared" si="14"/>
        <v>594.29999999999995</v>
      </c>
      <c r="E105" s="56">
        <f t="shared" si="15"/>
        <v>713.16</v>
      </c>
      <c r="F105" s="17">
        <v>849</v>
      </c>
      <c r="G105" s="4">
        <v>1512</v>
      </c>
      <c r="H105" s="4">
        <f t="shared" si="10"/>
        <v>1738.8</v>
      </c>
      <c r="I105" s="4">
        <f t="shared" si="11"/>
        <v>2086.56</v>
      </c>
      <c r="J105" s="71">
        <v>1.5100000000000001E-2</v>
      </c>
    </row>
    <row r="106" spans="1:10">
      <c r="A106" s="136"/>
      <c r="B106" s="133"/>
      <c r="C106" s="10">
        <v>140</v>
      </c>
      <c r="D106" s="56">
        <f t="shared" si="14"/>
        <v>595.70000000000005</v>
      </c>
      <c r="E106" s="56">
        <f t="shared" si="15"/>
        <v>714.84</v>
      </c>
      <c r="F106" s="17">
        <v>851</v>
      </c>
      <c r="G106" s="4">
        <v>1569</v>
      </c>
      <c r="H106" s="4">
        <f t="shared" si="10"/>
        <v>1804.35</v>
      </c>
      <c r="I106" s="4">
        <f t="shared" si="11"/>
        <v>2165.2199999999998</v>
      </c>
      <c r="J106" s="71">
        <v>1.6199999999999999E-2</v>
      </c>
    </row>
    <row r="107" spans="1:10">
      <c r="A107" s="136"/>
      <c r="B107" s="133"/>
      <c r="C107" s="10">
        <v>150</v>
      </c>
      <c r="D107" s="56">
        <f t="shared" si="14"/>
        <v>832.3</v>
      </c>
      <c r="E107" s="56">
        <f t="shared" si="15"/>
        <v>998.76</v>
      </c>
      <c r="F107" s="17">
        <v>1189</v>
      </c>
      <c r="G107" s="17">
        <v>1681</v>
      </c>
      <c r="H107" s="4">
        <f t="shared" si="10"/>
        <v>1933.15</v>
      </c>
      <c r="I107" s="4">
        <f t="shared" si="11"/>
        <v>2319.7800000000002</v>
      </c>
      <c r="J107" s="71">
        <v>2.0799999999999999E-2</v>
      </c>
    </row>
    <row r="108" spans="1:10">
      <c r="A108" s="136"/>
      <c r="B108" s="133"/>
      <c r="C108" s="10">
        <v>160</v>
      </c>
      <c r="D108" s="56">
        <f t="shared" si="14"/>
        <v>835.8</v>
      </c>
      <c r="E108" s="56">
        <f t="shared" si="15"/>
        <v>1002.9599999999999</v>
      </c>
      <c r="F108" s="17">
        <v>1194</v>
      </c>
      <c r="G108" s="17">
        <v>1814</v>
      </c>
      <c r="H108" s="4">
        <f t="shared" si="10"/>
        <v>2086.1</v>
      </c>
      <c r="I108" s="4">
        <f t="shared" si="11"/>
        <v>2503.3199999999997</v>
      </c>
      <c r="J108" s="71">
        <v>2.2800000000000001E-2</v>
      </c>
    </row>
    <row r="109" spans="1:10">
      <c r="A109" s="136"/>
      <c r="B109" s="133"/>
      <c r="C109" s="10">
        <v>180</v>
      </c>
      <c r="D109" s="56">
        <f t="shared" si="14"/>
        <v>1096.9000000000001</v>
      </c>
      <c r="E109" s="56">
        <f t="shared" si="15"/>
        <v>1316.2800000000002</v>
      </c>
      <c r="F109" s="17">
        <v>1567</v>
      </c>
      <c r="G109" s="17">
        <v>2054</v>
      </c>
      <c r="H109" s="4">
        <f t="shared" si="10"/>
        <v>2362.1</v>
      </c>
      <c r="I109" s="4">
        <f t="shared" si="11"/>
        <v>2834.52</v>
      </c>
      <c r="J109" s="71">
        <v>3.04E-2</v>
      </c>
    </row>
    <row r="110" spans="1:10">
      <c r="A110" s="136"/>
      <c r="B110" s="133"/>
      <c r="C110" s="10">
        <v>200</v>
      </c>
      <c r="D110" s="56">
        <f t="shared" si="14"/>
        <v>1098.3</v>
      </c>
      <c r="E110" s="56">
        <f t="shared" si="15"/>
        <v>1317.96</v>
      </c>
      <c r="F110" s="17">
        <v>1569</v>
      </c>
      <c r="G110" s="17">
        <v>2305</v>
      </c>
      <c r="H110" s="4">
        <f t="shared" si="10"/>
        <v>2650.75</v>
      </c>
      <c r="I110" s="4">
        <f t="shared" si="11"/>
        <v>3180.9</v>
      </c>
      <c r="J110" s="71">
        <v>3.3599999999999998E-2</v>
      </c>
    </row>
    <row r="111" spans="1:10">
      <c r="A111" s="136"/>
      <c r="B111" s="133"/>
      <c r="C111" s="10">
        <v>220</v>
      </c>
      <c r="D111" s="56">
        <f t="shared" si="14"/>
        <v>1605.1</v>
      </c>
      <c r="E111" s="56">
        <f t="shared" si="15"/>
        <v>1926.12</v>
      </c>
      <c r="F111" s="17">
        <v>2293</v>
      </c>
      <c r="G111" s="4">
        <v>2535</v>
      </c>
      <c r="H111" s="4">
        <f t="shared" si="10"/>
        <v>2915.25</v>
      </c>
      <c r="I111" s="4">
        <f t="shared" si="11"/>
        <v>3498.3</v>
      </c>
      <c r="J111" s="71">
        <v>5.5199999999999999E-2</v>
      </c>
    </row>
    <row r="112" spans="1:10">
      <c r="A112" s="136"/>
      <c r="B112" s="133"/>
      <c r="C112" s="10">
        <v>250</v>
      </c>
      <c r="D112" s="56">
        <f t="shared" si="14"/>
        <v>1606.5</v>
      </c>
      <c r="E112" s="56">
        <f t="shared" si="15"/>
        <v>1927.8</v>
      </c>
      <c r="F112" s="17">
        <v>2295</v>
      </c>
      <c r="G112" s="17">
        <v>3364</v>
      </c>
      <c r="H112" s="4">
        <f t="shared" si="10"/>
        <v>3868.6</v>
      </c>
      <c r="I112" s="4">
        <f t="shared" si="11"/>
        <v>4642.32</v>
      </c>
      <c r="J112" s="71">
        <v>6.6299999999999998E-2</v>
      </c>
    </row>
    <row r="113" spans="1:10" ht="15.75" thickBot="1">
      <c r="A113" s="150"/>
      <c r="B113" s="137"/>
      <c r="C113" s="11">
        <v>300</v>
      </c>
      <c r="D113" s="57">
        <f t="shared" si="14"/>
        <v>1927.8000000000002</v>
      </c>
      <c r="E113" s="57">
        <f t="shared" si="15"/>
        <v>2313.36</v>
      </c>
      <c r="F113" s="18">
        <v>2754</v>
      </c>
      <c r="G113" s="5">
        <v>4036</v>
      </c>
      <c r="H113" s="5">
        <f t="shared" si="10"/>
        <v>4641.3999999999996</v>
      </c>
      <c r="I113" s="5">
        <f t="shared" si="11"/>
        <v>5569.6799999999994</v>
      </c>
      <c r="J113" s="75">
        <v>0.1232</v>
      </c>
    </row>
    <row r="114" spans="1:10">
      <c r="A114" s="136"/>
      <c r="B114" s="153" t="s">
        <v>59</v>
      </c>
      <c r="C114" s="37">
        <v>100</v>
      </c>
      <c r="D114" s="55">
        <f>F114-F114*0.3</f>
        <v>345.8</v>
      </c>
      <c r="E114" s="55">
        <f>D114*0.2+D114</f>
        <v>414.96000000000004</v>
      </c>
      <c r="F114" s="74">
        <v>494</v>
      </c>
      <c r="G114" s="45">
        <v>820</v>
      </c>
      <c r="H114" s="45">
        <f t="shared" si="10"/>
        <v>943</v>
      </c>
      <c r="I114" s="45">
        <f t="shared" si="11"/>
        <v>1131.5999999999999</v>
      </c>
      <c r="J114" s="76">
        <v>6.3E-3</v>
      </c>
    </row>
    <row r="115" spans="1:10">
      <c r="A115" s="136"/>
      <c r="B115" s="133"/>
      <c r="C115" s="10">
        <v>110</v>
      </c>
      <c r="D115" s="56">
        <f t="shared" ref="D115:D128" si="16">F115-F115*0.3</f>
        <v>358.4</v>
      </c>
      <c r="E115" s="56">
        <f t="shared" ref="E115:E128" si="17">D115*0.2+D115</f>
        <v>430.08</v>
      </c>
      <c r="F115" s="63">
        <v>512</v>
      </c>
      <c r="G115" s="63">
        <v>903</v>
      </c>
      <c r="H115" s="4">
        <f t="shared" si="10"/>
        <v>1038.45</v>
      </c>
      <c r="I115" s="4">
        <f t="shared" si="11"/>
        <v>1246.1400000000001</v>
      </c>
      <c r="J115" s="71">
        <v>7.1000000000000004E-3</v>
      </c>
    </row>
    <row r="116" spans="1:10">
      <c r="A116" s="136"/>
      <c r="B116" s="133"/>
      <c r="C116" s="10">
        <v>115</v>
      </c>
      <c r="D116" s="56">
        <f t="shared" si="16"/>
        <v>378</v>
      </c>
      <c r="E116" s="56">
        <f t="shared" si="17"/>
        <v>453.6</v>
      </c>
      <c r="F116" s="63">
        <v>540</v>
      </c>
      <c r="G116" s="63">
        <v>938</v>
      </c>
      <c r="H116" s="4">
        <f t="shared" si="10"/>
        <v>1078.7</v>
      </c>
      <c r="I116" s="4">
        <f t="shared" si="11"/>
        <v>1294.44</v>
      </c>
      <c r="J116" s="71">
        <v>7.9000000000000008E-3</v>
      </c>
    </row>
    <row r="117" spans="1:10">
      <c r="A117" s="136"/>
      <c r="B117" s="133"/>
      <c r="C117" s="10">
        <v>120</v>
      </c>
      <c r="D117" s="56">
        <f>F117-F117*0.3</f>
        <v>398.3</v>
      </c>
      <c r="E117" s="56">
        <f t="shared" si="17"/>
        <v>477.96000000000004</v>
      </c>
      <c r="F117" s="63">
        <v>569</v>
      </c>
      <c r="G117" s="63">
        <v>974</v>
      </c>
      <c r="H117" s="4">
        <f t="shared" si="10"/>
        <v>1120.0999999999999</v>
      </c>
      <c r="I117" s="4">
        <f t="shared" si="11"/>
        <v>1344.12</v>
      </c>
      <c r="J117" s="71">
        <v>8.9999999999999993E-3</v>
      </c>
    </row>
    <row r="118" spans="1:10">
      <c r="A118" s="136"/>
      <c r="B118" s="133"/>
      <c r="C118" s="10">
        <v>125</v>
      </c>
      <c r="D118" s="56">
        <f t="shared" si="16"/>
        <v>400.4</v>
      </c>
      <c r="E118" s="56">
        <f t="shared" si="17"/>
        <v>480.47999999999996</v>
      </c>
      <c r="F118" s="63">
        <v>572</v>
      </c>
      <c r="G118" s="4">
        <v>1014</v>
      </c>
      <c r="H118" s="4">
        <f t="shared" ref="H118:H128" si="18">G118*0.15+G118</f>
        <v>1166.0999999999999</v>
      </c>
      <c r="I118" s="4">
        <f t="shared" ref="I118:I128" si="19">H118*0.2+H118</f>
        <v>1399.32</v>
      </c>
      <c r="J118" s="71">
        <v>9.7000000000000003E-3</v>
      </c>
    </row>
    <row r="119" spans="1:10">
      <c r="A119" s="136"/>
      <c r="B119" s="133"/>
      <c r="C119" s="10">
        <v>130</v>
      </c>
      <c r="D119" s="56">
        <f t="shared" si="16"/>
        <v>420.70000000000005</v>
      </c>
      <c r="E119" s="56">
        <f t="shared" si="17"/>
        <v>504.84000000000003</v>
      </c>
      <c r="F119" s="63">
        <v>601</v>
      </c>
      <c r="G119" s="63">
        <v>1045</v>
      </c>
      <c r="H119" s="4">
        <f t="shared" si="18"/>
        <v>1201.75</v>
      </c>
      <c r="I119" s="4">
        <f t="shared" si="19"/>
        <v>1442.1</v>
      </c>
      <c r="J119" s="71">
        <v>9.9000000000000008E-3</v>
      </c>
    </row>
    <row r="120" spans="1:10">
      <c r="A120" s="136"/>
      <c r="B120" s="133"/>
      <c r="C120" s="10">
        <v>135</v>
      </c>
      <c r="D120" s="56">
        <f t="shared" si="16"/>
        <v>420.70000000000005</v>
      </c>
      <c r="E120" s="56">
        <f t="shared" si="17"/>
        <v>504.84000000000003</v>
      </c>
      <c r="F120" s="63">
        <v>601</v>
      </c>
      <c r="G120" s="4">
        <v>1085</v>
      </c>
      <c r="H120" s="4">
        <f t="shared" si="18"/>
        <v>1247.75</v>
      </c>
      <c r="I120" s="4">
        <f t="shared" si="19"/>
        <v>1497.3</v>
      </c>
      <c r="J120" s="71">
        <v>1.01E-2</v>
      </c>
    </row>
    <row r="121" spans="1:10">
      <c r="A121" s="136"/>
      <c r="B121" s="133"/>
      <c r="C121" s="10">
        <v>140</v>
      </c>
      <c r="D121" s="56">
        <f t="shared" si="16"/>
        <v>445.9</v>
      </c>
      <c r="E121" s="56">
        <f t="shared" si="17"/>
        <v>535.07999999999993</v>
      </c>
      <c r="F121" s="63">
        <v>637</v>
      </c>
      <c r="G121" s="4">
        <v>1125</v>
      </c>
      <c r="H121" s="4">
        <f t="shared" si="18"/>
        <v>1293.75</v>
      </c>
      <c r="I121" s="4">
        <f t="shared" si="19"/>
        <v>1552.5</v>
      </c>
      <c r="J121" s="71">
        <v>1.0800000000000001E-2</v>
      </c>
    </row>
    <row r="122" spans="1:10">
      <c r="A122" s="136"/>
      <c r="B122" s="133"/>
      <c r="C122" s="10">
        <v>150</v>
      </c>
      <c r="D122" s="56">
        <f t="shared" si="16"/>
        <v>450.1</v>
      </c>
      <c r="E122" s="56">
        <f t="shared" si="17"/>
        <v>540.12</v>
      </c>
      <c r="F122" s="63">
        <v>643</v>
      </c>
      <c r="G122" s="63">
        <v>1367</v>
      </c>
      <c r="H122" s="4">
        <f t="shared" si="18"/>
        <v>1572.05</v>
      </c>
      <c r="I122" s="4">
        <f t="shared" si="19"/>
        <v>1886.46</v>
      </c>
      <c r="J122" s="71">
        <v>1.1599999999999999E-2</v>
      </c>
    </row>
    <row r="123" spans="1:10">
      <c r="A123" s="136"/>
      <c r="B123" s="133"/>
      <c r="C123" s="10">
        <v>160</v>
      </c>
      <c r="D123" s="56">
        <f t="shared" si="16"/>
        <v>478.8</v>
      </c>
      <c r="E123" s="56">
        <f t="shared" si="17"/>
        <v>574.56000000000006</v>
      </c>
      <c r="F123" s="63">
        <v>684</v>
      </c>
      <c r="G123" s="63">
        <v>1454</v>
      </c>
      <c r="H123" s="4">
        <f t="shared" si="18"/>
        <v>1672.1</v>
      </c>
      <c r="I123" s="4">
        <f t="shared" si="19"/>
        <v>2006.52</v>
      </c>
      <c r="J123" s="71">
        <v>1.5100000000000001E-2</v>
      </c>
    </row>
    <row r="124" spans="1:10">
      <c r="A124" s="136"/>
      <c r="B124" s="133"/>
      <c r="C124" s="10">
        <v>180</v>
      </c>
      <c r="D124" s="56">
        <f t="shared" si="16"/>
        <v>679.7</v>
      </c>
      <c r="E124" s="56">
        <f t="shared" si="17"/>
        <v>815.6400000000001</v>
      </c>
      <c r="F124" s="63">
        <v>971</v>
      </c>
      <c r="G124" s="63">
        <v>1630</v>
      </c>
      <c r="H124" s="4">
        <f t="shared" si="18"/>
        <v>1874.5</v>
      </c>
      <c r="I124" s="4">
        <f t="shared" si="19"/>
        <v>2249.4</v>
      </c>
      <c r="J124" s="71">
        <v>1.8599999999999998E-2</v>
      </c>
    </row>
    <row r="125" spans="1:10">
      <c r="A125" s="136"/>
      <c r="B125" s="133"/>
      <c r="C125" s="10">
        <v>200</v>
      </c>
      <c r="D125" s="56">
        <f t="shared" si="16"/>
        <v>763.7</v>
      </c>
      <c r="E125" s="56">
        <f t="shared" si="17"/>
        <v>916.44</v>
      </c>
      <c r="F125" s="63">
        <v>1091</v>
      </c>
      <c r="G125" s="63">
        <v>1799</v>
      </c>
      <c r="H125" s="4">
        <f t="shared" si="18"/>
        <v>2068.85</v>
      </c>
      <c r="I125" s="4">
        <f t="shared" si="19"/>
        <v>2482.62</v>
      </c>
      <c r="J125" s="71">
        <v>2.64E-2</v>
      </c>
    </row>
    <row r="126" spans="1:10">
      <c r="A126" s="136"/>
      <c r="B126" s="133"/>
      <c r="C126" s="10">
        <v>220</v>
      </c>
      <c r="D126" s="56">
        <f t="shared" si="16"/>
        <v>871.5</v>
      </c>
      <c r="E126" s="56">
        <f t="shared" si="17"/>
        <v>1045.8</v>
      </c>
      <c r="F126" s="63">
        <v>1245</v>
      </c>
      <c r="G126" s="4">
        <v>1978</v>
      </c>
      <c r="H126" s="4">
        <f t="shared" si="18"/>
        <v>2274.6999999999998</v>
      </c>
      <c r="I126" s="4">
        <f t="shared" si="19"/>
        <v>2729.64</v>
      </c>
      <c r="J126" s="71">
        <v>2.8899999999999999E-2</v>
      </c>
    </row>
    <row r="127" spans="1:10">
      <c r="A127" s="136"/>
      <c r="B127" s="133"/>
      <c r="C127" s="10">
        <v>250</v>
      </c>
      <c r="D127" s="56">
        <f t="shared" si="16"/>
        <v>1015</v>
      </c>
      <c r="E127" s="56">
        <f t="shared" si="17"/>
        <v>1218</v>
      </c>
      <c r="F127" s="63">
        <v>1450</v>
      </c>
      <c r="G127" s="63">
        <v>2572</v>
      </c>
      <c r="H127" s="4">
        <f t="shared" si="18"/>
        <v>2957.8</v>
      </c>
      <c r="I127" s="4">
        <f t="shared" si="19"/>
        <v>3549.36</v>
      </c>
      <c r="J127" s="71">
        <v>4.9399999999999999E-2</v>
      </c>
    </row>
    <row r="128" spans="1:10" ht="15.75" thickBot="1">
      <c r="A128" s="150"/>
      <c r="B128" s="137"/>
      <c r="C128" s="11">
        <v>300</v>
      </c>
      <c r="D128" s="57">
        <f t="shared" si="16"/>
        <v>1290.8000000000002</v>
      </c>
      <c r="E128" s="57">
        <f t="shared" si="17"/>
        <v>1548.9600000000003</v>
      </c>
      <c r="F128" s="65">
        <v>1844</v>
      </c>
      <c r="G128" s="5">
        <v>3086</v>
      </c>
      <c r="H128" s="5">
        <f t="shared" si="18"/>
        <v>3548.9</v>
      </c>
      <c r="I128" s="5">
        <f t="shared" si="19"/>
        <v>4258.68</v>
      </c>
      <c r="J128" s="75">
        <v>5.7200000000000001E-2</v>
      </c>
    </row>
    <row r="129" spans="1:13" ht="36" customHeight="1" thickBot="1">
      <c r="A129" s="27" t="s">
        <v>0</v>
      </c>
      <c r="B129" s="27" t="s">
        <v>31</v>
      </c>
      <c r="C129" s="27" t="s">
        <v>1</v>
      </c>
      <c r="D129" s="27" t="s">
        <v>53</v>
      </c>
      <c r="E129" s="27" t="s">
        <v>54</v>
      </c>
      <c r="F129" s="27" t="s">
        <v>49</v>
      </c>
      <c r="G129" s="27" t="s">
        <v>52</v>
      </c>
      <c r="H129" s="27" t="s">
        <v>51</v>
      </c>
      <c r="I129" s="27" t="s">
        <v>50</v>
      </c>
      <c r="J129" s="27" t="s">
        <v>28</v>
      </c>
    </row>
    <row r="130" spans="1:13">
      <c r="A130" s="138"/>
      <c r="B130" s="132" t="s">
        <v>60</v>
      </c>
      <c r="C130" s="9">
        <v>100</v>
      </c>
      <c r="D130" s="55">
        <f>F130-F130*0.3</f>
        <v>200.9</v>
      </c>
      <c r="E130" s="55">
        <f>D130*0.2+D130</f>
        <v>241.08</v>
      </c>
      <c r="F130" s="84">
        <v>287</v>
      </c>
      <c r="G130" s="20">
        <f>F130*M130</f>
        <v>430.5</v>
      </c>
      <c r="H130" s="3">
        <f t="shared" ref="H130:H159" si="20">G130*0.15+G130</f>
        <v>495.07499999999999</v>
      </c>
      <c r="I130" s="3">
        <f t="shared" ref="I130:I159" si="21">H130*0.2+H130</f>
        <v>594.09</v>
      </c>
      <c r="J130" s="70">
        <v>5.0000000000000001E-4</v>
      </c>
      <c r="M130" s="114">
        <v>1.5</v>
      </c>
    </row>
    <row r="131" spans="1:13">
      <c r="A131" s="139"/>
      <c r="B131" s="133"/>
      <c r="C131" s="10">
        <v>110</v>
      </c>
      <c r="D131" s="56">
        <f t="shared" ref="D131:D144" si="22">F131-F131*0.3</f>
        <v>200.9</v>
      </c>
      <c r="E131" s="56">
        <f t="shared" ref="E131:E144" si="23">D131*0.2+D131</f>
        <v>241.08</v>
      </c>
      <c r="F131" s="83">
        <v>287</v>
      </c>
      <c r="G131" s="21">
        <f t="shared" ref="G131:G159" si="24">F131*M131</f>
        <v>430.5</v>
      </c>
      <c r="H131" s="4">
        <f t="shared" si="20"/>
        <v>495.07499999999999</v>
      </c>
      <c r="I131" s="4">
        <f t="shared" si="21"/>
        <v>594.09</v>
      </c>
      <c r="J131" s="71">
        <v>6.9999999999999999E-4</v>
      </c>
      <c r="M131" s="114">
        <v>1.5</v>
      </c>
    </row>
    <row r="132" spans="1:13">
      <c r="A132" s="139"/>
      <c r="B132" s="133"/>
      <c r="C132" s="10">
        <v>115</v>
      </c>
      <c r="D132" s="56">
        <f t="shared" si="22"/>
        <v>205.10000000000002</v>
      </c>
      <c r="E132" s="56">
        <f t="shared" si="23"/>
        <v>246.12000000000003</v>
      </c>
      <c r="F132" s="83">
        <v>293</v>
      </c>
      <c r="G132" s="21">
        <f t="shared" si="24"/>
        <v>439.5</v>
      </c>
      <c r="H132" s="4">
        <f t="shared" si="20"/>
        <v>505.42500000000001</v>
      </c>
      <c r="I132" s="4">
        <f t="shared" si="21"/>
        <v>606.51</v>
      </c>
      <c r="J132" s="71">
        <v>6.9999999999999999E-4</v>
      </c>
      <c r="M132" s="114">
        <v>1.5</v>
      </c>
    </row>
    <row r="133" spans="1:13">
      <c r="A133" s="139"/>
      <c r="B133" s="133"/>
      <c r="C133" s="10">
        <v>120</v>
      </c>
      <c r="D133" s="56">
        <f>F133-F133*0.3</f>
        <v>209.3</v>
      </c>
      <c r="E133" s="56">
        <f t="shared" si="23"/>
        <v>251.16000000000003</v>
      </c>
      <c r="F133" s="83">
        <v>299</v>
      </c>
      <c r="G133" s="21">
        <f t="shared" si="24"/>
        <v>448.5</v>
      </c>
      <c r="H133" s="4">
        <f t="shared" si="20"/>
        <v>515.77499999999998</v>
      </c>
      <c r="I133" s="4">
        <f t="shared" si="21"/>
        <v>618.92999999999995</v>
      </c>
      <c r="J133" s="71">
        <v>8.0000000000000004E-4</v>
      </c>
      <c r="M133" s="114">
        <v>1.5</v>
      </c>
    </row>
    <row r="134" spans="1:13">
      <c r="A134" s="139"/>
      <c r="B134" s="133"/>
      <c r="C134" s="10">
        <v>125</v>
      </c>
      <c r="D134" s="56">
        <f t="shared" si="22"/>
        <v>217.7</v>
      </c>
      <c r="E134" s="56">
        <f t="shared" si="23"/>
        <v>261.24</v>
      </c>
      <c r="F134" s="83">
        <v>311</v>
      </c>
      <c r="G134" s="21">
        <f t="shared" si="24"/>
        <v>466.5</v>
      </c>
      <c r="H134" s="4">
        <f t="shared" si="20"/>
        <v>536.47500000000002</v>
      </c>
      <c r="I134" s="4">
        <f t="shared" si="21"/>
        <v>643.77</v>
      </c>
      <c r="J134" s="71">
        <v>8.9999999999999998E-4</v>
      </c>
      <c r="M134" s="114">
        <v>1.5</v>
      </c>
    </row>
    <row r="135" spans="1:13">
      <c r="A135" s="139"/>
      <c r="B135" s="133"/>
      <c r="C135" s="10">
        <v>130</v>
      </c>
      <c r="D135" s="56">
        <f t="shared" si="22"/>
        <v>217.7</v>
      </c>
      <c r="E135" s="56">
        <f t="shared" si="23"/>
        <v>261.24</v>
      </c>
      <c r="F135" s="83">
        <v>311</v>
      </c>
      <c r="G135" s="21">
        <f t="shared" si="24"/>
        <v>466.5</v>
      </c>
      <c r="H135" s="4">
        <f t="shared" si="20"/>
        <v>536.47500000000002</v>
      </c>
      <c r="I135" s="4">
        <f t="shared" si="21"/>
        <v>643.77</v>
      </c>
      <c r="J135" s="71">
        <v>1E-3</v>
      </c>
      <c r="M135" s="114">
        <v>1.5</v>
      </c>
    </row>
    <row r="136" spans="1:13">
      <c r="A136" s="139"/>
      <c r="B136" s="133"/>
      <c r="C136" s="10">
        <v>135</v>
      </c>
      <c r="D136" s="56">
        <f t="shared" si="22"/>
        <v>221.9</v>
      </c>
      <c r="E136" s="56">
        <f t="shared" si="23"/>
        <v>266.28000000000003</v>
      </c>
      <c r="F136" s="83">
        <v>317</v>
      </c>
      <c r="G136" s="21">
        <f t="shared" si="24"/>
        <v>475.5</v>
      </c>
      <c r="H136" s="4">
        <f t="shared" si="20"/>
        <v>546.82500000000005</v>
      </c>
      <c r="I136" s="4">
        <f t="shared" si="21"/>
        <v>656.19</v>
      </c>
      <c r="J136" s="71">
        <v>1.1000000000000001E-3</v>
      </c>
      <c r="M136" s="114">
        <v>1.5</v>
      </c>
    </row>
    <row r="137" spans="1:13">
      <c r="A137" s="139"/>
      <c r="B137" s="133"/>
      <c r="C137" s="10">
        <v>140</v>
      </c>
      <c r="D137" s="56">
        <f t="shared" si="22"/>
        <v>226.10000000000002</v>
      </c>
      <c r="E137" s="56">
        <f t="shared" si="23"/>
        <v>271.32000000000005</v>
      </c>
      <c r="F137" s="83">
        <v>323</v>
      </c>
      <c r="G137" s="21">
        <f t="shared" si="24"/>
        <v>484.5</v>
      </c>
      <c r="H137" s="4">
        <f t="shared" si="20"/>
        <v>557.17499999999995</v>
      </c>
      <c r="I137" s="4">
        <f t="shared" si="21"/>
        <v>668.6099999999999</v>
      </c>
      <c r="J137" s="71">
        <v>1.1999999999999999E-3</v>
      </c>
      <c r="M137" s="114">
        <v>1.5</v>
      </c>
    </row>
    <row r="138" spans="1:13">
      <c r="A138" s="139"/>
      <c r="B138" s="133"/>
      <c r="C138" s="10">
        <v>150</v>
      </c>
      <c r="D138" s="56">
        <f t="shared" si="22"/>
        <v>235.2</v>
      </c>
      <c r="E138" s="56">
        <f t="shared" si="23"/>
        <v>282.24</v>
      </c>
      <c r="F138" s="83">
        <v>336</v>
      </c>
      <c r="G138" s="21">
        <f t="shared" si="24"/>
        <v>504</v>
      </c>
      <c r="H138" s="4">
        <f t="shared" si="20"/>
        <v>579.6</v>
      </c>
      <c r="I138" s="4">
        <f t="shared" si="21"/>
        <v>695.52</v>
      </c>
      <c r="J138" s="71">
        <v>1.4E-3</v>
      </c>
      <c r="M138" s="114">
        <v>1.5</v>
      </c>
    </row>
    <row r="139" spans="1:13">
      <c r="A139" s="139"/>
      <c r="B139" s="133"/>
      <c r="C139" s="10">
        <v>160</v>
      </c>
      <c r="D139" s="56">
        <f t="shared" si="22"/>
        <v>244.3</v>
      </c>
      <c r="E139" s="56">
        <f t="shared" si="23"/>
        <v>293.16000000000003</v>
      </c>
      <c r="F139" s="83">
        <v>349</v>
      </c>
      <c r="G139" s="21">
        <f t="shared" si="24"/>
        <v>523.5</v>
      </c>
      <c r="H139" s="4">
        <f t="shared" si="20"/>
        <v>602.02499999999998</v>
      </c>
      <c r="I139" s="4">
        <f t="shared" si="21"/>
        <v>722.43</v>
      </c>
      <c r="J139" s="71">
        <v>1.8E-3</v>
      </c>
      <c r="M139" s="114">
        <v>1.5</v>
      </c>
    </row>
    <row r="140" spans="1:13">
      <c r="A140" s="139"/>
      <c r="B140" s="133"/>
      <c r="C140" s="10">
        <v>180</v>
      </c>
      <c r="D140" s="56">
        <f t="shared" si="22"/>
        <v>263.89999999999998</v>
      </c>
      <c r="E140" s="56">
        <f t="shared" si="23"/>
        <v>316.67999999999995</v>
      </c>
      <c r="F140" s="83">
        <v>377</v>
      </c>
      <c r="G140" s="21">
        <f t="shared" si="24"/>
        <v>565.5</v>
      </c>
      <c r="H140" s="4">
        <f t="shared" si="20"/>
        <v>650.32500000000005</v>
      </c>
      <c r="I140" s="4">
        <f t="shared" si="21"/>
        <v>780.3900000000001</v>
      </c>
      <c r="J140" s="71">
        <v>2.2000000000000001E-3</v>
      </c>
      <c r="M140" s="114">
        <v>1.5</v>
      </c>
    </row>
    <row r="141" spans="1:13">
      <c r="A141" s="139"/>
      <c r="B141" s="133"/>
      <c r="C141" s="10">
        <v>200</v>
      </c>
      <c r="D141" s="56">
        <f t="shared" si="22"/>
        <v>284.89999999999998</v>
      </c>
      <c r="E141" s="56">
        <f t="shared" si="23"/>
        <v>341.88</v>
      </c>
      <c r="F141" s="83">
        <v>407</v>
      </c>
      <c r="G141" s="21">
        <f t="shared" si="24"/>
        <v>610.5</v>
      </c>
      <c r="H141" s="4">
        <f t="shared" si="20"/>
        <v>702.07500000000005</v>
      </c>
      <c r="I141" s="4">
        <f t="shared" si="21"/>
        <v>842.49</v>
      </c>
      <c r="J141" s="71">
        <v>2.5999999999999999E-3</v>
      </c>
      <c r="M141" s="114">
        <v>1.5</v>
      </c>
    </row>
    <row r="142" spans="1:13">
      <c r="A142" s="139"/>
      <c r="B142" s="133"/>
      <c r="C142" s="10">
        <v>220</v>
      </c>
      <c r="D142" s="56">
        <f t="shared" si="22"/>
        <v>306.60000000000002</v>
      </c>
      <c r="E142" s="56">
        <f t="shared" si="23"/>
        <v>367.92</v>
      </c>
      <c r="F142" s="83">
        <v>438</v>
      </c>
      <c r="G142" s="21">
        <f t="shared" si="24"/>
        <v>657</v>
      </c>
      <c r="H142" s="4">
        <f t="shared" si="20"/>
        <v>755.55</v>
      </c>
      <c r="I142" s="4">
        <f t="shared" si="21"/>
        <v>906.66</v>
      </c>
      <c r="J142" s="71">
        <v>3.3999999999999998E-3</v>
      </c>
      <c r="M142" s="114">
        <v>1.5</v>
      </c>
    </row>
    <row r="143" spans="1:13">
      <c r="A143" s="139"/>
      <c r="B143" s="133"/>
      <c r="C143" s="10">
        <v>250</v>
      </c>
      <c r="D143" s="56">
        <f t="shared" si="22"/>
        <v>342.3</v>
      </c>
      <c r="E143" s="56">
        <f t="shared" si="23"/>
        <v>410.76</v>
      </c>
      <c r="F143" s="83">
        <v>489</v>
      </c>
      <c r="G143" s="21">
        <f t="shared" si="24"/>
        <v>733.5</v>
      </c>
      <c r="H143" s="4">
        <f t="shared" si="20"/>
        <v>843.52499999999998</v>
      </c>
      <c r="I143" s="4">
        <f t="shared" si="21"/>
        <v>1012.23</v>
      </c>
      <c r="J143" s="71">
        <v>4.4000000000000003E-3</v>
      </c>
      <c r="M143" s="114">
        <v>1.5</v>
      </c>
    </row>
    <row r="144" spans="1:13" ht="15.75" thickBot="1">
      <c r="A144" s="152"/>
      <c r="B144" s="134"/>
      <c r="C144" s="16">
        <v>300</v>
      </c>
      <c r="D144" s="57">
        <f t="shared" si="22"/>
        <v>445.20000000000005</v>
      </c>
      <c r="E144" s="57">
        <f t="shared" si="23"/>
        <v>534.24</v>
      </c>
      <c r="F144" s="86">
        <v>636</v>
      </c>
      <c r="G144" s="29">
        <f t="shared" si="24"/>
        <v>954</v>
      </c>
      <c r="H144" s="24">
        <f t="shared" si="20"/>
        <v>1097.0999999999999</v>
      </c>
      <c r="I144" s="24">
        <f t="shared" si="21"/>
        <v>1316.52</v>
      </c>
      <c r="J144" s="87">
        <v>5.0000000000000001E-3</v>
      </c>
      <c r="M144" s="114">
        <v>1.5</v>
      </c>
    </row>
    <row r="145" spans="1:14">
      <c r="A145" s="138"/>
      <c r="B145" s="132" t="s">
        <v>61</v>
      </c>
      <c r="C145" s="9">
        <v>100</v>
      </c>
      <c r="D145" s="55">
        <f>F145-F145*0.3</f>
        <v>123.9</v>
      </c>
      <c r="E145" s="55">
        <f>D145*0.2+D145</f>
        <v>148.68</v>
      </c>
      <c r="F145" s="84">
        <v>177</v>
      </c>
      <c r="G145" s="20">
        <f t="shared" si="24"/>
        <v>265.5</v>
      </c>
      <c r="H145" s="3">
        <f t="shared" si="20"/>
        <v>305.32499999999999</v>
      </c>
      <c r="I145" s="3">
        <f t="shared" si="21"/>
        <v>366.39</v>
      </c>
      <c r="J145" s="70">
        <v>5.0000000000000001E-4</v>
      </c>
      <c r="M145" s="114">
        <v>1.5</v>
      </c>
    </row>
    <row r="146" spans="1:14">
      <c r="A146" s="139"/>
      <c r="B146" s="133"/>
      <c r="C146" s="10">
        <v>110</v>
      </c>
      <c r="D146" s="56">
        <f t="shared" ref="D146:D159" si="25">F146-F146*0.3</f>
        <v>123.9</v>
      </c>
      <c r="E146" s="56">
        <f t="shared" ref="E146:E159" si="26">D146*0.2+D146</f>
        <v>148.68</v>
      </c>
      <c r="F146" s="83">
        <v>177</v>
      </c>
      <c r="G146" s="21">
        <f t="shared" si="24"/>
        <v>265.5</v>
      </c>
      <c r="H146" s="4">
        <f t="shared" si="20"/>
        <v>305.32499999999999</v>
      </c>
      <c r="I146" s="4">
        <f t="shared" si="21"/>
        <v>366.39</v>
      </c>
      <c r="J146" s="71">
        <v>6.9999999999999999E-4</v>
      </c>
      <c r="M146" s="114">
        <v>1.5</v>
      </c>
    </row>
    <row r="147" spans="1:14">
      <c r="A147" s="139"/>
      <c r="B147" s="133"/>
      <c r="C147" s="10">
        <v>115</v>
      </c>
      <c r="D147" s="56">
        <f t="shared" si="25"/>
        <v>128.1</v>
      </c>
      <c r="E147" s="56">
        <f t="shared" si="26"/>
        <v>153.72</v>
      </c>
      <c r="F147" s="83">
        <v>183</v>
      </c>
      <c r="G147" s="21">
        <f t="shared" si="24"/>
        <v>274.5</v>
      </c>
      <c r="H147" s="4">
        <f t="shared" si="20"/>
        <v>315.67500000000001</v>
      </c>
      <c r="I147" s="4">
        <f t="shared" si="21"/>
        <v>378.81</v>
      </c>
      <c r="J147" s="71">
        <v>6.9999999999999999E-4</v>
      </c>
      <c r="M147" s="114">
        <v>1.5</v>
      </c>
    </row>
    <row r="148" spans="1:14">
      <c r="A148" s="139"/>
      <c r="B148" s="133"/>
      <c r="C148" s="10">
        <v>120</v>
      </c>
      <c r="D148" s="56">
        <f>F148-F148*0.3</f>
        <v>131.6</v>
      </c>
      <c r="E148" s="56">
        <f t="shared" si="26"/>
        <v>157.91999999999999</v>
      </c>
      <c r="F148" s="83">
        <v>188</v>
      </c>
      <c r="G148" s="21">
        <f t="shared" si="24"/>
        <v>282</v>
      </c>
      <c r="H148" s="4">
        <f t="shared" si="20"/>
        <v>324.3</v>
      </c>
      <c r="I148" s="4">
        <f t="shared" si="21"/>
        <v>389.16</v>
      </c>
      <c r="J148" s="71">
        <v>8.0000000000000004E-4</v>
      </c>
      <c r="M148" s="114">
        <v>1.5</v>
      </c>
    </row>
    <row r="149" spans="1:14">
      <c r="A149" s="139"/>
      <c r="B149" s="133"/>
      <c r="C149" s="10">
        <v>125</v>
      </c>
      <c r="D149" s="56">
        <f t="shared" si="25"/>
        <v>140</v>
      </c>
      <c r="E149" s="56">
        <f t="shared" si="26"/>
        <v>168</v>
      </c>
      <c r="F149" s="83">
        <v>200</v>
      </c>
      <c r="G149" s="21">
        <f t="shared" si="24"/>
        <v>300</v>
      </c>
      <c r="H149" s="4">
        <f t="shared" si="20"/>
        <v>345</v>
      </c>
      <c r="I149" s="4">
        <f t="shared" si="21"/>
        <v>414</v>
      </c>
      <c r="J149" s="71">
        <v>8.9999999999999998E-4</v>
      </c>
      <c r="M149" s="114">
        <v>1.5</v>
      </c>
    </row>
    <row r="150" spans="1:14">
      <c r="A150" s="139"/>
      <c r="B150" s="133"/>
      <c r="C150" s="10">
        <v>130</v>
      </c>
      <c r="D150" s="56">
        <f t="shared" si="25"/>
        <v>140</v>
      </c>
      <c r="E150" s="56">
        <f t="shared" si="26"/>
        <v>168</v>
      </c>
      <c r="F150" s="83">
        <v>200</v>
      </c>
      <c r="G150" s="21">
        <f t="shared" si="24"/>
        <v>300</v>
      </c>
      <c r="H150" s="4">
        <f t="shared" si="20"/>
        <v>345</v>
      </c>
      <c r="I150" s="4">
        <f t="shared" si="21"/>
        <v>414</v>
      </c>
      <c r="J150" s="71">
        <v>1E-3</v>
      </c>
      <c r="M150" s="114">
        <v>1.5</v>
      </c>
      <c r="N150" s="117"/>
    </row>
    <row r="151" spans="1:14">
      <c r="A151" s="139"/>
      <c r="B151" s="133"/>
      <c r="C151" s="10">
        <v>135</v>
      </c>
      <c r="D151" s="56">
        <f t="shared" si="25"/>
        <v>144.19999999999999</v>
      </c>
      <c r="E151" s="56">
        <f t="shared" si="26"/>
        <v>173.04</v>
      </c>
      <c r="F151" s="83">
        <v>206</v>
      </c>
      <c r="G151" s="21">
        <f t="shared" si="24"/>
        <v>309</v>
      </c>
      <c r="H151" s="4">
        <f t="shared" si="20"/>
        <v>355.35</v>
      </c>
      <c r="I151" s="4">
        <f t="shared" si="21"/>
        <v>426.42</v>
      </c>
      <c r="J151" s="71">
        <v>1.1000000000000001E-3</v>
      </c>
      <c r="M151" s="114">
        <v>1.5</v>
      </c>
    </row>
    <row r="152" spans="1:14">
      <c r="A152" s="139"/>
      <c r="B152" s="133"/>
      <c r="C152" s="10">
        <v>140</v>
      </c>
      <c r="D152" s="56">
        <f t="shared" si="25"/>
        <v>149.1</v>
      </c>
      <c r="E152" s="56">
        <f t="shared" si="26"/>
        <v>178.92</v>
      </c>
      <c r="F152" s="83">
        <v>213</v>
      </c>
      <c r="G152" s="21">
        <f t="shared" si="24"/>
        <v>319.5</v>
      </c>
      <c r="H152" s="4">
        <f t="shared" si="20"/>
        <v>367.42500000000001</v>
      </c>
      <c r="I152" s="4">
        <f t="shared" si="21"/>
        <v>440.91</v>
      </c>
      <c r="J152" s="71">
        <v>1.1999999999999999E-3</v>
      </c>
      <c r="M152" s="114">
        <v>1.5</v>
      </c>
    </row>
    <row r="153" spans="1:14">
      <c r="A153" s="139"/>
      <c r="B153" s="133"/>
      <c r="C153" s="10">
        <v>150</v>
      </c>
      <c r="D153" s="56">
        <f t="shared" si="25"/>
        <v>157.5</v>
      </c>
      <c r="E153" s="56">
        <f t="shared" si="26"/>
        <v>189</v>
      </c>
      <c r="F153" s="83">
        <v>225</v>
      </c>
      <c r="G153" s="21">
        <f t="shared" si="24"/>
        <v>337.5</v>
      </c>
      <c r="H153" s="4">
        <f t="shared" si="20"/>
        <v>388.125</v>
      </c>
      <c r="I153" s="4">
        <f t="shared" si="21"/>
        <v>465.75</v>
      </c>
      <c r="J153" s="71">
        <v>1.4E-3</v>
      </c>
      <c r="M153" s="114">
        <v>1.5</v>
      </c>
    </row>
    <row r="154" spans="1:14">
      <c r="A154" s="139"/>
      <c r="B154" s="133"/>
      <c r="C154" s="10">
        <v>160</v>
      </c>
      <c r="D154" s="56">
        <f t="shared" si="25"/>
        <v>167.3</v>
      </c>
      <c r="E154" s="56">
        <f t="shared" si="26"/>
        <v>200.76000000000002</v>
      </c>
      <c r="F154" s="83">
        <v>239</v>
      </c>
      <c r="G154" s="21">
        <f t="shared" si="24"/>
        <v>358.5</v>
      </c>
      <c r="H154" s="4">
        <f t="shared" si="20"/>
        <v>412.27499999999998</v>
      </c>
      <c r="I154" s="4">
        <f t="shared" si="21"/>
        <v>494.72999999999996</v>
      </c>
      <c r="J154" s="71">
        <v>1.8E-3</v>
      </c>
      <c r="M154" s="114">
        <v>1.5</v>
      </c>
    </row>
    <row r="155" spans="1:14">
      <c r="A155" s="139"/>
      <c r="B155" s="133"/>
      <c r="C155" s="10">
        <v>180</v>
      </c>
      <c r="D155" s="56">
        <f t="shared" si="25"/>
        <v>186.9</v>
      </c>
      <c r="E155" s="56">
        <f t="shared" si="26"/>
        <v>224.28</v>
      </c>
      <c r="F155" s="83">
        <v>267</v>
      </c>
      <c r="G155" s="21">
        <f t="shared" si="24"/>
        <v>400.5</v>
      </c>
      <c r="H155" s="4">
        <f t="shared" si="20"/>
        <v>460.57499999999999</v>
      </c>
      <c r="I155" s="4">
        <f t="shared" si="21"/>
        <v>552.69000000000005</v>
      </c>
      <c r="J155" s="71">
        <v>2.2000000000000001E-3</v>
      </c>
      <c r="M155" s="114">
        <v>1.5</v>
      </c>
    </row>
    <row r="156" spans="1:14">
      <c r="A156" s="139"/>
      <c r="B156" s="133"/>
      <c r="C156" s="10">
        <v>200</v>
      </c>
      <c r="D156" s="56">
        <f t="shared" si="25"/>
        <v>207.2</v>
      </c>
      <c r="E156" s="56">
        <f t="shared" si="26"/>
        <v>248.64</v>
      </c>
      <c r="F156" s="83">
        <v>296</v>
      </c>
      <c r="G156" s="21">
        <f t="shared" si="24"/>
        <v>444</v>
      </c>
      <c r="H156" s="4">
        <f t="shared" si="20"/>
        <v>510.6</v>
      </c>
      <c r="I156" s="4">
        <f t="shared" si="21"/>
        <v>612.72</v>
      </c>
      <c r="J156" s="71">
        <v>2.5999999999999999E-3</v>
      </c>
      <c r="M156" s="114">
        <v>1.5</v>
      </c>
    </row>
    <row r="157" spans="1:14">
      <c r="A157" s="139"/>
      <c r="B157" s="133"/>
      <c r="C157" s="10">
        <v>220</v>
      </c>
      <c r="D157" s="56">
        <f t="shared" si="25"/>
        <v>229.60000000000002</v>
      </c>
      <c r="E157" s="56">
        <f t="shared" si="26"/>
        <v>275.52000000000004</v>
      </c>
      <c r="F157" s="83">
        <v>328</v>
      </c>
      <c r="G157" s="21">
        <f t="shared" si="24"/>
        <v>492</v>
      </c>
      <c r="H157" s="4">
        <f t="shared" si="20"/>
        <v>565.79999999999995</v>
      </c>
      <c r="I157" s="4">
        <f t="shared" si="21"/>
        <v>678.95999999999992</v>
      </c>
      <c r="J157" s="71">
        <v>3.3999999999999998E-3</v>
      </c>
      <c r="M157" s="114">
        <v>1.5</v>
      </c>
    </row>
    <row r="158" spans="1:14">
      <c r="A158" s="139"/>
      <c r="B158" s="133"/>
      <c r="C158" s="10">
        <v>250</v>
      </c>
      <c r="D158" s="56">
        <f t="shared" si="25"/>
        <v>265.3</v>
      </c>
      <c r="E158" s="56">
        <f t="shared" si="26"/>
        <v>318.36</v>
      </c>
      <c r="F158" s="83">
        <v>379</v>
      </c>
      <c r="G158" s="21">
        <f t="shared" si="24"/>
        <v>568.5</v>
      </c>
      <c r="H158" s="4">
        <f t="shared" si="20"/>
        <v>653.77499999999998</v>
      </c>
      <c r="I158" s="4">
        <f t="shared" si="21"/>
        <v>784.53</v>
      </c>
      <c r="J158" s="71">
        <v>4.4000000000000003E-3</v>
      </c>
      <c r="M158" s="114">
        <v>1.5</v>
      </c>
    </row>
    <row r="159" spans="1:14" ht="15.75" thickBot="1">
      <c r="A159" s="140"/>
      <c r="B159" s="137"/>
      <c r="C159" s="11">
        <v>300</v>
      </c>
      <c r="D159" s="57">
        <f t="shared" si="25"/>
        <v>368.20000000000005</v>
      </c>
      <c r="E159" s="57">
        <f t="shared" si="26"/>
        <v>441.84000000000003</v>
      </c>
      <c r="F159" s="85">
        <v>526</v>
      </c>
      <c r="G159" s="22">
        <f t="shared" si="24"/>
        <v>789</v>
      </c>
      <c r="H159" s="5">
        <f t="shared" si="20"/>
        <v>907.35</v>
      </c>
      <c r="I159" s="5">
        <f t="shared" si="21"/>
        <v>1088.8200000000002</v>
      </c>
      <c r="J159" s="75">
        <v>5.0000000000000001E-3</v>
      </c>
      <c r="M159" s="114">
        <v>1.5</v>
      </c>
    </row>
    <row r="160" spans="1:14" ht="36" customHeight="1" thickBot="1">
      <c r="A160" s="27" t="s">
        <v>0</v>
      </c>
      <c r="B160" s="27" t="s">
        <v>31</v>
      </c>
      <c r="C160" s="27" t="s">
        <v>1</v>
      </c>
      <c r="D160" s="27" t="s">
        <v>53</v>
      </c>
      <c r="E160" s="27" t="s">
        <v>54</v>
      </c>
      <c r="F160" s="27" t="s">
        <v>49</v>
      </c>
      <c r="G160" s="27" t="s">
        <v>52</v>
      </c>
      <c r="H160" s="27" t="s">
        <v>51</v>
      </c>
      <c r="I160" s="27" t="s">
        <v>50</v>
      </c>
      <c r="J160" s="27" t="s">
        <v>28</v>
      </c>
    </row>
    <row r="161" spans="1:13">
      <c r="A161" s="157"/>
      <c r="B161" s="132" t="s">
        <v>63</v>
      </c>
      <c r="C161" s="9">
        <v>100</v>
      </c>
      <c r="D161" s="55">
        <f>F161-F161*0.3</f>
        <v>215.60000000000002</v>
      </c>
      <c r="E161" s="55">
        <f>D161*0.2+D161</f>
        <v>258.72000000000003</v>
      </c>
      <c r="F161" s="64">
        <v>308</v>
      </c>
      <c r="G161" s="20">
        <f>F161*M161</f>
        <v>462</v>
      </c>
      <c r="H161" s="3">
        <f t="shared" ref="H161:H190" si="27">G161*0.15+G161</f>
        <v>531.29999999999995</v>
      </c>
      <c r="I161" s="3">
        <f t="shared" ref="I161:I190" si="28">H161*0.2+H161</f>
        <v>637.55999999999995</v>
      </c>
      <c r="J161" s="72">
        <v>6.8999999999999999E-3</v>
      </c>
      <c r="M161" s="114">
        <v>1.5</v>
      </c>
    </row>
    <row r="162" spans="1:13">
      <c r="A162" s="158"/>
      <c r="B162" s="133"/>
      <c r="C162" s="10">
        <v>110</v>
      </c>
      <c r="D162" s="56">
        <f t="shared" ref="D162:D175" si="29">F162-F162*0.3</f>
        <v>215.60000000000002</v>
      </c>
      <c r="E162" s="56">
        <f t="shared" ref="E162:E175" si="30">D162*0.2+D162</f>
        <v>258.72000000000003</v>
      </c>
      <c r="F162" s="63">
        <v>308</v>
      </c>
      <c r="G162" s="21">
        <f t="shared" ref="G162:G190" si="31">F162*M162</f>
        <v>462</v>
      </c>
      <c r="H162" s="4">
        <f t="shared" si="27"/>
        <v>531.29999999999995</v>
      </c>
      <c r="I162" s="4">
        <f t="shared" si="28"/>
        <v>637.55999999999995</v>
      </c>
      <c r="J162" s="36">
        <v>6.8999999999999999E-3</v>
      </c>
      <c r="M162" s="114">
        <v>1.5</v>
      </c>
    </row>
    <row r="163" spans="1:13">
      <c r="A163" s="158"/>
      <c r="B163" s="133"/>
      <c r="C163" s="10">
        <v>115</v>
      </c>
      <c r="D163" s="56">
        <f t="shared" si="29"/>
        <v>221.9</v>
      </c>
      <c r="E163" s="56">
        <f t="shared" si="30"/>
        <v>266.28000000000003</v>
      </c>
      <c r="F163" s="63">
        <v>317</v>
      </c>
      <c r="G163" s="21">
        <f t="shared" si="31"/>
        <v>475.5</v>
      </c>
      <c r="H163" s="4">
        <f t="shared" si="27"/>
        <v>546.82500000000005</v>
      </c>
      <c r="I163" s="4">
        <f t="shared" si="28"/>
        <v>656.19</v>
      </c>
      <c r="J163" s="36">
        <v>7.7000000000000002E-3</v>
      </c>
      <c r="M163" s="114">
        <v>1.5</v>
      </c>
    </row>
    <row r="164" spans="1:13">
      <c r="A164" s="158"/>
      <c r="B164" s="133"/>
      <c r="C164" s="10">
        <v>120</v>
      </c>
      <c r="D164" s="56">
        <f>F164-F164*0.3</f>
        <v>228.2</v>
      </c>
      <c r="E164" s="56">
        <f t="shared" si="30"/>
        <v>273.83999999999997</v>
      </c>
      <c r="F164" s="63">
        <v>326</v>
      </c>
      <c r="G164" s="21">
        <f t="shared" si="31"/>
        <v>489</v>
      </c>
      <c r="H164" s="4">
        <f t="shared" si="27"/>
        <v>562.35</v>
      </c>
      <c r="I164" s="4">
        <f t="shared" si="28"/>
        <v>674.82</v>
      </c>
      <c r="J164" s="36">
        <v>7.7000000000000002E-3</v>
      </c>
      <c r="M164" s="114">
        <v>1.5</v>
      </c>
    </row>
    <row r="165" spans="1:13">
      <c r="A165" s="158"/>
      <c r="B165" s="133"/>
      <c r="C165" s="10">
        <v>125</v>
      </c>
      <c r="D165" s="56">
        <f t="shared" si="29"/>
        <v>242.2</v>
      </c>
      <c r="E165" s="56">
        <f t="shared" si="30"/>
        <v>290.64</v>
      </c>
      <c r="F165" s="63">
        <v>346</v>
      </c>
      <c r="G165" s="21">
        <f t="shared" si="31"/>
        <v>519</v>
      </c>
      <c r="H165" s="4">
        <f t="shared" si="27"/>
        <v>596.85</v>
      </c>
      <c r="I165" s="4">
        <f t="shared" si="28"/>
        <v>716.22</v>
      </c>
      <c r="J165" s="36">
        <v>7.7000000000000002E-3</v>
      </c>
      <c r="M165" s="114">
        <v>1.5</v>
      </c>
    </row>
    <row r="166" spans="1:13">
      <c r="A166" s="158"/>
      <c r="B166" s="133"/>
      <c r="C166" s="10">
        <v>130</v>
      </c>
      <c r="D166" s="56">
        <f t="shared" si="29"/>
        <v>242.2</v>
      </c>
      <c r="E166" s="56">
        <f t="shared" si="30"/>
        <v>290.64</v>
      </c>
      <c r="F166" s="63">
        <v>346</v>
      </c>
      <c r="G166" s="21">
        <f t="shared" si="31"/>
        <v>519</v>
      </c>
      <c r="H166" s="4">
        <f t="shared" si="27"/>
        <v>596.85</v>
      </c>
      <c r="I166" s="4">
        <f t="shared" si="28"/>
        <v>716.22</v>
      </c>
      <c r="J166" s="36">
        <v>7.7000000000000002E-3</v>
      </c>
      <c r="M166" s="114">
        <v>1.5</v>
      </c>
    </row>
    <row r="167" spans="1:13">
      <c r="A167" s="158"/>
      <c r="B167" s="133"/>
      <c r="C167" s="10">
        <v>135</v>
      </c>
      <c r="D167" s="56">
        <f t="shared" si="29"/>
        <v>249.2</v>
      </c>
      <c r="E167" s="56">
        <f t="shared" si="30"/>
        <v>299.03999999999996</v>
      </c>
      <c r="F167" s="63">
        <v>356</v>
      </c>
      <c r="G167" s="21">
        <f t="shared" si="31"/>
        <v>534</v>
      </c>
      <c r="H167" s="4">
        <f t="shared" si="27"/>
        <v>614.1</v>
      </c>
      <c r="I167" s="4">
        <f t="shared" si="28"/>
        <v>736.92000000000007</v>
      </c>
      <c r="J167" s="36">
        <v>7.7000000000000002E-3</v>
      </c>
      <c r="M167" s="114">
        <v>1.5</v>
      </c>
    </row>
    <row r="168" spans="1:13">
      <c r="A168" s="158"/>
      <c r="B168" s="133"/>
      <c r="C168" s="10">
        <v>140</v>
      </c>
      <c r="D168" s="56">
        <f t="shared" si="29"/>
        <v>256.2</v>
      </c>
      <c r="E168" s="56">
        <f t="shared" si="30"/>
        <v>307.44</v>
      </c>
      <c r="F168" s="63">
        <v>366</v>
      </c>
      <c r="G168" s="21">
        <f t="shared" si="31"/>
        <v>549</v>
      </c>
      <c r="H168" s="4">
        <f t="shared" si="27"/>
        <v>631.35</v>
      </c>
      <c r="I168" s="4">
        <f t="shared" si="28"/>
        <v>757.62</v>
      </c>
      <c r="J168" s="36">
        <v>7.6E-3</v>
      </c>
      <c r="M168" s="114">
        <v>1.5</v>
      </c>
    </row>
    <row r="169" spans="1:13">
      <c r="A169" s="158"/>
      <c r="B169" s="133"/>
      <c r="C169" s="10">
        <v>150</v>
      </c>
      <c r="D169" s="56">
        <f t="shared" si="29"/>
        <v>270.2</v>
      </c>
      <c r="E169" s="56">
        <f t="shared" si="30"/>
        <v>324.24</v>
      </c>
      <c r="F169" s="63">
        <v>386</v>
      </c>
      <c r="G169" s="21">
        <f t="shared" si="31"/>
        <v>579</v>
      </c>
      <c r="H169" s="4">
        <f t="shared" si="27"/>
        <v>665.85</v>
      </c>
      <c r="I169" s="4">
        <f t="shared" si="28"/>
        <v>799.02</v>
      </c>
      <c r="J169" s="36">
        <v>7.6E-3</v>
      </c>
      <c r="M169" s="114">
        <v>1.5</v>
      </c>
    </row>
    <row r="170" spans="1:13">
      <c r="A170" s="158"/>
      <c r="B170" s="133"/>
      <c r="C170" s="10">
        <v>160</v>
      </c>
      <c r="D170" s="56">
        <f t="shared" si="29"/>
        <v>284.2</v>
      </c>
      <c r="E170" s="56">
        <f t="shared" si="30"/>
        <v>341.03999999999996</v>
      </c>
      <c r="F170" s="63">
        <v>406</v>
      </c>
      <c r="G170" s="21">
        <f t="shared" si="31"/>
        <v>609</v>
      </c>
      <c r="H170" s="4">
        <f t="shared" si="27"/>
        <v>700.35</v>
      </c>
      <c r="I170" s="4">
        <f t="shared" si="28"/>
        <v>840.42000000000007</v>
      </c>
      <c r="J170" s="36">
        <v>7.6E-3</v>
      </c>
      <c r="M170" s="114">
        <v>1.5</v>
      </c>
    </row>
    <row r="171" spans="1:13">
      <c r="A171" s="158"/>
      <c r="B171" s="133"/>
      <c r="C171" s="10">
        <v>180</v>
      </c>
      <c r="D171" s="56">
        <f t="shared" si="29"/>
        <v>354.20000000000005</v>
      </c>
      <c r="E171" s="56">
        <f t="shared" si="30"/>
        <v>425.04000000000008</v>
      </c>
      <c r="F171" s="63">
        <v>506</v>
      </c>
      <c r="G171" s="21">
        <f t="shared" si="31"/>
        <v>759</v>
      </c>
      <c r="H171" s="4">
        <f t="shared" si="27"/>
        <v>872.85</v>
      </c>
      <c r="I171" s="4">
        <f t="shared" si="28"/>
        <v>1047.42</v>
      </c>
      <c r="J171" s="36">
        <v>1.5699999999999999E-2</v>
      </c>
      <c r="M171" s="114">
        <v>1.5</v>
      </c>
    </row>
    <row r="172" spans="1:13">
      <c r="A172" s="158"/>
      <c r="B172" s="133"/>
      <c r="C172" s="10">
        <v>200</v>
      </c>
      <c r="D172" s="56">
        <f t="shared" si="29"/>
        <v>389.20000000000005</v>
      </c>
      <c r="E172" s="56">
        <f t="shared" si="30"/>
        <v>467.04000000000008</v>
      </c>
      <c r="F172" s="63">
        <v>556</v>
      </c>
      <c r="G172" s="21">
        <f t="shared" si="31"/>
        <v>834</v>
      </c>
      <c r="H172" s="4">
        <f t="shared" si="27"/>
        <v>959.1</v>
      </c>
      <c r="I172" s="4">
        <f t="shared" si="28"/>
        <v>1150.92</v>
      </c>
      <c r="J172" s="36">
        <v>1.5699999999999999E-2</v>
      </c>
      <c r="M172" s="114">
        <v>1.5</v>
      </c>
    </row>
    <row r="173" spans="1:13">
      <c r="A173" s="158"/>
      <c r="B173" s="133"/>
      <c r="C173" s="10">
        <v>220</v>
      </c>
      <c r="D173" s="56">
        <f t="shared" si="29"/>
        <v>444.5</v>
      </c>
      <c r="E173" s="56">
        <f t="shared" si="30"/>
        <v>533.4</v>
      </c>
      <c r="F173" s="63">
        <v>635</v>
      </c>
      <c r="G173" s="21">
        <f t="shared" si="31"/>
        <v>952.5</v>
      </c>
      <c r="H173" s="4">
        <f t="shared" si="27"/>
        <v>1095.375</v>
      </c>
      <c r="I173" s="4">
        <f t="shared" si="28"/>
        <v>1314.45</v>
      </c>
      <c r="J173" s="36">
        <v>1.5699999999999999E-2</v>
      </c>
      <c r="M173" s="114">
        <v>1.5</v>
      </c>
    </row>
    <row r="174" spans="1:13">
      <c r="A174" s="158"/>
      <c r="B174" s="133"/>
      <c r="C174" s="10">
        <v>250</v>
      </c>
      <c r="D174" s="56">
        <f t="shared" si="29"/>
        <v>536.9</v>
      </c>
      <c r="E174" s="56">
        <f t="shared" si="30"/>
        <v>644.28</v>
      </c>
      <c r="F174" s="63">
        <v>767</v>
      </c>
      <c r="G174" s="21">
        <f t="shared" si="31"/>
        <v>1150.5</v>
      </c>
      <c r="H174" s="4">
        <f t="shared" si="27"/>
        <v>1323.075</v>
      </c>
      <c r="I174" s="4">
        <f t="shared" si="28"/>
        <v>1587.69</v>
      </c>
      <c r="J174" s="36">
        <v>2.5999999999999999E-2</v>
      </c>
      <c r="M174" s="114">
        <v>1.5</v>
      </c>
    </row>
    <row r="175" spans="1:13" ht="15.75" thickBot="1">
      <c r="A175" s="159"/>
      <c r="B175" s="137"/>
      <c r="C175" s="11">
        <v>300</v>
      </c>
      <c r="D175" s="57">
        <f t="shared" si="29"/>
        <v>648.20000000000005</v>
      </c>
      <c r="E175" s="57">
        <f t="shared" si="30"/>
        <v>777.84</v>
      </c>
      <c r="F175" s="65">
        <v>926</v>
      </c>
      <c r="G175" s="22">
        <f t="shared" si="31"/>
        <v>1389</v>
      </c>
      <c r="H175" s="5">
        <f t="shared" si="27"/>
        <v>1597.35</v>
      </c>
      <c r="I175" s="5">
        <f t="shared" si="28"/>
        <v>1916.82</v>
      </c>
      <c r="J175" s="73">
        <v>3.5000000000000003E-2</v>
      </c>
      <c r="M175" s="114">
        <v>1.5</v>
      </c>
    </row>
    <row r="176" spans="1:13" ht="15" customHeight="1">
      <c r="A176" s="160"/>
      <c r="B176" s="153" t="s">
        <v>62</v>
      </c>
      <c r="C176" s="37">
        <v>100</v>
      </c>
      <c r="D176" s="55">
        <f>F176-F176*0.3</f>
        <v>458.5</v>
      </c>
      <c r="E176" s="55">
        <f>D176*0.2+D176</f>
        <v>550.20000000000005</v>
      </c>
      <c r="F176" s="74">
        <v>655</v>
      </c>
      <c r="G176" s="39">
        <f t="shared" si="31"/>
        <v>982.5</v>
      </c>
      <c r="H176" s="45">
        <f>G176*0.15+G176</f>
        <v>1129.875</v>
      </c>
      <c r="I176" s="45">
        <f t="shared" si="28"/>
        <v>1355.85</v>
      </c>
      <c r="J176" s="38">
        <v>1.4E-2</v>
      </c>
      <c r="M176" s="114">
        <v>1.5</v>
      </c>
    </row>
    <row r="177" spans="1:15">
      <c r="A177" s="158"/>
      <c r="B177" s="133"/>
      <c r="C177" s="10">
        <v>110</v>
      </c>
      <c r="D177" s="56">
        <f t="shared" ref="D177:D190" si="32">F177-F177*0.3</f>
        <v>458.5</v>
      </c>
      <c r="E177" s="56">
        <f t="shared" ref="E177:E190" si="33">D177*0.2+D177</f>
        <v>550.20000000000005</v>
      </c>
      <c r="F177" s="63">
        <v>655</v>
      </c>
      <c r="G177" s="21">
        <f t="shared" si="31"/>
        <v>982.5</v>
      </c>
      <c r="H177" s="4">
        <f t="shared" si="27"/>
        <v>1129.875</v>
      </c>
      <c r="I177" s="4">
        <f t="shared" si="28"/>
        <v>1355.85</v>
      </c>
      <c r="J177" s="36">
        <v>1.4E-2</v>
      </c>
      <c r="M177" s="114">
        <v>1.5</v>
      </c>
    </row>
    <row r="178" spans="1:15">
      <c r="A178" s="158"/>
      <c r="B178" s="133"/>
      <c r="C178" s="10">
        <v>115</v>
      </c>
      <c r="D178" s="56">
        <f t="shared" si="32"/>
        <v>468.3</v>
      </c>
      <c r="E178" s="56">
        <f t="shared" si="33"/>
        <v>561.96</v>
      </c>
      <c r="F178" s="63">
        <v>669</v>
      </c>
      <c r="G178" s="21">
        <f t="shared" si="31"/>
        <v>1003.5</v>
      </c>
      <c r="H178" s="4">
        <f t="shared" si="27"/>
        <v>1154.0250000000001</v>
      </c>
      <c r="I178" s="4">
        <f t="shared" si="28"/>
        <v>1384.8300000000002</v>
      </c>
      <c r="J178" s="36">
        <v>1.4E-2</v>
      </c>
      <c r="M178" s="114">
        <v>1.5</v>
      </c>
    </row>
    <row r="179" spans="1:15">
      <c r="A179" s="158"/>
      <c r="B179" s="133"/>
      <c r="C179" s="10">
        <v>120</v>
      </c>
      <c r="D179" s="56">
        <f>F179-F179*0.3</f>
        <v>478.8</v>
      </c>
      <c r="E179" s="56">
        <f t="shared" si="33"/>
        <v>574.56000000000006</v>
      </c>
      <c r="F179" s="63">
        <v>684</v>
      </c>
      <c r="G179" s="21">
        <f t="shared" si="31"/>
        <v>1026</v>
      </c>
      <c r="H179" s="4">
        <f t="shared" si="27"/>
        <v>1179.9000000000001</v>
      </c>
      <c r="I179" s="4">
        <f t="shared" si="28"/>
        <v>1415.88</v>
      </c>
      <c r="J179" s="36">
        <v>1.66E-2</v>
      </c>
      <c r="M179" s="114">
        <v>1.5</v>
      </c>
    </row>
    <row r="180" spans="1:15">
      <c r="A180" s="158"/>
      <c r="B180" s="133"/>
      <c r="C180" s="10">
        <v>125</v>
      </c>
      <c r="D180" s="56">
        <f t="shared" si="32"/>
        <v>498.4</v>
      </c>
      <c r="E180" s="56">
        <f t="shared" si="33"/>
        <v>598.07999999999993</v>
      </c>
      <c r="F180" s="63">
        <v>712</v>
      </c>
      <c r="G180" s="21">
        <f t="shared" si="31"/>
        <v>1068</v>
      </c>
      <c r="H180" s="4">
        <f t="shared" si="27"/>
        <v>1228.2</v>
      </c>
      <c r="I180" s="4">
        <f t="shared" si="28"/>
        <v>1473.8400000000001</v>
      </c>
      <c r="J180" s="36">
        <v>1.66E-2</v>
      </c>
      <c r="M180" s="114">
        <v>1.5</v>
      </c>
    </row>
    <row r="181" spans="1:15">
      <c r="A181" s="158"/>
      <c r="B181" s="133"/>
      <c r="C181" s="10">
        <v>130</v>
      </c>
      <c r="D181" s="56">
        <f t="shared" si="32"/>
        <v>498.4</v>
      </c>
      <c r="E181" s="56">
        <f t="shared" si="33"/>
        <v>598.07999999999993</v>
      </c>
      <c r="F181" s="63">
        <v>712</v>
      </c>
      <c r="G181" s="21">
        <f t="shared" si="31"/>
        <v>1068</v>
      </c>
      <c r="H181" s="4">
        <f t="shared" si="27"/>
        <v>1228.2</v>
      </c>
      <c r="I181" s="4">
        <f t="shared" si="28"/>
        <v>1473.8400000000001</v>
      </c>
      <c r="J181" s="36">
        <v>1.66E-2</v>
      </c>
      <c r="M181" s="114">
        <v>1.5</v>
      </c>
    </row>
    <row r="182" spans="1:15">
      <c r="A182" s="158"/>
      <c r="B182" s="133"/>
      <c r="C182" s="10">
        <v>135</v>
      </c>
      <c r="D182" s="56">
        <f t="shared" si="32"/>
        <v>508.20000000000005</v>
      </c>
      <c r="E182" s="56">
        <f t="shared" si="33"/>
        <v>609.84</v>
      </c>
      <c r="F182" s="63">
        <v>726</v>
      </c>
      <c r="G182" s="21">
        <f t="shared" si="31"/>
        <v>1089</v>
      </c>
      <c r="H182" s="4">
        <f t="shared" si="27"/>
        <v>1252.3499999999999</v>
      </c>
      <c r="I182" s="4">
        <f t="shared" si="28"/>
        <v>1502.82</v>
      </c>
      <c r="J182" s="36">
        <v>1.66E-2</v>
      </c>
      <c r="M182" s="114">
        <v>1.5</v>
      </c>
    </row>
    <row r="183" spans="1:15">
      <c r="A183" s="158"/>
      <c r="B183" s="133"/>
      <c r="C183" s="10">
        <v>140</v>
      </c>
      <c r="D183" s="56">
        <f t="shared" si="32"/>
        <v>518.70000000000005</v>
      </c>
      <c r="E183" s="56">
        <f t="shared" si="33"/>
        <v>622.44000000000005</v>
      </c>
      <c r="F183" s="63">
        <v>741</v>
      </c>
      <c r="G183" s="21">
        <f t="shared" si="31"/>
        <v>1111.5</v>
      </c>
      <c r="H183" s="4">
        <f t="shared" si="27"/>
        <v>1278.2249999999999</v>
      </c>
      <c r="I183" s="4">
        <f t="shared" si="28"/>
        <v>1533.87</v>
      </c>
      <c r="J183" s="36">
        <v>6.8000000000000005E-2</v>
      </c>
      <c r="M183" s="114">
        <v>1.5</v>
      </c>
    </row>
    <row r="184" spans="1:15">
      <c r="A184" s="158"/>
      <c r="B184" s="133"/>
      <c r="C184" s="10">
        <v>150</v>
      </c>
      <c r="D184" s="56">
        <f t="shared" si="32"/>
        <v>539.70000000000005</v>
      </c>
      <c r="E184" s="56">
        <f t="shared" si="33"/>
        <v>647.6400000000001</v>
      </c>
      <c r="F184" s="63">
        <v>771</v>
      </c>
      <c r="G184" s="21">
        <f t="shared" si="31"/>
        <v>1156.5</v>
      </c>
      <c r="H184" s="4">
        <f t="shared" si="27"/>
        <v>1329.9749999999999</v>
      </c>
      <c r="I184" s="4">
        <f t="shared" si="28"/>
        <v>1595.9699999999998</v>
      </c>
      <c r="J184" s="36">
        <v>6.8000000000000005E-2</v>
      </c>
      <c r="M184" s="114">
        <v>1.5</v>
      </c>
    </row>
    <row r="185" spans="1:15">
      <c r="A185" s="158"/>
      <c r="B185" s="133"/>
      <c r="C185" s="10">
        <v>160</v>
      </c>
      <c r="D185" s="56">
        <f t="shared" si="32"/>
        <v>560.70000000000005</v>
      </c>
      <c r="E185" s="56">
        <f t="shared" si="33"/>
        <v>672.84</v>
      </c>
      <c r="F185" s="63">
        <v>801</v>
      </c>
      <c r="G185" s="21">
        <f t="shared" si="31"/>
        <v>1201.5</v>
      </c>
      <c r="H185" s="4">
        <f t="shared" si="27"/>
        <v>1381.7249999999999</v>
      </c>
      <c r="I185" s="4">
        <f t="shared" si="28"/>
        <v>1658.07</v>
      </c>
      <c r="J185" s="36">
        <v>6.8000000000000005E-2</v>
      </c>
      <c r="M185" s="114">
        <v>1.5</v>
      </c>
    </row>
    <row r="186" spans="1:15">
      <c r="A186" s="158"/>
      <c r="B186" s="133"/>
      <c r="C186" s="10">
        <v>180</v>
      </c>
      <c r="D186" s="56">
        <f t="shared" si="32"/>
        <v>731.5</v>
      </c>
      <c r="E186" s="56">
        <f t="shared" si="33"/>
        <v>877.8</v>
      </c>
      <c r="F186" s="63">
        <v>1045</v>
      </c>
      <c r="G186" s="21">
        <f t="shared" si="31"/>
        <v>1567.5</v>
      </c>
      <c r="H186" s="4">
        <f t="shared" si="27"/>
        <v>1802.625</v>
      </c>
      <c r="I186" s="4">
        <f t="shared" si="28"/>
        <v>2163.15</v>
      </c>
      <c r="J186" s="36">
        <v>3.5200000000000002E-2</v>
      </c>
      <c r="M186" s="114">
        <v>1.5</v>
      </c>
    </row>
    <row r="187" spans="1:15">
      <c r="A187" s="158"/>
      <c r="B187" s="133"/>
      <c r="C187" s="10">
        <v>200</v>
      </c>
      <c r="D187" s="56">
        <f t="shared" si="32"/>
        <v>784.7</v>
      </c>
      <c r="E187" s="56">
        <f t="shared" si="33"/>
        <v>941.6400000000001</v>
      </c>
      <c r="F187" s="63">
        <v>1121</v>
      </c>
      <c r="G187" s="21">
        <f t="shared" si="31"/>
        <v>1681.5</v>
      </c>
      <c r="H187" s="4">
        <f t="shared" si="27"/>
        <v>1933.7249999999999</v>
      </c>
      <c r="I187" s="4">
        <f t="shared" si="28"/>
        <v>2320.4699999999998</v>
      </c>
      <c r="J187" s="36">
        <v>3.5200000000000002E-2</v>
      </c>
      <c r="M187" s="114">
        <v>1.5</v>
      </c>
    </row>
    <row r="188" spans="1:15">
      <c r="A188" s="158"/>
      <c r="B188" s="133"/>
      <c r="C188" s="10">
        <v>220</v>
      </c>
      <c r="D188" s="56">
        <f t="shared" si="32"/>
        <v>897.40000000000009</v>
      </c>
      <c r="E188" s="56">
        <f t="shared" si="33"/>
        <v>1076.8800000000001</v>
      </c>
      <c r="F188" s="63">
        <v>1282</v>
      </c>
      <c r="G188" s="21">
        <f t="shared" si="31"/>
        <v>1923</v>
      </c>
      <c r="H188" s="4">
        <f t="shared" si="27"/>
        <v>2211.4499999999998</v>
      </c>
      <c r="I188" s="4">
        <f t="shared" si="28"/>
        <v>2653.74</v>
      </c>
      <c r="J188" s="36">
        <v>3.5200000000000002E-2</v>
      </c>
      <c r="M188" s="114">
        <v>1.5</v>
      </c>
    </row>
    <row r="189" spans="1:15">
      <c r="A189" s="158"/>
      <c r="B189" s="133"/>
      <c r="C189" s="10">
        <v>250</v>
      </c>
      <c r="D189" s="56">
        <f t="shared" si="32"/>
        <v>1080.8</v>
      </c>
      <c r="E189" s="56">
        <f t="shared" si="33"/>
        <v>1296.96</v>
      </c>
      <c r="F189" s="63">
        <v>1544</v>
      </c>
      <c r="G189" s="21">
        <f t="shared" si="31"/>
        <v>2316</v>
      </c>
      <c r="H189" s="4">
        <f t="shared" si="27"/>
        <v>2663.4</v>
      </c>
      <c r="I189" s="4">
        <f t="shared" si="28"/>
        <v>3196.08</v>
      </c>
      <c r="J189" s="36">
        <v>4.5999999999999999E-2</v>
      </c>
      <c r="M189" s="114">
        <v>1.5</v>
      </c>
    </row>
    <row r="190" spans="1:15" ht="15.75" thickBot="1">
      <c r="A190" s="159"/>
      <c r="B190" s="137"/>
      <c r="C190" s="11">
        <v>300</v>
      </c>
      <c r="D190" s="57">
        <f t="shared" si="32"/>
        <v>1247.4000000000001</v>
      </c>
      <c r="E190" s="57">
        <f t="shared" si="33"/>
        <v>1496.88</v>
      </c>
      <c r="F190" s="65">
        <v>1782</v>
      </c>
      <c r="G190" s="22">
        <f t="shared" si="31"/>
        <v>2673</v>
      </c>
      <c r="H190" s="5">
        <f t="shared" si="27"/>
        <v>3073.95</v>
      </c>
      <c r="I190" s="5">
        <f t="shared" si="28"/>
        <v>3688.74</v>
      </c>
      <c r="J190" s="73">
        <v>5.1999999999999998E-2</v>
      </c>
      <c r="M190" s="114">
        <v>1.5</v>
      </c>
    </row>
    <row r="191" spans="1:15" ht="36" customHeight="1" thickBot="1">
      <c r="A191" s="27" t="s">
        <v>0</v>
      </c>
      <c r="B191" s="27" t="s">
        <v>31</v>
      </c>
      <c r="C191" s="27" t="s">
        <v>1</v>
      </c>
      <c r="D191" s="27" t="s">
        <v>89</v>
      </c>
      <c r="E191" s="27" t="s">
        <v>94</v>
      </c>
      <c r="F191" s="27" t="s">
        <v>88</v>
      </c>
      <c r="G191" s="27" t="s">
        <v>90</v>
      </c>
      <c r="H191" s="27" t="s">
        <v>91</v>
      </c>
      <c r="I191" s="27" t="s">
        <v>92</v>
      </c>
      <c r="J191" s="27" t="s">
        <v>28</v>
      </c>
    </row>
    <row r="192" spans="1:15">
      <c r="A192" s="144"/>
      <c r="B192" s="161" t="s">
        <v>68</v>
      </c>
      <c r="C192" s="105">
        <v>100</v>
      </c>
      <c r="D192" s="95">
        <v>691</v>
      </c>
      <c r="E192" s="102">
        <f>D192*0.2+D192</f>
        <v>829.2</v>
      </c>
      <c r="F192" s="95">
        <v>939.76</v>
      </c>
      <c r="G192" s="20">
        <v>1174.7</v>
      </c>
      <c r="H192" s="20">
        <f>G192*0.3+G192</f>
        <v>1527.1100000000001</v>
      </c>
      <c r="I192" s="3">
        <f>H192*0.3+H192</f>
        <v>1985.2430000000002</v>
      </c>
      <c r="J192" s="6">
        <f>J203/C203*C192</f>
        <v>1.2999999999999999E-2</v>
      </c>
      <c r="N192" s="117"/>
      <c r="O192" s="117"/>
    </row>
    <row r="193" spans="1:15">
      <c r="A193" s="145"/>
      <c r="B193" s="162"/>
      <c r="C193" s="106">
        <v>110</v>
      </c>
      <c r="D193" s="96">
        <v>691</v>
      </c>
      <c r="E193" s="103">
        <f t="shared" ref="E193:E206" si="34">D193*0.2+D193</f>
        <v>829.2</v>
      </c>
      <c r="F193" s="96">
        <v>939.76</v>
      </c>
      <c r="G193" s="21">
        <v>1174.7</v>
      </c>
      <c r="H193" s="21">
        <f t="shared" ref="H193:I206" si="35">G193*0.3+G193</f>
        <v>1527.1100000000001</v>
      </c>
      <c r="I193" s="4">
        <f t="shared" si="35"/>
        <v>1985.2430000000002</v>
      </c>
      <c r="J193" s="7">
        <f>J203/C203*C193</f>
        <v>1.4299999999999998E-2</v>
      </c>
      <c r="N193" s="117"/>
      <c r="O193" s="117"/>
    </row>
    <row r="194" spans="1:15">
      <c r="A194" s="145"/>
      <c r="B194" s="162"/>
      <c r="C194" s="106">
        <v>115</v>
      </c>
      <c r="D194" s="96">
        <v>717</v>
      </c>
      <c r="E194" s="103">
        <f t="shared" si="34"/>
        <v>860.4</v>
      </c>
      <c r="F194" s="96">
        <v>975.11999999999989</v>
      </c>
      <c r="G194" s="21">
        <v>1218.8999999999999</v>
      </c>
      <c r="H194" s="21">
        <f t="shared" si="35"/>
        <v>1584.5699999999997</v>
      </c>
      <c r="I194" s="4">
        <f t="shared" si="35"/>
        <v>2059.9409999999998</v>
      </c>
      <c r="J194" s="7">
        <f>J203/C203*C194</f>
        <v>1.4949999999999998E-2</v>
      </c>
      <c r="N194" s="117"/>
      <c r="O194" s="117"/>
    </row>
    <row r="195" spans="1:15">
      <c r="A195" s="145"/>
      <c r="B195" s="162"/>
      <c r="C195" s="106">
        <v>120</v>
      </c>
      <c r="D195" s="96">
        <v>743</v>
      </c>
      <c r="E195" s="103">
        <f t="shared" si="34"/>
        <v>891.6</v>
      </c>
      <c r="F195" s="96">
        <v>1010.4799999999999</v>
      </c>
      <c r="G195" s="21">
        <v>1263.0999999999999</v>
      </c>
      <c r="H195" s="21">
        <f t="shared" si="35"/>
        <v>1642.0299999999997</v>
      </c>
      <c r="I195" s="4">
        <f t="shared" si="35"/>
        <v>2134.6389999999997</v>
      </c>
      <c r="J195" s="7">
        <f>J203/C203*C195</f>
        <v>1.5599999999999999E-2</v>
      </c>
      <c r="N195" s="117"/>
      <c r="O195" s="117"/>
    </row>
    <row r="196" spans="1:15">
      <c r="A196" s="145"/>
      <c r="B196" s="162"/>
      <c r="C196" s="106">
        <v>125</v>
      </c>
      <c r="D196" s="96">
        <v>774</v>
      </c>
      <c r="E196" s="103">
        <f t="shared" si="34"/>
        <v>928.8</v>
      </c>
      <c r="F196" s="96">
        <v>1052.6399999999999</v>
      </c>
      <c r="G196" s="21">
        <v>1315.8</v>
      </c>
      <c r="H196" s="21">
        <f t="shared" si="35"/>
        <v>1710.54</v>
      </c>
      <c r="I196" s="4">
        <f t="shared" si="35"/>
        <v>2223.7019999999998</v>
      </c>
      <c r="J196" s="7">
        <f>J203/C203*C196</f>
        <v>1.6249999999999997E-2</v>
      </c>
      <c r="N196" s="117"/>
      <c r="O196" s="117"/>
    </row>
    <row r="197" spans="1:15">
      <c r="A197" s="145"/>
      <c r="B197" s="162"/>
      <c r="C197" s="106">
        <v>130</v>
      </c>
      <c r="D197" s="96">
        <v>796</v>
      </c>
      <c r="E197" s="103">
        <f t="shared" si="34"/>
        <v>955.2</v>
      </c>
      <c r="F197" s="96">
        <v>1082.56</v>
      </c>
      <c r="G197" s="21">
        <v>1353.2</v>
      </c>
      <c r="H197" s="21">
        <f t="shared" si="35"/>
        <v>1759.16</v>
      </c>
      <c r="I197" s="4">
        <f t="shared" si="35"/>
        <v>2286.9080000000004</v>
      </c>
      <c r="J197" s="7">
        <f>J203/C203*C197</f>
        <v>1.6899999999999998E-2</v>
      </c>
      <c r="N197" s="117"/>
      <c r="O197" s="117"/>
    </row>
    <row r="198" spans="1:15">
      <c r="A198" s="145"/>
      <c r="B198" s="162"/>
      <c r="C198" s="106">
        <v>135</v>
      </c>
      <c r="D198" s="96">
        <v>823</v>
      </c>
      <c r="E198" s="103">
        <f t="shared" si="34"/>
        <v>987.6</v>
      </c>
      <c r="F198" s="96">
        <v>1119.28</v>
      </c>
      <c r="G198" s="21">
        <v>1399.1</v>
      </c>
      <c r="H198" s="21">
        <f t="shared" si="35"/>
        <v>1818.83</v>
      </c>
      <c r="I198" s="4">
        <f t="shared" si="35"/>
        <v>2364.4789999999998</v>
      </c>
      <c r="J198" s="7">
        <f>J203/C203*C198</f>
        <v>1.755E-2</v>
      </c>
      <c r="N198" s="117"/>
      <c r="O198" s="117"/>
    </row>
    <row r="199" spans="1:15">
      <c r="A199" s="145"/>
      <c r="B199" s="162"/>
      <c r="C199" s="106">
        <v>140</v>
      </c>
      <c r="D199" s="96">
        <v>850</v>
      </c>
      <c r="E199" s="103">
        <f t="shared" si="34"/>
        <v>1020</v>
      </c>
      <c r="F199" s="96">
        <v>1156</v>
      </c>
      <c r="G199" s="21">
        <v>1445</v>
      </c>
      <c r="H199" s="21">
        <f t="shared" si="35"/>
        <v>1878.5</v>
      </c>
      <c r="I199" s="4">
        <f t="shared" si="35"/>
        <v>2442.0500000000002</v>
      </c>
      <c r="J199" s="7">
        <f>J203/C203*C199</f>
        <v>1.8199999999999997E-2</v>
      </c>
      <c r="N199" s="117"/>
      <c r="O199" s="117"/>
    </row>
    <row r="200" spans="1:15">
      <c r="A200" s="145"/>
      <c r="B200" s="162"/>
      <c r="C200" s="106">
        <v>150</v>
      </c>
      <c r="D200" s="96">
        <v>906</v>
      </c>
      <c r="E200" s="103">
        <f t="shared" si="34"/>
        <v>1087.2</v>
      </c>
      <c r="F200" s="96">
        <v>1232.1600000000001</v>
      </c>
      <c r="G200" s="21">
        <v>1540.2</v>
      </c>
      <c r="H200" s="21">
        <f t="shared" si="35"/>
        <v>2002.26</v>
      </c>
      <c r="I200" s="4">
        <f t="shared" si="35"/>
        <v>2602.9380000000001</v>
      </c>
      <c r="J200" s="7">
        <f>J203/C203*C200</f>
        <v>1.95E-2</v>
      </c>
      <c r="N200" s="117"/>
      <c r="O200" s="117"/>
    </row>
    <row r="201" spans="1:15">
      <c r="A201" s="145"/>
      <c r="B201" s="162"/>
      <c r="C201" s="106">
        <v>160</v>
      </c>
      <c r="D201" s="96">
        <v>964</v>
      </c>
      <c r="E201" s="103">
        <f t="shared" si="34"/>
        <v>1156.8</v>
      </c>
      <c r="F201" s="96">
        <v>1311.04</v>
      </c>
      <c r="G201" s="21">
        <v>1638.8</v>
      </c>
      <c r="H201" s="21">
        <f t="shared" si="35"/>
        <v>2130.44</v>
      </c>
      <c r="I201" s="4">
        <f t="shared" si="35"/>
        <v>2769.5720000000001</v>
      </c>
      <c r="J201" s="7">
        <f>J203/C203*C201</f>
        <v>2.0799999999999999E-2</v>
      </c>
      <c r="N201" s="117"/>
      <c r="O201" s="117"/>
    </row>
    <row r="202" spans="1:15">
      <c r="A202" s="145"/>
      <c r="B202" s="162"/>
      <c r="C202" s="106">
        <v>180</v>
      </c>
      <c r="D202" s="96">
        <v>1081</v>
      </c>
      <c r="E202" s="103">
        <f t="shared" si="34"/>
        <v>1297.2</v>
      </c>
      <c r="F202" s="96">
        <v>1470.16</v>
      </c>
      <c r="G202" s="21">
        <v>1837.7</v>
      </c>
      <c r="H202" s="21">
        <f t="shared" si="35"/>
        <v>2389.0100000000002</v>
      </c>
      <c r="I202" s="4">
        <f t="shared" si="35"/>
        <v>3105.7130000000002</v>
      </c>
      <c r="J202" s="7">
        <f>J203/C203*C202</f>
        <v>2.3399999999999997E-2</v>
      </c>
      <c r="N202" s="117"/>
      <c r="O202" s="117"/>
    </row>
    <row r="203" spans="1:15">
      <c r="A203" s="145"/>
      <c r="B203" s="162"/>
      <c r="C203" s="106">
        <v>200</v>
      </c>
      <c r="D203" s="96">
        <v>1204</v>
      </c>
      <c r="E203" s="103">
        <f t="shared" si="34"/>
        <v>1444.8</v>
      </c>
      <c r="F203" s="96">
        <v>1637.44</v>
      </c>
      <c r="G203" s="21">
        <v>2046.8</v>
      </c>
      <c r="H203" s="21">
        <f t="shared" si="35"/>
        <v>2660.84</v>
      </c>
      <c r="I203" s="4">
        <f t="shared" si="35"/>
        <v>3459.0920000000001</v>
      </c>
      <c r="J203" s="7">
        <v>2.5999999999999999E-2</v>
      </c>
      <c r="N203" s="117"/>
      <c r="O203" s="117"/>
    </row>
    <row r="204" spans="1:15">
      <c r="A204" s="145"/>
      <c r="B204" s="162"/>
      <c r="C204" s="106">
        <v>220</v>
      </c>
      <c r="D204" s="96">
        <v>1333</v>
      </c>
      <c r="E204" s="103">
        <f t="shared" si="34"/>
        <v>1599.6</v>
      </c>
      <c r="F204" s="96">
        <v>1812.8799999999999</v>
      </c>
      <c r="G204" s="21">
        <v>2266.1</v>
      </c>
      <c r="H204" s="21">
        <f t="shared" si="35"/>
        <v>2945.93</v>
      </c>
      <c r="I204" s="4">
        <f t="shared" si="35"/>
        <v>3829.7089999999998</v>
      </c>
      <c r="J204" s="7">
        <v>3.1800000000000002E-2</v>
      </c>
      <c r="N204" s="117"/>
      <c r="O204" s="117"/>
    </row>
    <row r="205" spans="1:15">
      <c r="A205" s="145"/>
      <c r="B205" s="162"/>
      <c r="C205" s="106">
        <v>250</v>
      </c>
      <c r="D205" s="96">
        <v>1535</v>
      </c>
      <c r="E205" s="103">
        <f t="shared" si="34"/>
        <v>1842</v>
      </c>
      <c r="F205" s="96">
        <v>2087.6</v>
      </c>
      <c r="G205" s="21">
        <v>2609.5</v>
      </c>
      <c r="H205" s="21">
        <f t="shared" si="35"/>
        <v>3392.35</v>
      </c>
      <c r="I205" s="4">
        <f t="shared" si="35"/>
        <v>4410.0550000000003</v>
      </c>
      <c r="J205" s="7">
        <v>4.4999999999999998E-2</v>
      </c>
      <c r="N205" s="117"/>
      <c r="O205" s="117"/>
    </row>
    <row r="206" spans="1:15" ht="15.75" thickBot="1">
      <c r="A206" s="146"/>
      <c r="B206" s="163"/>
      <c r="C206" s="107">
        <v>300</v>
      </c>
      <c r="D206" s="97">
        <v>1896</v>
      </c>
      <c r="E206" s="104">
        <f t="shared" si="34"/>
        <v>2275.1999999999998</v>
      </c>
      <c r="F206" s="97">
        <v>2578.56</v>
      </c>
      <c r="G206" s="22">
        <v>3223.2</v>
      </c>
      <c r="H206" s="22">
        <f t="shared" si="35"/>
        <v>4190.16</v>
      </c>
      <c r="I206" s="5">
        <f t="shared" si="35"/>
        <v>5447.2079999999996</v>
      </c>
      <c r="J206" s="8">
        <v>5.3999999999999999E-2</v>
      </c>
      <c r="N206" s="117"/>
      <c r="O206" s="117"/>
    </row>
    <row r="207" spans="1:15">
      <c r="A207" s="154"/>
      <c r="B207" s="147" t="s">
        <v>97</v>
      </c>
      <c r="C207" s="105" t="s">
        <v>71</v>
      </c>
      <c r="D207" s="20">
        <f>G207-G207*0.42</f>
        <v>668.45</v>
      </c>
      <c r="E207" s="20">
        <f>D207*0.2+D207</f>
        <v>802.1400000000001</v>
      </c>
      <c r="F207" s="20">
        <f>E207*0.2+E207</f>
        <v>962.5680000000001</v>
      </c>
      <c r="G207" s="98">
        <v>1152.5</v>
      </c>
      <c r="H207" s="20">
        <f>G207*0.3+G207</f>
        <v>1498.25</v>
      </c>
      <c r="I207" s="3">
        <f>H207*0.3+H207</f>
        <v>1947.7249999999999</v>
      </c>
      <c r="J207" s="108">
        <v>4.0000000000000002E-4</v>
      </c>
      <c r="M207" s="114">
        <v>1.7</v>
      </c>
    </row>
    <row r="208" spans="1:15">
      <c r="A208" s="155"/>
      <c r="B208" s="148"/>
      <c r="C208" s="106" t="s">
        <v>70</v>
      </c>
      <c r="D208" s="39">
        <f t="shared" ref="D208:D210" si="36">G208-G208*0.42</f>
        <v>668.45</v>
      </c>
      <c r="E208" s="39">
        <f t="shared" ref="E208:F213" si="37">D208*0.2+D208</f>
        <v>802.1400000000001</v>
      </c>
      <c r="F208" s="39">
        <f t="shared" si="37"/>
        <v>962.5680000000001</v>
      </c>
      <c r="G208" s="99">
        <v>1152.5</v>
      </c>
      <c r="H208" s="39">
        <f t="shared" ref="H208:I213" si="38">G208*0.3+G208</f>
        <v>1498.25</v>
      </c>
      <c r="I208" s="45">
        <f t="shared" si="38"/>
        <v>1947.7249999999999</v>
      </c>
      <c r="J208" s="109">
        <v>5.9999999999999995E-4</v>
      </c>
      <c r="M208" s="114">
        <v>1.7</v>
      </c>
    </row>
    <row r="209" spans="1:13">
      <c r="A209" s="155"/>
      <c r="B209" s="148"/>
      <c r="C209" s="106" t="s">
        <v>69</v>
      </c>
      <c r="D209" s="39">
        <f t="shared" si="36"/>
        <v>704.12</v>
      </c>
      <c r="E209" s="39">
        <f t="shared" si="37"/>
        <v>844.94399999999996</v>
      </c>
      <c r="F209" s="39">
        <f t="shared" si="37"/>
        <v>1013.9327999999999</v>
      </c>
      <c r="G209" s="99">
        <v>1214</v>
      </c>
      <c r="H209" s="39">
        <f t="shared" si="38"/>
        <v>1578.2</v>
      </c>
      <c r="I209" s="45">
        <f t="shared" si="38"/>
        <v>2051.66</v>
      </c>
      <c r="J209" s="109">
        <v>8.9999999999999998E-4</v>
      </c>
      <c r="M209" s="114">
        <v>1.7</v>
      </c>
    </row>
    <row r="210" spans="1:13">
      <c r="A210" s="155"/>
      <c r="B210" s="148"/>
      <c r="C210" s="106" t="s">
        <v>72</v>
      </c>
      <c r="D210" s="39">
        <f t="shared" si="36"/>
        <v>978.46</v>
      </c>
      <c r="E210" s="39">
        <f t="shared" si="37"/>
        <v>1174.152</v>
      </c>
      <c r="F210" s="39">
        <f t="shared" si="37"/>
        <v>1408.9824000000001</v>
      </c>
      <c r="G210" s="99">
        <v>1687</v>
      </c>
      <c r="H210" s="39">
        <f t="shared" si="38"/>
        <v>2193.1</v>
      </c>
      <c r="I210" s="45">
        <f t="shared" si="38"/>
        <v>2851.0299999999997</v>
      </c>
      <c r="J210" s="109">
        <v>1E-3</v>
      </c>
      <c r="M210" s="114">
        <v>1.7</v>
      </c>
    </row>
    <row r="211" spans="1:13">
      <c r="A211" s="155"/>
      <c r="B211" s="148"/>
      <c r="C211" s="106" t="s">
        <v>73</v>
      </c>
      <c r="D211" s="39">
        <f>G211-G211*0.45</f>
        <v>1296.8999999999999</v>
      </c>
      <c r="E211" s="39">
        <f t="shared" si="37"/>
        <v>1556.2799999999997</v>
      </c>
      <c r="F211" s="39">
        <f t="shared" si="37"/>
        <v>1867.5359999999996</v>
      </c>
      <c r="G211" s="99">
        <v>2358</v>
      </c>
      <c r="H211" s="39">
        <f t="shared" si="38"/>
        <v>3065.4</v>
      </c>
      <c r="I211" s="45">
        <f t="shared" si="38"/>
        <v>3985.02</v>
      </c>
      <c r="J211" s="109">
        <v>2E-3</v>
      </c>
      <c r="M211" s="114">
        <v>1.7</v>
      </c>
    </row>
    <row r="212" spans="1:13">
      <c r="A212" s="155"/>
      <c r="B212" s="148"/>
      <c r="C212" s="106" t="s">
        <v>74</v>
      </c>
      <c r="D212" s="39">
        <f>G212-G212*0.45</f>
        <v>1643.3999999999999</v>
      </c>
      <c r="E212" s="39">
        <f t="shared" si="37"/>
        <v>1972.08</v>
      </c>
      <c r="F212" s="39">
        <f t="shared" si="37"/>
        <v>2366.4960000000001</v>
      </c>
      <c r="G212" s="99">
        <v>2988</v>
      </c>
      <c r="H212" s="39">
        <f t="shared" si="38"/>
        <v>3884.4</v>
      </c>
      <c r="I212" s="45">
        <f t="shared" si="38"/>
        <v>5049.72</v>
      </c>
      <c r="J212" s="109">
        <v>2.7000000000000001E-3</v>
      </c>
      <c r="M212" s="114">
        <v>1.7</v>
      </c>
    </row>
    <row r="213" spans="1:13" ht="15.75" thickBot="1">
      <c r="A213" s="156"/>
      <c r="B213" s="149"/>
      <c r="C213" s="107" t="s">
        <v>75</v>
      </c>
      <c r="D213" s="59">
        <f>G213-G213*0.5</f>
        <v>2750.5</v>
      </c>
      <c r="E213" s="59">
        <f t="shared" si="37"/>
        <v>3300.6</v>
      </c>
      <c r="F213" s="59">
        <f t="shared" si="37"/>
        <v>3960.72</v>
      </c>
      <c r="G213" s="100">
        <v>5501</v>
      </c>
      <c r="H213" s="59">
        <f t="shared" si="38"/>
        <v>7151.3</v>
      </c>
      <c r="I213" s="101">
        <f t="shared" si="38"/>
        <v>9296.69</v>
      </c>
      <c r="J213" s="110">
        <v>4.7999999999999996E-3</v>
      </c>
      <c r="M213" s="114">
        <v>1.7</v>
      </c>
    </row>
    <row r="214" spans="1:13" ht="15" customHeight="1">
      <c r="A214" s="154"/>
      <c r="B214" s="147" t="s">
        <v>95</v>
      </c>
      <c r="C214" s="105">
        <v>100</v>
      </c>
      <c r="D214" s="95">
        <v>518</v>
      </c>
      <c r="E214" s="95">
        <f>D214*0.2+D214</f>
        <v>621.6</v>
      </c>
      <c r="F214" s="95">
        <f>E214*0.2+E214</f>
        <v>745.92000000000007</v>
      </c>
      <c r="G214" s="95">
        <v>880.6</v>
      </c>
      <c r="H214" s="20">
        <f>G214*0.3+G214</f>
        <v>1144.78</v>
      </c>
      <c r="I214" s="3">
        <f>H214*0.3+H214</f>
        <v>1488.2139999999999</v>
      </c>
      <c r="J214" s="111">
        <v>1E-3</v>
      </c>
      <c r="M214" s="114">
        <v>1.7</v>
      </c>
    </row>
    <row r="215" spans="1:13">
      <c r="A215" s="155"/>
      <c r="B215" s="148"/>
      <c r="C215" s="106">
        <v>110</v>
      </c>
      <c r="D215" s="96">
        <v>520</v>
      </c>
      <c r="E215" s="96">
        <f t="shared" ref="E215:F243" si="39">D215*0.2+D215</f>
        <v>624</v>
      </c>
      <c r="F215" s="96">
        <f t="shared" si="39"/>
        <v>748.8</v>
      </c>
      <c r="G215" s="96">
        <v>884</v>
      </c>
      <c r="H215" s="21">
        <f t="shared" ref="H215:I243" si="40">G215*0.3+G215</f>
        <v>1149.2</v>
      </c>
      <c r="I215" s="4">
        <f t="shared" si="40"/>
        <v>1493.96</v>
      </c>
      <c r="J215" s="112">
        <v>1.1000000000000001E-3</v>
      </c>
      <c r="M215" s="114">
        <v>1.7</v>
      </c>
    </row>
    <row r="216" spans="1:13">
      <c r="A216" s="155"/>
      <c r="B216" s="148"/>
      <c r="C216" s="106">
        <v>115</v>
      </c>
      <c r="D216" s="96">
        <v>525</v>
      </c>
      <c r="E216" s="96">
        <f t="shared" si="39"/>
        <v>630</v>
      </c>
      <c r="F216" s="96">
        <f t="shared" si="39"/>
        <v>756</v>
      </c>
      <c r="G216" s="96">
        <v>892.5</v>
      </c>
      <c r="H216" s="21">
        <f t="shared" si="40"/>
        <v>1160.25</v>
      </c>
      <c r="I216" s="4">
        <f t="shared" si="40"/>
        <v>1508.325</v>
      </c>
      <c r="J216" s="112">
        <v>1.1999999999999999E-3</v>
      </c>
      <c r="M216" s="114">
        <v>1.7</v>
      </c>
    </row>
    <row r="217" spans="1:13">
      <c r="A217" s="155"/>
      <c r="B217" s="148"/>
      <c r="C217" s="106">
        <v>120</v>
      </c>
      <c r="D217" s="96">
        <v>527</v>
      </c>
      <c r="E217" s="96">
        <f t="shared" si="39"/>
        <v>632.4</v>
      </c>
      <c r="F217" s="96">
        <f t="shared" si="39"/>
        <v>758.88</v>
      </c>
      <c r="G217" s="96">
        <v>895.9</v>
      </c>
      <c r="H217" s="21">
        <f t="shared" si="40"/>
        <v>1164.67</v>
      </c>
      <c r="I217" s="4">
        <f t="shared" si="40"/>
        <v>1514.0710000000001</v>
      </c>
      <c r="J217" s="112">
        <v>1.1999999999999999E-3</v>
      </c>
      <c r="M217" s="114">
        <v>1.7</v>
      </c>
    </row>
    <row r="218" spans="1:13">
      <c r="A218" s="155"/>
      <c r="B218" s="148"/>
      <c r="C218" s="106">
        <v>125</v>
      </c>
      <c r="D218" s="96">
        <v>527</v>
      </c>
      <c r="E218" s="96">
        <f t="shared" si="39"/>
        <v>632.4</v>
      </c>
      <c r="F218" s="96">
        <f t="shared" si="39"/>
        <v>758.88</v>
      </c>
      <c r="G218" s="96">
        <v>895.9</v>
      </c>
      <c r="H218" s="21">
        <f t="shared" si="40"/>
        <v>1164.67</v>
      </c>
      <c r="I218" s="4">
        <f t="shared" si="40"/>
        <v>1514.0710000000001</v>
      </c>
      <c r="J218" s="112">
        <v>1.1999999999999999E-3</v>
      </c>
      <c r="M218" s="114">
        <v>1.7</v>
      </c>
    </row>
    <row r="219" spans="1:13">
      <c r="A219" s="155"/>
      <c r="B219" s="148"/>
      <c r="C219" s="106">
        <v>130</v>
      </c>
      <c r="D219" s="96">
        <v>529</v>
      </c>
      <c r="E219" s="96">
        <f t="shared" si="39"/>
        <v>634.79999999999995</v>
      </c>
      <c r="F219" s="96">
        <f t="shared" si="39"/>
        <v>761.76</v>
      </c>
      <c r="G219" s="96">
        <v>899.3</v>
      </c>
      <c r="H219" s="21">
        <f t="shared" si="40"/>
        <v>1169.0899999999999</v>
      </c>
      <c r="I219" s="4">
        <f t="shared" si="40"/>
        <v>1519.817</v>
      </c>
      <c r="J219" s="112">
        <v>1.2999999999999999E-3</v>
      </c>
      <c r="M219" s="114">
        <v>1.7</v>
      </c>
    </row>
    <row r="220" spans="1:13">
      <c r="A220" s="155"/>
      <c r="B220" s="148"/>
      <c r="C220" s="106">
        <v>135</v>
      </c>
      <c r="D220" s="96">
        <v>530</v>
      </c>
      <c r="E220" s="96">
        <f t="shared" si="39"/>
        <v>636</v>
      </c>
      <c r="F220" s="96">
        <f t="shared" si="39"/>
        <v>763.2</v>
      </c>
      <c r="G220" s="96">
        <v>901</v>
      </c>
      <c r="H220" s="21">
        <f t="shared" si="40"/>
        <v>1171.3</v>
      </c>
      <c r="I220" s="4">
        <f t="shared" si="40"/>
        <v>1522.69</v>
      </c>
      <c r="J220" s="112">
        <v>1.2999999999999999E-3</v>
      </c>
      <c r="M220" s="114">
        <v>1.7</v>
      </c>
    </row>
    <row r="221" spans="1:13">
      <c r="A221" s="155"/>
      <c r="B221" s="148"/>
      <c r="C221" s="106">
        <v>140</v>
      </c>
      <c r="D221" s="96">
        <v>530</v>
      </c>
      <c r="E221" s="96">
        <f t="shared" si="39"/>
        <v>636</v>
      </c>
      <c r="F221" s="96">
        <f t="shared" si="39"/>
        <v>763.2</v>
      </c>
      <c r="G221" s="96">
        <v>901</v>
      </c>
      <c r="H221" s="21">
        <f t="shared" si="40"/>
        <v>1171.3</v>
      </c>
      <c r="I221" s="4">
        <f t="shared" si="40"/>
        <v>1522.69</v>
      </c>
      <c r="J221" s="112">
        <v>1.4E-3</v>
      </c>
      <c r="M221" s="114">
        <v>1.7</v>
      </c>
    </row>
    <row r="222" spans="1:13">
      <c r="A222" s="155"/>
      <c r="B222" s="148"/>
      <c r="C222" s="106">
        <v>150</v>
      </c>
      <c r="D222" s="96">
        <v>533</v>
      </c>
      <c r="E222" s="96">
        <f t="shared" si="39"/>
        <v>639.6</v>
      </c>
      <c r="F222" s="96">
        <f t="shared" si="39"/>
        <v>767.52</v>
      </c>
      <c r="G222" s="96">
        <v>906.1</v>
      </c>
      <c r="H222" s="21">
        <f t="shared" si="40"/>
        <v>1177.93</v>
      </c>
      <c r="I222" s="4">
        <f t="shared" si="40"/>
        <v>1531.3090000000002</v>
      </c>
      <c r="J222" s="112">
        <v>1.4E-3</v>
      </c>
      <c r="M222" s="114">
        <v>1.7</v>
      </c>
    </row>
    <row r="223" spans="1:13">
      <c r="A223" s="155"/>
      <c r="B223" s="148"/>
      <c r="C223" s="106">
        <v>160</v>
      </c>
      <c r="D223" s="96">
        <v>534</v>
      </c>
      <c r="E223" s="96">
        <f t="shared" si="39"/>
        <v>640.79999999999995</v>
      </c>
      <c r="F223" s="96">
        <f t="shared" si="39"/>
        <v>768.95999999999992</v>
      </c>
      <c r="G223" s="96">
        <v>907.8</v>
      </c>
      <c r="H223" s="21">
        <f t="shared" si="40"/>
        <v>1180.1399999999999</v>
      </c>
      <c r="I223" s="4">
        <f t="shared" si="40"/>
        <v>1534.1819999999998</v>
      </c>
      <c r="J223" s="112">
        <v>2.3E-3</v>
      </c>
      <c r="M223" s="114">
        <v>1.7</v>
      </c>
    </row>
    <row r="224" spans="1:13">
      <c r="A224" s="155"/>
      <c r="B224" s="148"/>
      <c r="C224" s="106">
        <v>180</v>
      </c>
      <c r="D224" s="96">
        <v>575</v>
      </c>
      <c r="E224" s="96">
        <f t="shared" si="39"/>
        <v>690</v>
      </c>
      <c r="F224" s="96">
        <f t="shared" si="39"/>
        <v>828</v>
      </c>
      <c r="G224" s="96">
        <v>977.5</v>
      </c>
      <c r="H224" s="21">
        <f t="shared" si="40"/>
        <v>1270.75</v>
      </c>
      <c r="I224" s="4">
        <f t="shared" si="40"/>
        <v>1651.9749999999999</v>
      </c>
      <c r="J224" s="112">
        <v>2.3999999999999998E-3</v>
      </c>
      <c r="M224" s="114">
        <v>1.7</v>
      </c>
    </row>
    <row r="225" spans="1:13">
      <c r="A225" s="155"/>
      <c r="B225" s="148"/>
      <c r="C225" s="106">
        <v>200</v>
      </c>
      <c r="D225" s="96">
        <v>656</v>
      </c>
      <c r="E225" s="96">
        <f t="shared" si="39"/>
        <v>787.2</v>
      </c>
      <c r="F225" s="96">
        <f t="shared" si="39"/>
        <v>944.6400000000001</v>
      </c>
      <c r="G225" s="96">
        <v>1115.2</v>
      </c>
      <c r="H225" s="21">
        <f t="shared" si="40"/>
        <v>1449.76</v>
      </c>
      <c r="I225" s="4">
        <f t="shared" si="40"/>
        <v>1884.6880000000001</v>
      </c>
      <c r="J225" s="112">
        <v>4.1999999999999997E-3</v>
      </c>
      <c r="M225" s="114">
        <v>1.7</v>
      </c>
    </row>
    <row r="226" spans="1:13">
      <c r="A226" s="155"/>
      <c r="B226" s="148"/>
      <c r="C226" s="106">
        <v>220</v>
      </c>
      <c r="D226" s="96">
        <v>671</v>
      </c>
      <c r="E226" s="96">
        <f t="shared" si="39"/>
        <v>805.2</v>
      </c>
      <c r="F226" s="96">
        <f t="shared" si="39"/>
        <v>966.24</v>
      </c>
      <c r="G226" s="96">
        <v>1140.7</v>
      </c>
      <c r="H226" s="21">
        <f t="shared" si="40"/>
        <v>1482.91</v>
      </c>
      <c r="I226" s="4">
        <f t="shared" si="40"/>
        <v>1927.7830000000001</v>
      </c>
      <c r="J226" s="112">
        <v>4.5999999999999999E-3</v>
      </c>
      <c r="M226" s="114">
        <v>1.7</v>
      </c>
    </row>
    <row r="227" spans="1:13">
      <c r="A227" s="155"/>
      <c r="B227" s="148"/>
      <c r="C227" s="106">
        <v>250</v>
      </c>
      <c r="D227" s="96">
        <v>774</v>
      </c>
      <c r="E227" s="96">
        <f t="shared" si="39"/>
        <v>928.8</v>
      </c>
      <c r="F227" s="96">
        <f t="shared" si="39"/>
        <v>1114.56</v>
      </c>
      <c r="G227" s="96">
        <v>1315.8</v>
      </c>
      <c r="H227" s="21">
        <f t="shared" si="40"/>
        <v>1710.54</v>
      </c>
      <c r="I227" s="4">
        <f t="shared" si="40"/>
        <v>2223.7019999999998</v>
      </c>
      <c r="J227" s="112">
        <v>7.3000000000000001E-3</v>
      </c>
      <c r="M227" s="114">
        <v>1.7</v>
      </c>
    </row>
    <row r="228" spans="1:13" ht="15.75" thickBot="1">
      <c r="A228" s="156"/>
      <c r="B228" s="149"/>
      <c r="C228" s="107">
        <v>300</v>
      </c>
      <c r="D228" s="97">
        <v>865</v>
      </c>
      <c r="E228" s="97">
        <f t="shared" si="39"/>
        <v>1038</v>
      </c>
      <c r="F228" s="97">
        <f t="shared" si="39"/>
        <v>1245.5999999999999</v>
      </c>
      <c r="G228" s="97">
        <v>1470.5</v>
      </c>
      <c r="H228" s="22">
        <f t="shared" si="40"/>
        <v>1911.65</v>
      </c>
      <c r="I228" s="5">
        <f t="shared" si="40"/>
        <v>2485.145</v>
      </c>
      <c r="J228" s="113">
        <v>8.0000000000000002E-3</v>
      </c>
      <c r="M228" s="114">
        <v>1.7</v>
      </c>
    </row>
    <row r="229" spans="1:13">
      <c r="A229" s="144"/>
      <c r="B229" s="147" t="s">
        <v>96</v>
      </c>
      <c r="C229" s="105">
        <v>100</v>
      </c>
      <c r="D229" s="95">
        <v>614</v>
      </c>
      <c r="E229" s="95">
        <f t="shared" si="39"/>
        <v>736.8</v>
      </c>
      <c r="F229" s="95">
        <f t="shared" si="39"/>
        <v>884.16</v>
      </c>
      <c r="G229" s="95">
        <v>1043.8</v>
      </c>
      <c r="H229" s="20">
        <f t="shared" si="40"/>
        <v>1356.94</v>
      </c>
      <c r="I229" s="3">
        <f t="shared" si="40"/>
        <v>1764.0219999999999</v>
      </c>
      <c r="J229" s="111">
        <v>1E-3</v>
      </c>
      <c r="M229" s="114">
        <v>1.7</v>
      </c>
    </row>
    <row r="230" spans="1:13">
      <c r="A230" s="145"/>
      <c r="B230" s="148"/>
      <c r="C230" s="106">
        <v>110</v>
      </c>
      <c r="D230" s="96">
        <v>645</v>
      </c>
      <c r="E230" s="96">
        <f t="shared" si="39"/>
        <v>774</v>
      </c>
      <c r="F230" s="96">
        <f t="shared" si="39"/>
        <v>928.8</v>
      </c>
      <c r="G230" s="96">
        <v>1096.5</v>
      </c>
      <c r="H230" s="21">
        <f t="shared" si="40"/>
        <v>1425.45</v>
      </c>
      <c r="I230" s="4">
        <f t="shared" si="40"/>
        <v>1853.085</v>
      </c>
      <c r="J230" s="112">
        <v>1.1000000000000001E-3</v>
      </c>
      <c r="M230" s="114">
        <v>1.7</v>
      </c>
    </row>
    <row r="231" spans="1:13">
      <c r="A231" s="145"/>
      <c r="B231" s="148"/>
      <c r="C231" s="106">
        <v>115</v>
      </c>
      <c r="D231" s="96">
        <v>718</v>
      </c>
      <c r="E231" s="96">
        <f t="shared" si="39"/>
        <v>861.6</v>
      </c>
      <c r="F231" s="96">
        <f t="shared" si="39"/>
        <v>1033.92</v>
      </c>
      <c r="G231" s="96">
        <v>1220.5999999999999</v>
      </c>
      <c r="H231" s="21">
        <f t="shared" si="40"/>
        <v>1586.7799999999997</v>
      </c>
      <c r="I231" s="4">
        <f t="shared" si="40"/>
        <v>2062.8139999999994</v>
      </c>
      <c r="J231" s="112">
        <v>1.1999999999999999E-3</v>
      </c>
      <c r="M231" s="114">
        <v>1.7</v>
      </c>
    </row>
    <row r="232" spans="1:13">
      <c r="A232" s="145"/>
      <c r="B232" s="148"/>
      <c r="C232" s="106">
        <v>120</v>
      </c>
      <c r="D232" s="96">
        <v>716</v>
      </c>
      <c r="E232" s="96">
        <f t="shared" si="39"/>
        <v>859.2</v>
      </c>
      <c r="F232" s="96">
        <f t="shared" si="39"/>
        <v>1031.04</v>
      </c>
      <c r="G232" s="96">
        <v>1217.2</v>
      </c>
      <c r="H232" s="21">
        <f t="shared" si="40"/>
        <v>1582.3600000000001</v>
      </c>
      <c r="I232" s="4">
        <f t="shared" si="40"/>
        <v>2057.0680000000002</v>
      </c>
      <c r="J232" s="112">
        <v>1.1999999999999999E-3</v>
      </c>
      <c r="M232" s="114">
        <v>1.7</v>
      </c>
    </row>
    <row r="233" spans="1:13">
      <c r="A233" s="145"/>
      <c r="B233" s="148"/>
      <c r="C233" s="106">
        <v>125</v>
      </c>
      <c r="D233" s="96">
        <v>690</v>
      </c>
      <c r="E233" s="96">
        <f t="shared" si="39"/>
        <v>828</v>
      </c>
      <c r="F233" s="96">
        <f t="shared" si="39"/>
        <v>993.6</v>
      </c>
      <c r="G233" s="96">
        <v>1173</v>
      </c>
      <c r="H233" s="21">
        <f t="shared" si="40"/>
        <v>1524.9</v>
      </c>
      <c r="I233" s="4">
        <f t="shared" si="40"/>
        <v>1982.3700000000001</v>
      </c>
      <c r="J233" s="112">
        <v>1.1999999999999999E-3</v>
      </c>
      <c r="M233" s="114">
        <v>1.7</v>
      </c>
    </row>
    <row r="234" spans="1:13">
      <c r="A234" s="145"/>
      <c r="B234" s="148"/>
      <c r="C234" s="106">
        <v>130</v>
      </c>
      <c r="D234" s="96">
        <v>698</v>
      </c>
      <c r="E234" s="96">
        <f t="shared" si="39"/>
        <v>837.6</v>
      </c>
      <c r="F234" s="96">
        <f t="shared" si="39"/>
        <v>1005.12</v>
      </c>
      <c r="G234" s="96">
        <v>1186.5999999999999</v>
      </c>
      <c r="H234" s="21">
        <f t="shared" si="40"/>
        <v>1542.58</v>
      </c>
      <c r="I234" s="4">
        <f t="shared" si="40"/>
        <v>2005.3539999999998</v>
      </c>
      <c r="J234" s="112">
        <v>1.2999999999999999E-3</v>
      </c>
      <c r="M234" s="114">
        <v>1.7</v>
      </c>
    </row>
    <row r="235" spans="1:13">
      <c r="A235" s="145"/>
      <c r="B235" s="148"/>
      <c r="C235" s="106">
        <v>135</v>
      </c>
      <c r="D235" s="96">
        <v>698</v>
      </c>
      <c r="E235" s="96">
        <f t="shared" si="39"/>
        <v>837.6</v>
      </c>
      <c r="F235" s="96">
        <f t="shared" si="39"/>
        <v>1005.12</v>
      </c>
      <c r="G235" s="96">
        <v>1186.5999999999999</v>
      </c>
      <c r="H235" s="21">
        <f t="shared" si="40"/>
        <v>1542.58</v>
      </c>
      <c r="I235" s="4">
        <f t="shared" si="40"/>
        <v>2005.3539999999998</v>
      </c>
      <c r="J235" s="112">
        <v>1.2999999999999999E-3</v>
      </c>
      <c r="M235" s="114">
        <v>1.7</v>
      </c>
    </row>
    <row r="236" spans="1:13">
      <c r="A236" s="145"/>
      <c r="B236" s="148"/>
      <c r="C236" s="106">
        <v>140</v>
      </c>
      <c r="D236" s="96">
        <v>711</v>
      </c>
      <c r="E236" s="96">
        <f t="shared" si="39"/>
        <v>853.2</v>
      </c>
      <c r="F236" s="96">
        <f t="shared" si="39"/>
        <v>1023.84</v>
      </c>
      <c r="G236" s="96">
        <v>1208.7</v>
      </c>
      <c r="H236" s="21">
        <f t="shared" si="40"/>
        <v>1571.31</v>
      </c>
      <c r="I236" s="4">
        <f t="shared" si="40"/>
        <v>2042.703</v>
      </c>
      <c r="J236" s="112">
        <v>1.4E-3</v>
      </c>
      <c r="M236" s="114">
        <v>1.7</v>
      </c>
    </row>
    <row r="237" spans="1:13">
      <c r="A237" s="145"/>
      <c r="B237" s="148"/>
      <c r="C237" s="106">
        <v>150</v>
      </c>
      <c r="D237" s="96">
        <v>712</v>
      </c>
      <c r="E237" s="96">
        <f t="shared" si="39"/>
        <v>854.4</v>
      </c>
      <c r="F237" s="96">
        <f t="shared" si="39"/>
        <v>1025.28</v>
      </c>
      <c r="G237" s="96">
        <v>1210.3999999999999</v>
      </c>
      <c r="H237" s="21">
        <f t="shared" si="40"/>
        <v>1573.5199999999998</v>
      </c>
      <c r="I237" s="4">
        <f t="shared" si="40"/>
        <v>2045.5759999999996</v>
      </c>
      <c r="J237" s="112">
        <v>1.4E-3</v>
      </c>
      <c r="M237" s="114">
        <v>1.7</v>
      </c>
    </row>
    <row r="238" spans="1:13">
      <c r="A238" s="145"/>
      <c r="B238" s="148"/>
      <c r="C238" s="106">
        <v>160</v>
      </c>
      <c r="D238" s="96">
        <v>766</v>
      </c>
      <c r="E238" s="96">
        <f t="shared" si="39"/>
        <v>919.2</v>
      </c>
      <c r="F238" s="96">
        <f t="shared" si="39"/>
        <v>1103.04</v>
      </c>
      <c r="G238" s="96">
        <v>1302.2</v>
      </c>
      <c r="H238" s="21">
        <f t="shared" si="40"/>
        <v>1692.8600000000001</v>
      </c>
      <c r="I238" s="4">
        <f t="shared" si="40"/>
        <v>2200.7180000000003</v>
      </c>
      <c r="J238" s="112">
        <v>2.3E-3</v>
      </c>
      <c r="M238" s="114">
        <v>1.7</v>
      </c>
    </row>
    <row r="239" spans="1:13">
      <c r="A239" s="145"/>
      <c r="B239" s="148"/>
      <c r="C239" s="106">
        <v>180</v>
      </c>
      <c r="D239" s="96">
        <v>817</v>
      </c>
      <c r="E239" s="96">
        <f t="shared" si="39"/>
        <v>980.4</v>
      </c>
      <c r="F239" s="96">
        <f t="shared" si="39"/>
        <v>1176.48</v>
      </c>
      <c r="G239" s="96">
        <v>1388.8999999999999</v>
      </c>
      <c r="H239" s="21">
        <f t="shared" si="40"/>
        <v>1805.5699999999997</v>
      </c>
      <c r="I239" s="4">
        <f t="shared" si="40"/>
        <v>2347.2409999999995</v>
      </c>
      <c r="J239" s="112">
        <v>2.3999999999999998E-3</v>
      </c>
      <c r="M239" s="114">
        <v>1.7</v>
      </c>
    </row>
    <row r="240" spans="1:13">
      <c r="A240" s="145"/>
      <c r="B240" s="148"/>
      <c r="C240" s="106">
        <v>200</v>
      </c>
      <c r="D240" s="96">
        <v>1095</v>
      </c>
      <c r="E240" s="96">
        <f t="shared" si="39"/>
        <v>1314</v>
      </c>
      <c r="F240" s="96">
        <f t="shared" si="39"/>
        <v>1576.8</v>
      </c>
      <c r="G240" s="96">
        <v>1861.5</v>
      </c>
      <c r="H240" s="21">
        <f t="shared" si="40"/>
        <v>2419.9499999999998</v>
      </c>
      <c r="I240" s="4">
        <f t="shared" si="40"/>
        <v>3145.9349999999995</v>
      </c>
      <c r="J240" s="112">
        <v>4.1999999999999997E-3</v>
      </c>
      <c r="M240" s="114">
        <v>1.7</v>
      </c>
    </row>
    <row r="241" spans="1:13">
      <c r="A241" s="145"/>
      <c r="B241" s="148"/>
      <c r="C241" s="106">
        <v>220</v>
      </c>
      <c r="D241" s="96">
        <v>1183</v>
      </c>
      <c r="E241" s="96">
        <f t="shared" si="39"/>
        <v>1419.6</v>
      </c>
      <c r="F241" s="96">
        <f t="shared" si="39"/>
        <v>1703.52</v>
      </c>
      <c r="G241" s="96">
        <v>2011.1</v>
      </c>
      <c r="H241" s="21">
        <f t="shared" si="40"/>
        <v>2614.4299999999998</v>
      </c>
      <c r="I241" s="4">
        <f t="shared" si="40"/>
        <v>3398.759</v>
      </c>
      <c r="J241" s="112">
        <v>4.5999999999999999E-3</v>
      </c>
      <c r="M241" s="114">
        <v>1.7</v>
      </c>
    </row>
    <row r="242" spans="1:13">
      <c r="A242" s="145"/>
      <c r="B242" s="148"/>
      <c r="C242" s="106">
        <v>250</v>
      </c>
      <c r="D242" s="96">
        <v>1442</v>
      </c>
      <c r="E242" s="96">
        <f t="shared" si="39"/>
        <v>1730.4</v>
      </c>
      <c r="F242" s="96">
        <f t="shared" si="39"/>
        <v>2076.48</v>
      </c>
      <c r="G242" s="96">
        <v>2451.4</v>
      </c>
      <c r="H242" s="21">
        <f t="shared" si="40"/>
        <v>3186.82</v>
      </c>
      <c r="I242" s="4">
        <f t="shared" si="40"/>
        <v>4142.866</v>
      </c>
      <c r="J242" s="112">
        <v>7.3000000000000001E-3</v>
      </c>
      <c r="M242" s="114">
        <v>1.7</v>
      </c>
    </row>
    <row r="243" spans="1:13" ht="15.75" thickBot="1">
      <c r="A243" s="146"/>
      <c r="B243" s="149"/>
      <c r="C243" s="107">
        <v>300</v>
      </c>
      <c r="D243" s="97">
        <v>2324</v>
      </c>
      <c r="E243" s="97">
        <f t="shared" si="39"/>
        <v>2788.8</v>
      </c>
      <c r="F243" s="97">
        <f t="shared" si="39"/>
        <v>3346.5600000000004</v>
      </c>
      <c r="G243" s="97">
        <v>3950.7999999999997</v>
      </c>
      <c r="H243" s="22">
        <f t="shared" si="40"/>
        <v>5136.0399999999991</v>
      </c>
      <c r="I243" s="5">
        <f t="shared" si="40"/>
        <v>6676.851999999999</v>
      </c>
      <c r="J243" s="113">
        <v>8.0000000000000002E-3</v>
      </c>
      <c r="M243" s="114">
        <v>1.7</v>
      </c>
    </row>
    <row r="244" spans="1:13" ht="36" customHeight="1" thickBot="1">
      <c r="A244" s="27" t="s">
        <v>0</v>
      </c>
      <c r="B244" s="27" t="s">
        <v>31</v>
      </c>
      <c r="C244" s="27" t="s">
        <v>1</v>
      </c>
      <c r="D244" s="27" t="s">
        <v>53</v>
      </c>
      <c r="E244" s="27" t="s">
        <v>54</v>
      </c>
      <c r="F244" s="27" t="s">
        <v>49</v>
      </c>
      <c r="G244" s="27" t="s">
        <v>52</v>
      </c>
      <c r="H244" s="54" t="s">
        <v>51</v>
      </c>
      <c r="I244" s="54" t="s">
        <v>50</v>
      </c>
      <c r="J244" s="27" t="s">
        <v>28</v>
      </c>
    </row>
    <row r="245" spans="1:13">
      <c r="A245" s="144"/>
      <c r="B245" s="147" t="s">
        <v>64</v>
      </c>
      <c r="C245" s="9">
        <v>100</v>
      </c>
      <c r="D245" s="55">
        <v>850</v>
      </c>
      <c r="E245" s="55">
        <v>1000</v>
      </c>
      <c r="F245" s="55">
        <v>1200</v>
      </c>
      <c r="G245" s="55">
        <f>F245*M245</f>
        <v>1800</v>
      </c>
      <c r="H245" s="45">
        <f>G245*0.15+G245</f>
        <v>2070</v>
      </c>
      <c r="I245" s="45">
        <f t="shared" ref="I245:I285" si="41">H245*0.2+H245</f>
        <v>2484</v>
      </c>
      <c r="J245" s="52">
        <v>3.4000000000000002E-2</v>
      </c>
      <c r="M245" s="114">
        <v>1.5</v>
      </c>
    </row>
    <row r="246" spans="1:13">
      <c r="A246" s="145"/>
      <c r="B246" s="148"/>
      <c r="C246" s="10">
        <v>110</v>
      </c>
      <c r="D246" s="56">
        <v>850</v>
      </c>
      <c r="E246" s="56">
        <v>1000</v>
      </c>
      <c r="F246" s="56">
        <v>1200</v>
      </c>
      <c r="G246" s="56">
        <f t="shared" ref="G246:G285" si="42">F246*M246</f>
        <v>1800</v>
      </c>
      <c r="H246" s="4">
        <f t="shared" ref="H246:H259" si="43">G246*0.15+G246</f>
        <v>2070</v>
      </c>
      <c r="I246" s="4">
        <f t="shared" si="41"/>
        <v>2484</v>
      </c>
      <c r="J246" s="53">
        <v>3.4000000000000002E-2</v>
      </c>
      <c r="M246" s="114">
        <v>1.5</v>
      </c>
    </row>
    <row r="247" spans="1:13">
      <c r="A247" s="145"/>
      <c r="B247" s="148"/>
      <c r="C247" s="10">
        <v>115</v>
      </c>
      <c r="D247" s="56">
        <v>850</v>
      </c>
      <c r="E247" s="56">
        <v>1000</v>
      </c>
      <c r="F247" s="56">
        <v>1200</v>
      </c>
      <c r="G247" s="56">
        <f t="shared" si="42"/>
        <v>1800</v>
      </c>
      <c r="H247" s="4">
        <f t="shared" si="43"/>
        <v>2070</v>
      </c>
      <c r="I247" s="4">
        <f t="shared" si="41"/>
        <v>2484</v>
      </c>
      <c r="J247" s="53">
        <v>3.4000000000000002E-2</v>
      </c>
      <c r="M247" s="114">
        <v>1.5</v>
      </c>
    </row>
    <row r="248" spans="1:13">
      <c r="A248" s="145"/>
      <c r="B248" s="148"/>
      <c r="C248" s="10">
        <v>120</v>
      </c>
      <c r="D248" s="56">
        <v>850</v>
      </c>
      <c r="E248" s="56">
        <v>1000</v>
      </c>
      <c r="F248" s="56">
        <v>1200</v>
      </c>
      <c r="G248" s="56">
        <f t="shared" si="42"/>
        <v>1800</v>
      </c>
      <c r="H248" s="4">
        <f t="shared" si="43"/>
        <v>2070</v>
      </c>
      <c r="I248" s="4">
        <f t="shared" si="41"/>
        <v>2484</v>
      </c>
      <c r="J248" s="53">
        <v>3.4000000000000002E-2</v>
      </c>
      <c r="M248" s="114">
        <v>1.5</v>
      </c>
    </row>
    <row r="249" spans="1:13">
      <c r="A249" s="145"/>
      <c r="B249" s="148"/>
      <c r="C249" s="10">
        <v>125</v>
      </c>
      <c r="D249" s="56">
        <v>850</v>
      </c>
      <c r="E249" s="56">
        <v>1000</v>
      </c>
      <c r="F249" s="56">
        <v>1200</v>
      </c>
      <c r="G249" s="56">
        <f t="shared" si="42"/>
        <v>1800</v>
      </c>
      <c r="H249" s="4">
        <f t="shared" si="43"/>
        <v>2070</v>
      </c>
      <c r="I249" s="4">
        <f t="shared" si="41"/>
        <v>2484</v>
      </c>
      <c r="J249" s="53">
        <v>3.4000000000000002E-2</v>
      </c>
      <c r="M249" s="114">
        <v>1.5</v>
      </c>
    </row>
    <row r="250" spans="1:13">
      <c r="A250" s="145"/>
      <c r="B250" s="148"/>
      <c r="C250" s="10">
        <v>130</v>
      </c>
      <c r="D250" s="56">
        <v>850</v>
      </c>
      <c r="E250" s="56">
        <v>1000</v>
      </c>
      <c r="F250" s="56">
        <v>1200</v>
      </c>
      <c r="G250" s="56">
        <f t="shared" si="42"/>
        <v>1800</v>
      </c>
      <c r="H250" s="4">
        <f t="shared" si="43"/>
        <v>2070</v>
      </c>
      <c r="I250" s="4">
        <f t="shared" si="41"/>
        <v>2484</v>
      </c>
      <c r="J250" s="53">
        <v>3.4000000000000002E-2</v>
      </c>
      <c r="M250" s="114">
        <v>1.5</v>
      </c>
    </row>
    <row r="251" spans="1:13">
      <c r="A251" s="145"/>
      <c r="B251" s="148"/>
      <c r="C251" s="10">
        <v>135</v>
      </c>
      <c r="D251" s="56">
        <v>850</v>
      </c>
      <c r="E251" s="56">
        <v>1000</v>
      </c>
      <c r="F251" s="56">
        <v>1200</v>
      </c>
      <c r="G251" s="56">
        <f t="shared" si="42"/>
        <v>1800</v>
      </c>
      <c r="H251" s="4">
        <f t="shared" si="43"/>
        <v>2070</v>
      </c>
      <c r="I251" s="4">
        <f t="shared" si="41"/>
        <v>2484</v>
      </c>
      <c r="J251" s="53">
        <v>3.4000000000000002E-2</v>
      </c>
      <c r="M251" s="114">
        <v>1.5</v>
      </c>
    </row>
    <row r="252" spans="1:13">
      <c r="A252" s="145"/>
      <c r="B252" s="148"/>
      <c r="C252" s="10">
        <v>140</v>
      </c>
      <c r="D252" s="56">
        <v>850</v>
      </c>
      <c r="E252" s="56">
        <v>1000</v>
      </c>
      <c r="F252" s="56">
        <v>1200</v>
      </c>
      <c r="G252" s="56">
        <f t="shared" si="42"/>
        <v>1800</v>
      </c>
      <c r="H252" s="4">
        <f t="shared" si="43"/>
        <v>2070</v>
      </c>
      <c r="I252" s="4">
        <f t="shared" si="41"/>
        <v>2484</v>
      </c>
      <c r="J252" s="53">
        <v>3.4000000000000002E-2</v>
      </c>
      <c r="M252" s="114">
        <v>1.5</v>
      </c>
    </row>
    <row r="253" spans="1:13">
      <c r="A253" s="145"/>
      <c r="B253" s="148"/>
      <c r="C253" s="10">
        <v>150</v>
      </c>
      <c r="D253" s="56">
        <v>850</v>
      </c>
      <c r="E253" s="56">
        <v>1000</v>
      </c>
      <c r="F253" s="56">
        <v>1200</v>
      </c>
      <c r="G253" s="56">
        <f t="shared" si="42"/>
        <v>1800</v>
      </c>
      <c r="H253" s="4">
        <f t="shared" si="43"/>
        <v>2070</v>
      </c>
      <c r="I253" s="4">
        <f t="shared" si="41"/>
        <v>2484</v>
      </c>
      <c r="J253" s="53">
        <v>3.4000000000000002E-2</v>
      </c>
      <c r="M253" s="114">
        <v>1.5</v>
      </c>
    </row>
    <row r="254" spans="1:13">
      <c r="A254" s="145"/>
      <c r="B254" s="148"/>
      <c r="C254" s="10">
        <v>160</v>
      </c>
      <c r="D254" s="56">
        <v>850</v>
      </c>
      <c r="E254" s="56">
        <v>1000</v>
      </c>
      <c r="F254" s="56">
        <v>1200</v>
      </c>
      <c r="G254" s="56">
        <f t="shared" si="42"/>
        <v>1800</v>
      </c>
      <c r="H254" s="4">
        <f t="shared" si="43"/>
        <v>2070</v>
      </c>
      <c r="I254" s="4">
        <f t="shared" si="41"/>
        <v>2484</v>
      </c>
      <c r="J254" s="53">
        <v>3.4000000000000002E-2</v>
      </c>
      <c r="M254" s="114">
        <v>1.5</v>
      </c>
    </row>
    <row r="255" spans="1:13">
      <c r="A255" s="145"/>
      <c r="B255" s="148"/>
      <c r="C255" s="10">
        <v>180</v>
      </c>
      <c r="D255" s="56">
        <v>850</v>
      </c>
      <c r="E255" s="56">
        <v>1000</v>
      </c>
      <c r="F255" s="56">
        <v>1200</v>
      </c>
      <c r="G255" s="56">
        <f t="shared" si="42"/>
        <v>1800</v>
      </c>
      <c r="H255" s="4">
        <f t="shared" si="43"/>
        <v>2070</v>
      </c>
      <c r="I255" s="4">
        <f t="shared" si="41"/>
        <v>2484</v>
      </c>
      <c r="J255" s="53">
        <v>3.4000000000000002E-2</v>
      </c>
      <c r="M255" s="114">
        <v>1.5</v>
      </c>
    </row>
    <row r="256" spans="1:13">
      <c r="A256" s="145"/>
      <c r="B256" s="148"/>
      <c r="C256" s="10">
        <v>200</v>
      </c>
      <c r="D256" s="56">
        <v>850</v>
      </c>
      <c r="E256" s="56">
        <v>1000</v>
      </c>
      <c r="F256" s="56">
        <v>1200</v>
      </c>
      <c r="G256" s="56">
        <f t="shared" si="42"/>
        <v>1800</v>
      </c>
      <c r="H256" s="4">
        <f t="shared" si="43"/>
        <v>2070</v>
      </c>
      <c r="I256" s="4">
        <f t="shared" si="41"/>
        <v>2484</v>
      </c>
      <c r="J256" s="53">
        <v>3.4000000000000002E-2</v>
      </c>
      <c r="M256" s="114">
        <v>1.5</v>
      </c>
    </row>
    <row r="257" spans="1:13">
      <c r="A257" s="145"/>
      <c r="B257" s="148"/>
      <c r="C257" s="10">
        <v>220</v>
      </c>
      <c r="D257" s="56">
        <v>850</v>
      </c>
      <c r="E257" s="56">
        <v>1000</v>
      </c>
      <c r="F257" s="56">
        <v>1200</v>
      </c>
      <c r="G257" s="56">
        <f t="shared" si="42"/>
        <v>1800</v>
      </c>
      <c r="H257" s="4">
        <f t="shared" si="43"/>
        <v>2070</v>
      </c>
      <c r="I257" s="4">
        <f t="shared" si="41"/>
        <v>2484</v>
      </c>
      <c r="J257" s="53">
        <v>4.9500000000000002E-2</v>
      </c>
      <c r="M257" s="114">
        <v>1.5</v>
      </c>
    </row>
    <row r="258" spans="1:13">
      <c r="A258" s="145"/>
      <c r="B258" s="148"/>
      <c r="C258" s="10">
        <v>250</v>
      </c>
      <c r="D258" s="56">
        <v>850</v>
      </c>
      <c r="E258" s="56">
        <v>1000</v>
      </c>
      <c r="F258" s="56">
        <v>1200</v>
      </c>
      <c r="G258" s="56">
        <f t="shared" si="42"/>
        <v>1800</v>
      </c>
      <c r="H258" s="4">
        <f t="shared" si="43"/>
        <v>2070</v>
      </c>
      <c r="I258" s="4">
        <f t="shared" si="41"/>
        <v>2484</v>
      </c>
      <c r="J258" s="53">
        <v>4.9500000000000002E-2</v>
      </c>
      <c r="M258" s="114">
        <v>1.5</v>
      </c>
    </row>
    <row r="259" spans="1:13" ht="15.75" thickBot="1">
      <c r="A259" s="145"/>
      <c r="B259" s="148"/>
      <c r="C259" s="16">
        <v>300</v>
      </c>
      <c r="D259" s="66">
        <v>850</v>
      </c>
      <c r="E259" s="66">
        <v>1000</v>
      </c>
      <c r="F259" s="66">
        <v>1200</v>
      </c>
      <c r="G259" s="66">
        <f t="shared" si="42"/>
        <v>1800</v>
      </c>
      <c r="H259" s="5">
        <f t="shared" si="43"/>
        <v>2070</v>
      </c>
      <c r="I259" s="5">
        <f t="shared" si="41"/>
        <v>2484</v>
      </c>
      <c r="J259" s="69">
        <v>4.9500000000000002E-2</v>
      </c>
      <c r="M259" s="114">
        <v>1.5</v>
      </c>
    </row>
    <row r="260" spans="1:13">
      <c r="A260" s="144"/>
      <c r="B260" s="147" t="s">
        <v>76</v>
      </c>
      <c r="C260" s="9">
        <v>100</v>
      </c>
      <c r="D260" s="64">
        <v>1003</v>
      </c>
      <c r="E260" s="55">
        <f>D260*0.3+D260</f>
        <v>1303.9000000000001</v>
      </c>
      <c r="F260" s="64">
        <v>1601</v>
      </c>
      <c r="G260" s="55">
        <f t="shared" si="42"/>
        <v>2401.5</v>
      </c>
      <c r="H260" s="45">
        <f>G260*0.15+G260</f>
        <v>2761.7249999999999</v>
      </c>
      <c r="I260" s="45">
        <f t="shared" si="41"/>
        <v>3314.0699999999997</v>
      </c>
      <c r="J260" s="72">
        <v>2.0500000000000001E-2</v>
      </c>
      <c r="M260" s="114">
        <v>1.5</v>
      </c>
    </row>
    <row r="261" spans="1:13">
      <c r="A261" s="145"/>
      <c r="B261" s="148"/>
      <c r="C261" s="10">
        <v>110</v>
      </c>
      <c r="D261" s="63">
        <v>1003</v>
      </c>
      <c r="E261" s="56">
        <f t="shared" ref="E261:E274" si="44">D261*0.3+D261</f>
        <v>1303.9000000000001</v>
      </c>
      <c r="F261" s="63">
        <v>1601</v>
      </c>
      <c r="G261" s="56">
        <f t="shared" si="42"/>
        <v>2401.5</v>
      </c>
      <c r="H261" s="4">
        <f t="shared" ref="H261:H285" si="45">G261*0.15+G261</f>
        <v>2761.7249999999999</v>
      </c>
      <c r="I261" s="4">
        <f t="shared" si="41"/>
        <v>3314.0699999999997</v>
      </c>
      <c r="J261" s="36">
        <v>2.2599999999999999E-2</v>
      </c>
      <c r="M261" s="114">
        <v>1.5</v>
      </c>
    </row>
    <row r="262" spans="1:13">
      <c r="A262" s="145"/>
      <c r="B262" s="148"/>
      <c r="C262" s="10">
        <v>115</v>
      </c>
      <c r="D262" s="63">
        <v>1003</v>
      </c>
      <c r="E262" s="56">
        <f t="shared" si="44"/>
        <v>1303.9000000000001</v>
      </c>
      <c r="F262" s="63">
        <v>1601</v>
      </c>
      <c r="G262" s="56">
        <f t="shared" si="42"/>
        <v>2401.5</v>
      </c>
      <c r="H262" s="4">
        <f t="shared" si="45"/>
        <v>2761.7249999999999</v>
      </c>
      <c r="I262" s="4">
        <f t="shared" si="41"/>
        <v>3314.0699999999997</v>
      </c>
      <c r="J262" s="36">
        <v>2.2599999999999999E-2</v>
      </c>
      <c r="M262" s="114">
        <v>1.5</v>
      </c>
    </row>
    <row r="263" spans="1:13">
      <c r="A263" s="145"/>
      <c r="B263" s="148"/>
      <c r="C263" s="10">
        <v>120</v>
      </c>
      <c r="D263" s="63">
        <v>1133</v>
      </c>
      <c r="E263" s="56">
        <f t="shared" si="44"/>
        <v>1472.9</v>
      </c>
      <c r="F263" s="63">
        <v>2370</v>
      </c>
      <c r="G263" s="56">
        <f t="shared" si="42"/>
        <v>3555</v>
      </c>
      <c r="H263" s="4">
        <f t="shared" si="45"/>
        <v>4088.25</v>
      </c>
      <c r="I263" s="4">
        <f t="shared" si="41"/>
        <v>4905.8999999999996</v>
      </c>
      <c r="J263" s="36">
        <v>2.2599999999999999E-2</v>
      </c>
      <c r="M263" s="114">
        <v>1.5</v>
      </c>
    </row>
    <row r="264" spans="1:13">
      <c r="A264" s="145"/>
      <c r="B264" s="148"/>
      <c r="C264" s="10">
        <v>125</v>
      </c>
      <c r="D264" s="63">
        <v>1133</v>
      </c>
      <c r="E264" s="56">
        <f t="shared" si="44"/>
        <v>1472.9</v>
      </c>
      <c r="F264" s="63">
        <v>2370</v>
      </c>
      <c r="G264" s="56">
        <f t="shared" si="42"/>
        <v>3555</v>
      </c>
      <c r="H264" s="4">
        <f t="shared" si="45"/>
        <v>4088.25</v>
      </c>
      <c r="I264" s="4">
        <f t="shared" si="41"/>
        <v>4905.8999999999996</v>
      </c>
      <c r="J264" s="36">
        <v>3.44E-2</v>
      </c>
      <c r="M264" s="114">
        <v>1.5</v>
      </c>
    </row>
    <row r="265" spans="1:13">
      <c r="A265" s="145"/>
      <c r="B265" s="148"/>
      <c r="C265" s="10">
        <v>130</v>
      </c>
      <c r="D265" s="63">
        <v>1133</v>
      </c>
      <c r="E265" s="56">
        <f t="shared" si="44"/>
        <v>1472.9</v>
      </c>
      <c r="F265" s="63">
        <v>2370</v>
      </c>
      <c r="G265" s="56">
        <f t="shared" si="42"/>
        <v>3555</v>
      </c>
      <c r="H265" s="4">
        <f t="shared" si="45"/>
        <v>4088.25</v>
      </c>
      <c r="I265" s="4">
        <f t="shared" si="41"/>
        <v>4905.8999999999996</v>
      </c>
      <c r="J265" s="36">
        <v>3.44E-2</v>
      </c>
      <c r="M265" s="114">
        <v>1.5</v>
      </c>
    </row>
    <row r="266" spans="1:13">
      <c r="A266" s="145"/>
      <c r="B266" s="148"/>
      <c r="C266" s="10">
        <v>135</v>
      </c>
      <c r="D266" s="63">
        <v>1133</v>
      </c>
      <c r="E266" s="56">
        <f t="shared" si="44"/>
        <v>1472.9</v>
      </c>
      <c r="F266" s="63">
        <v>2370</v>
      </c>
      <c r="G266" s="56">
        <f t="shared" si="42"/>
        <v>3555</v>
      </c>
      <c r="H266" s="4">
        <f t="shared" si="45"/>
        <v>4088.25</v>
      </c>
      <c r="I266" s="4">
        <f t="shared" si="41"/>
        <v>4905.8999999999996</v>
      </c>
      <c r="J266" s="36">
        <v>3.44E-2</v>
      </c>
      <c r="M266" s="114">
        <v>1.5</v>
      </c>
    </row>
    <row r="267" spans="1:13">
      <c r="A267" s="145"/>
      <c r="B267" s="148"/>
      <c r="C267" s="10">
        <v>140</v>
      </c>
      <c r="D267" s="63">
        <v>1133</v>
      </c>
      <c r="E267" s="56">
        <f t="shared" si="44"/>
        <v>1472.9</v>
      </c>
      <c r="F267" s="63">
        <v>2370</v>
      </c>
      <c r="G267" s="56">
        <f t="shared" si="42"/>
        <v>3555</v>
      </c>
      <c r="H267" s="4">
        <f t="shared" si="45"/>
        <v>4088.25</v>
      </c>
      <c r="I267" s="4">
        <f t="shared" si="41"/>
        <v>4905.8999999999996</v>
      </c>
      <c r="J267" s="36">
        <v>3.85E-2</v>
      </c>
      <c r="M267" s="114">
        <v>1.5</v>
      </c>
    </row>
    <row r="268" spans="1:13">
      <c r="A268" s="145"/>
      <c r="B268" s="148"/>
      <c r="C268" s="10">
        <v>150</v>
      </c>
      <c r="D268" s="63">
        <v>1441</v>
      </c>
      <c r="E268" s="56">
        <f t="shared" si="44"/>
        <v>1873.3</v>
      </c>
      <c r="F268" s="63">
        <v>2731</v>
      </c>
      <c r="G268" s="56">
        <f t="shared" si="42"/>
        <v>4096.5</v>
      </c>
      <c r="H268" s="4">
        <f t="shared" si="45"/>
        <v>4710.9750000000004</v>
      </c>
      <c r="I268" s="4">
        <f t="shared" si="41"/>
        <v>5653.17</v>
      </c>
      <c r="J268" s="36">
        <v>3.85E-2</v>
      </c>
      <c r="M268" s="114">
        <v>1.5</v>
      </c>
    </row>
    <row r="269" spans="1:13">
      <c r="A269" s="145"/>
      <c r="B269" s="148"/>
      <c r="C269" s="10">
        <v>160</v>
      </c>
      <c r="D269" s="63">
        <v>1441</v>
      </c>
      <c r="E269" s="56">
        <f t="shared" si="44"/>
        <v>1873.3</v>
      </c>
      <c r="F269" s="63">
        <v>2731</v>
      </c>
      <c r="G269" s="56">
        <f t="shared" si="42"/>
        <v>4096.5</v>
      </c>
      <c r="H269" s="4">
        <f t="shared" si="45"/>
        <v>4710.9750000000004</v>
      </c>
      <c r="I269" s="4">
        <f t="shared" si="41"/>
        <v>5653.17</v>
      </c>
      <c r="J269" s="36">
        <v>3.85E-2</v>
      </c>
      <c r="M269" s="114">
        <v>1.5</v>
      </c>
    </row>
    <row r="270" spans="1:13">
      <c r="A270" s="145"/>
      <c r="B270" s="148"/>
      <c r="C270" s="10">
        <v>180</v>
      </c>
      <c r="D270" s="63">
        <v>1441</v>
      </c>
      <c r="E270" s="56">
        <f t="shared" si="44"/>
        <v>1873.3</v>
      </c>
      <c r="F270" s="63">
        <v>2731</v>
      </c>
      <c r="G270" s="56">
        <f t="shared" si="42"/>
        <v>4096.5</v>
      </c>
      <c r="H270" s="4">
        <f t="shared" si="45"/>
        <v>4710.9750000000004</v>
      </c>
      <c r="I270" s="4">
        <f t="shared" si="41"/>
        <v>5653.17</v>
      </c>
      <c r="J270" s="36">
        <v>4.0399999999999998E-2</v>
      </c>
      <c r="M270" s="114">
        <v>1.5</v>
      </c>
    </row>
    <row r="271" spans="1:13">
      <c r="A271" s="145"/>
      <c r="B271" s="148"/>
      <c r="C271" s="10">
        <v>200</v>
      </c>
      <c r="D271" s="63">
        <v>1441</v>
      </c>
      <c r="E271" s="56">
        <f t="shared" si="44"/>
        <v>1873.3</v>
      </c>
      <c r="F271" s="63">
        <v>2731</v>
      </c>
      <c r="G271" s="56">
        <f t="shared" si="42"/>
        <v>4096.5</v>
      </c>
      <c r="H271" s="4">
        <f t="shared" si="45"/>
        <v>4710.9750000000004</v>
      </c>
      <c r="I271" s="4">
        <f t="shared" si="41"/>
        <v>5653.17</v>
      </c>
      <c r="J271" s="36">
        <v>4.5400000000000003E-2</v>
      </c>
      <c r="M271" s="114">
        <v>1.5</v>
      </c>
    </row>
    <row r="272" spans="1:13">
      <c r="A272" s="145"/>
      <c r="B272" s="148"/>
      <c r="C272" s="10">
        <v>220</v>
      </c>
      <c r="D272" s="63">
        <v>1441</v>
      </c>
      <c r="E272" s="56">
        <f t="shared" si="44"/>
        <v>1873.3</v>
      </c>
      <c r="F272" s="63">
        <v>2731</v>
      </c>
      <c r="G272" s="56">
        <f t="shared" si="42"/>
        <v>4096.5</v>
      </c>
      <c r="H272" s="4">
        <f t="shared" si="45"/>
        <v>4710.9750000000004</v>
      </c>
      <c r="I272" s="4">
        <f t="shared" si="41"/>
        <v>5653.17</v>
      </c>
      <c r="J272" s="36">
        <v>5.6800000000000003E-2</v>
      </c>
      <c r="M272" s="114">
        <v>1.5</v>
      </c>
    </row>
    <row r="273" spans="1:13">
      <c r="A273" s="145"/>
      <c r="B273" s="148"/>
      <c r="C273" s="10">
        <v>250</v>
      </c>
      <c r="D273" s="63">
        <v>2024</v>
      </c>
      <c r="E273" s="56">
        <f t="shared" si="44"/>
        <v>2631.2</v>
      </c>
      <c r="F273" s="63">
        <v>3735</v>
      </c>
      <c r="G273" s="56">
        <f t="shared" si="42"/>
        <v>5602.5</v>
      </c>
      <c r="H273" s="4">
        <f t="shared" si="45"/>
        <v>6442.875</v>
      </c>
      <c r="I273" s="4">
        <f t="shared" si="41"/>
        <v>7731.45</v>
      </c>
      <c r="J273" s="36">
        <v>6.4600000000000005E-2</v>
      </c>
      <c r="M273" s="114">
        <v>1.5</v>
      </c>
    </row>
    <row r="274" spans="1:13" ht="15.75" thickBot="1">
      <c r="A274" s="145"/>
      <c r="B274" s="148"/>
      <c r="C274" s="16">
        <v>300</v>
      </c>
      <c r="D274" s="88">
        <v>2024</v>
      </c>
      <c r="E274" s="66">
        <f t="shared" si="44"/>
        <v>2631.2</v>
      </c>
      <c r="F274" s="88">
        <v>3735</v>
      </c>
      <c r="G274" s="66">
        <f t="shared" si="42"/>
        <v>5602.5</v>
      </c>
      <c r="H274" s="24">
        <f t="shared" si="45"/>
        <v>6442.875</v>
      </c>
      <c r="I274" s="24">
        <f t="shared" si="41"/>
        <v>7731.45</v>
      </c>
      <c r="J274" s="89">
        <v>9.8699999999999996E-2</v>
      </c>
      <c r="M274" s="114">
        <v>1.5</v>
      </c>
    </row>
    <row r="275" spans="1:13">
      <c r="A275" s="144"/>
      <c r="B275" s="147" t="s">
        <v>65</v>
      </c>
      <c r="C275" s="9" t="s">
        <v>77</v>
      </c>
      <c r="D275" s="55">
        <f>D260/F260*F275</f>
        <v>125.92317301686445</v>
      </c>
      <c r="E275" s="55">
        <f>D275*0.3+D275</f>
        <v>163.70012492192379</v>
      </c>
      <c r="F275" s="64">
        <v>201</v>
      </c>
      <c r="G275" s="55">
        <f t="shared" si="42"/>
        <v>301.5</v>
      </c>
      <c r="H275" s="3">
        <f t="shared" si="45"/>
        <v>346.72500000000002</v>
      </c>
      <c r="I275" s="3">
        <f t="shared" si="41"/>
        <v>416.07000000000005</v>
      </c>
      <c r="J275" s="72">
        <v>1E-4</v>
      </c>
      <c r="M275" s="114">
        <v>1.5</v>
      </c>
    </row>
    <row r="276" spans="1:13">
      <c r="A276" s="145"/>
      <c r="B276" s="148"/>
      <c r="C276" s="10" t="s">
        <v>78</v>
      </c>
      <c r="D276" s="56">
        <f>D261/F261*F276</f>
        <v>142.83822610868208</v>
      </c>
      <c r="E276" s="56">
        <f t="shared" ref="E276:E285" si="46">D276*0.3+D276</f>
        <v>185.68969394128669</v>
      </c>
      <c r="F276" s="63">
        <v>228</v>
      </c>
      <c r="G276" s="56">
        <f t="shared" si="42"/>
        <v>342</v>
      </c>
      <c r="H276" s="4">
        <f t="shared" si="45"/>
        <v>393.3</v>
      </c>
      <c r="I276" s="4">
        <f t="shared" si="41"/>
        <v>471.96000000000004</v>
      </c>
      <c r="J276" s="36">
        <v>1E-4</v>
      </c>
      <c r="M276" s="114">
        <v>1.5</v>
      </c>
    </row>
    <row r="277" spans="1:13">
      <c r="A277" s="145"/>
      <c r="B277" s="148"/>
      <c r="C277" s="10" t="s">
        <v>79</v>
      </c>
      <c r="D277" s="56">
        <f t="shared" ref="D277:D279" si="47">D262/F262*F277</f>
        <v>177.29481574016239</v>
      </c>
      <c r="E277" s="56">
        <f t="shared" si="46"/>
        <v>230.48326046221109</v>
      </c>
      <c r="F277" s="63">
        <v>283</v>
      </c>
      <c r="G277" s="56">
        <f t="shared" si="42"/>
        <v>424.5</v>
      </c>
      <c r="H277" s="4">
        <f t="shared" si="45"/>
        <v>488.17500000000001</v>
      </c>
      <c r="I277" s="4">
        <f t="shared" si="41"/>
        <v>585.81000000000006</v>
      </c>
      <c r="J277" s="36">
        <v>1E-4</v>
      </c>
      <c r="M277" s="114">
        <v>1.5</v>
      </c>
    </row>
    <row r="278" spans="1:13">
      <c r="A278" s="145"/>
      <c r="B278" s="148"/>
      <c r="C278" s="10" t="s">
        <v>80</v>
      </c>
      <c r="D278" s="56">
        <f t="shared" si="47"/>
        <v>135.29071729957806</v>
      </c>
      <c r="E278" s="56">
        <f t="shared" si="46"/>
        <v>175.8779324894515</v>
      </c>
      <c r="F278" s="63">
        <v>283</v>
      </c>
      <c r="G278" s="56">
        <f t="shared" si="42"/>
        <v>424.5</v>
      </c>
      <c r="H278" s="4">
        <f t="shared" si="45"/>
        <v>488.17500000000001</v>
      </c>
      <c r="I278" s="4">
        <f t="shared" si="41"/>
        <v>585.81000000000006</v>
      </c>
      <c r="J278" s="36">
        <v>1E-4</v>
      </c>
      <c r="M278" s="114">
        <v>1.5</v>
      </c>
    </row>
    <row r="279" spans="1:13">
      <c r="A279" s="145"/>
      <c r="B279" s="148"/>
      <c r="C279" s="10" t="s">
        <v>81</v>
      </c>
      <c r="D279" s="56">
        <f t="shared" si="47"/>
        <v>137.68101265822784</v>
      </c>
      <c r="E279" s="56">
        <f t="shared" si="46"/>
        <v>178.98531645569619</v>
      </c>
      <c r="F279" s="63">
        <v>288</v>
      </c>
      <c r="G279" s="56">
        <f t="shared" si="42"/>
        <v>432</v>
      </c>
      <c r="H279" s="4">
        <f t="shared" si="45"/>
        <v>496.8</v>
      </c>
      <c r="I279" s="4">
        <f t="shared" si="41"/>
        <v>596.16000000000008</v>
      </c>
      <c r="J279" s="36">
        <v>1E-4</v>
      </c>
      <c r="M279" s="114">
        <v>1.5</v>
      </c>
    </row>
    <row r="280" spans="1:13">
      <c r="A280" s="145"/>
      <c r="B280" s="148"/>
      <c r="C280" s="10" t="s">
        <v>82</v>
      </c>
      <c r="D280" s="56">
        <f>D268/F268*F280</f>
        <v>173.06774075430246</v>
      </c>
      <c r="E280" s="56">
        <f t="shared" si="46"/>
        <v>224.98806298059321</v>
      </c>
      <c r="F280" s="56">
        <v>328</v>
      </c>
      <c r="G280" s="56">
        <f t="shared" si="42"/>
        <v>492</v>
      </c>
      <c r="H280" s="4">
        <f t="shared" si="45"/>
        <v>565.79999999999995</v>
      </c>
      <c r="I280" s="4">
        <f t="shared" si="41"/>
        <v>678.95999999999992</v>
      </c>
      <c r="J280" s="36">
        <v>2.0000000000000001E-4</v>
      </c>
      <c r="M280" s="114">
        <v>1.5</v>
      </c>
    </row>
    <row r="281" spans="1:13">
      <c r="A281" s="145"/>
      <c r="B281" s="148"/>
      <c r="C281" s="10" t="s">
        <v>83</v>
      </c>
      <c r="D281" s="56">
        <f t="shared" ref="D281:D282" si="48">D269/F269*F281</f>
        <v>256.96338337605272</v>
      </c>
      <c r="E281" s="56">
        <f t="shared" si="46"/>
        <v>334.05239838886854</v>
      </c>
      <c r="F281" s="56">
        <v>487</v>
      </c>
      <c r="G281" s="56">
        <f t="shared" si="42"/>
        <v>730.5</v>
      </c>
      <c r="H281" s="4">
        <f t="shared" si="45"/>
        <v>840.07500000000005</v>
      </c>
      <c r="I281" s="4">
        <f t="shared" si="41"/>
        <v>1008.09</v>
      </c>
      <c r="J281" s="36">
        <v>2.0000000000000001E-4</v>
      </c>
      <c r="M281" s="114">
        <v>1.5</v>
      </c>
    </row>
    <row r="282" spans="1:13">
      <c r="A282" s="145"/>
      <c r="B282" s="148"/>
      <c r="C282" s="10" t="s">
        <v>84</v>
      </c>
      <c r="D282" s="56">
        <f t="shared" si="48"/>
        <v>508.65031124130354</v>
      </c>
      <c r="E282" s="56">
        <f t="shared" si="46"/>
        <v>661.24540461369463</v>
      </c>
      <c r="F282" s="56">
        <v>964</v>
      </c>
      <c r="G282" s="56">
        <f t="shared" si="42"/>
        <v>1446</v>
      </c>
      <c r="H282" s="4">
        <f t="shared" si="45"/>
        <v>1662.9</v>
      </c>
      <c r="I282" s="4">
        <f t="shared" si="41"/>
        <v>1995.48</v>
      </c>
      <c r="J282" s="36">
        <v>4.0000000000000002E-4</v>
      </c>
      <c r="M282" s="114">
        <v>1.5</v>
      </c>
    </row>
    <row r="283" spans="1:13">
      <c r="A283" s="145"/>
      <c r="B283" s="148"/>
      <c r="C283" s="10" t="s">
        <v>85</v>
      </c>
      <c r="D283" s="56">
        <f>D273/F273*F283</f>
        <v>526.72771084337353</v>
      </c>
      <c r="E283" s="56">
        <f t="shared" si="46"/>
        <v>684.74602409638555</v>
      </c>
      <c r="F283" s="56">
        <v>972</v>
      </c>
      <c r="G283" s="56">
        <f t="shared" si="42"/>
        <v>1458</v>
      </c>
      <c r="H283" s="4">
        <f t="shared" si="45"/>
        <v>1676.7</v>
      </c>
      <c r="I283" s="4">
        <f t="shared" si="41"/>
        <v>2012.04</v>
      </c>
      <c r="J283" s="36">
        <v>4.0000000000000002E-4</v>
      </c>
      <c r="M283" s="114">
        <v>1.5</v>
      </c>
    </row>
    <row r="284" spans="1:13">
      <c r="A284" s="145"/>
      <c r="B284" s="148"/>
      <c r="C284" s="10" t="s">
        <v>86</v>
      </c>
      <c r="D284" s="56">
        <f>D274/F274*F284</f>
        <v>695.25890227576974</v>
      </c>
      <c r="E284" s="56">
        <f t="shared" si="46"/>
        <v>903.83657295850071</v>
      </c>
      <c r="F284" s="56">
        <v>1283</v>
      </c>
      <c r="G284" s="56">
        <f t="shared" si="42"/>
        <v>1924.5</v>
      </c>
      <c r="H284" s="4">
        <f t="shared" si="45"/>
        <v>2213.1750000000002</v>
      </c>
      <c r="I284" s="4">
        <f t="shared" si="41"/>
        <v>2655.8100000000004</v>
      </c>
      <c r="J284" s="36">
        <v>5.0000000000000001E-4</v>
      </c>
      <c r="M284" s="114">
        <v>1.5</v>
      </c>
    </row>
    <row r="285" spans="1:13" ht="15.75" thickBot="1">
      <c r="A285" s="146"/>
      <c r="B285" s="149"/>
      <c r="C285" s="11" t="s">
        <v>87</v>
      </c>
      <c r="D285" s="57">
        <f>D275/F275*F285</f>
        <v>780.59837601499066</v>
      </c>
      <c r="E285" s="57">
        <f t="shared" si="46"/>
        <v>1014.7778888194879</v>
      </c>
      <c r="F285" s="57">
        <v>1246</v>
      </c>
      <c r="G285" s="57">
        <f t="shared" si="42"/>
        <v>1869</v>
      </c>
      <c r="H285" s="5">
        <f t="shared" si="45"/>
        <v>2149.35</v>
      </c>
      <c r="I285" s="5">
        <f t="shared" si="41"/>
        <v>2579.2199999999998</v>
      </c>
      <c r="J285" s="73">
        <v>5.9999999999999995E-4</v>
      </c>
      <c r="M285" s="114">
        <v>1.5</v>
      </c>
    </row>
    <row r="286" spans="1:13" ht="36" customHeight="1" thickBot="1">
      <c r="A286" s="27" t="s">
        <v>0</v>
      </c>
      <c r="B286" s="27" t="s">
        <v>31</v>
      </c>
      <c r="C286" s="54" t="s">
        <v>1</v>
      </c>
      <c r="D286" s="54" t="s">
        <v>53</v>
      </c>
      <c r="E286" s="54" t="s">
        <v>54</v>
      </c>
      <c r="F286" s="54" t="s">
        <v>49</v>
      </c>
      <c r="G286" s="54" t="s">
        <v>52</v>
      </c>
      <c r="H286" s="54" t="s">
        <v>51</v>
      </c>
      <c r="I286" s="54" t="s">
        <v>50</v>
      </c>
      <c r="J286" s="54" t="s">
        <v>28</v>
      </c>
    </row>
    <row r="287" spans="1:13">
      <c r="A287" s="144"/>
      <c r="B287" s="147" t="s">
        <v>66</v>
      </c>
      <c r="C287" s="37">
        <v>100</v>
      </c>
      <c r="D287" s="67">
        <f>F287-F287*0.3</f>
        <v>93.800000000000011</v>
      </c>
      <c r="E287" s="67">
        <f>D287*0.2+D287</f>
        <v>112.56000000000002</v>
      </c>
      <c r="F287" s="81">
        <v>134</v>
      </c>
      <c r="G287" s="67">
        <f>F287*M287</f>
        <v>201</v>
      </c>
      <c r="H287" s="45">
        <f>G287*0.15+G287</f>
        <v>231.15</v>
      </c>
      <c r="I287" s="45">
        <f t="shared" ref="I287:I316" si="49">H287*0.2+H287</f>
        <v>277.38</v>
      </c>
      <c r="J287" s="77">
        <v>2.9999999999999997E-4</v>
      </c>
      <c r="M287" s="114">
        <v>1.5</v>
      </c>
    </row>
    <row r="288" spans="1:13">
      <c r="A288" s="145"/>
      <c r="B288" s="148"/>
      <c r="C288" s="10">
        <v>110</v>
      </c>
      <c r="D288" s="56">
        <f t="shared" ref="D288:D316" si="50">F288-F288*0.3</f>
        <v>93.800000000000011</v>
      </c>
      <c r="E288" s="56">
        <f t="shared" ref="E288:E316" si="51">D288*0.2+D288</f>
        <v>112.56000000000002</v>
      </c>
      <c r="F288" s="79">
        <v>134</v>
      </c>
      <c r="G288" s="56">
        <f t="shared" ref="G288:G316" si="52">F288*M288</f>
        <v>201</v>
      </c>
      <c r="H288" s="4">
        <f t="shared" ref="H288:H301" si="53">G288*0.15+G288</f>
        <v>231.15</v>
      </c>
      <c r="I288" s="4">
        <f t="shared" si="49"/>
        <v>277.38</v>
      </c>
      <c r="J288" s="47">
        <v>4.0000000000000002E-4</v>
      </c>
      <c r="M288" s="114">
        <v>1.5</v>
      </c>
    </row>
    <row r="289" spans="1:13">
      <c r="A289" s="145"/>
      <c r="B289" s="148"/>
      <c r="C289" s="10">
        <v>115</v>
      </c>
      <c r="D289" s="56">
        <f t="shared" si="50"/>
        <v>95.2</v>
      </c>
      <c r="E289" s="56">
        <f t="shared" si="51"/>
        <v>114.24000000000001</v>
      </c>
      <c r="F289" s="79">
        <v>136</v>
      </c>
      <c r="G289" s="56">
        <f t="shared" si="52"/>
        <v>204</v>
      </c>
      <c r="H289" s="4">
        <f t="shared" si="53"/>
        <v>234.6</v>
      </c>
      <c r="I289" s="4">
        <f t="shared" si="49"/>
        <v>281.52</v>
      </c>
      <c r="J289" s="47">
        <v>4.0000000000000002E-4</v>
      </c>
      <c r="M289" s="114">
        <v>1.5</v>
      </c>
    </row>
    <row r="290" spans="1:13">
      <c r="A290" s="145"/>
      <c r="B290" s="148"/>
      <c r="C290" s="10">
        <v>120</v>
      </c>
      <c r="D290" s="56">
        <f t="shared" si="50"/>
        <v>96.6</v>
      </c>
      <c r="E290" s="56">
        <f t="shared" si="51"/>
        <v>115.91999999999999</v>
      </c>
      <c r="F290" s="79">
        <v>138</v>
      </c>
      <c r="G290" s="56">
        <f t="shared" si="52"/>
        <v>207</v>
      </c>
      <c r="H290" s="4">
        <f t="shared" si="53"/>
        <v>238.05</v>
      </c>
      <c r="I290" s="4">
        <f t="shared" si="49"/>
        <v>285.66000000000003</v>
      </c>
      <c r="J290" s="47">
        <v>5.0000000000000001E-4</v>
      </c>
      <c r="M290" s="114">
        <v>1.5</v>
      </c>
    </row>
    <row r="291" spans="1:13">
      <c r="A291" s="145"/>
      <c r="B291" s="148"/>
      <c r="C291" s="10">
        <v>125</v>
      </c>
      <c r="D291" s="56">
        <f t="shared" si="50"/>
        <v>98.7</v>
      </c>
      <c r="E291" s="56">
        <f t="shared" si="51"/>
        <v>118.44</v>
      </c>
      <c r="F291" s="79">
        <v>141</v>
      </c>
      <c r="G291" s="56">
        <f t="shared" si="52"/>
        <v>211.5</v>
      </c>
      <c r="H291" s="4">
        <f t="shared" si="53"/>
        <v>243.22499999999999</v>
      </c>
      <c r="I291" s="4">
        <f t="shared" si="49"/>
        <v>291.87</v>
      </c>
      <c r="J291" s="47">
        <v>5.0000000000000001E-4</v>
      </c>
      <c r="M291" s="114">
        <v>1.5</v>
      </c>
    </row>
    <row r="292" spans="1:13">
      <c r="A292" s="145"/>
      <c r="B292" s="148"/>
      <c r="C292" s="10">
        <v>130</v>
      </c>
      <c r="D292" s="56">
        <f t="shared" si="50"/>
        <v>98.7</v>
      </c>
      <c r="E292" s="56">
        <f t="shared" si="51"/>
        <v>118.44</v>
      </c>
      <c r="F292" s="79">
        <v>141</v>
      </c>
      <c r="G292" s="56">
        <f t="shared" si="52"/>
        <v>211.5</v>
      </c>
      <c r="H292" s="4">
        <f t="shared" si="53"/>
        <v>243.22499999999999</v>
      </c>
      <c r="I292" s="4">
        <f t="shared" si="49"/>
        <v>291.87</v>
      </c>
      <c r="J292" s="47">
        <v>5.9999999999999995E-4</v>
      </c>
      <c r="M292" s="114">
        <v>1.5</v>
      </c>
    </row>
    <row r="293" spans="1:13">
      <c r="A293" s="145"/>
      <c r="B293" s="148"/>
      <c r="C293" s="10">
        <v>135</v>
      </c>
      <c r="D293" s="56">
        <f t="shared" si="50"/>
        <v>100.1</v>
      </c>
      <c r="E293" s="56">
        <f t="shared" si="51"/>
        <v>120.11999999999999</v>
      </c>
      <c r="F293" s="79">
        <v>143</v>
      </c>
      <c r="G293" s="56">
        <f t="shared" si="52"/>
        <v>214.5</v>
      </c>
      <c r="H293" s="4">
        <f t="shared" si="53"/>
        <v>246.67500000000001</v>
      </c>
      <c r="I293" s="4">
        <f t="shared" si="49"/>
        <v>296.01</v>
      </c>
      <c r="J293" s="47">
        <v>5.9999999999999995E-4</v>
      </c>
      <c r="M293" s="114">
        <v>1.5</v>
      </c>
    </row>
    <row r="294" spans="1:13">
      <c r="A294" s="145"/>
      <c r="B294" s="148"/>
      <c r="C294" s="10">
        <v>140</v>
      </c>
      <c r="D294" s="56">
        <f t="shared" si="50"/>
        <v>101.5</v>
      </c>
      <c r="E294" s="56">
        <f t="shared" si="51"/>
        <v>121.8</v>
      </c>
      <c r="F294" s="79">
        <v>145</v>
      </c>
      <c r="G294" s="56">
        <f t="shared" si="52"/>
        <v>217.5</v>
      </c>
      <c r="H294" s="4">
        <f t="shared" si="53"/>
        <v>250.125</v>
      </c>
      <c r="I294" s="4">
        <f t="shared" si="49"/>
        <v>300.14999999999998</v>
      </c>
      <c r="J294" s="47">
        <v>5.9999999999999995E-4</v>
      </c>
      <c r="M294" s="114">
        <v>1.5</v>
      </c>
    </row>
    <row r="295" spans="1:13">
      <c r="A295" s="145"/>
      <c r="B295" s="148"/>
      <c r="C295" s="10">
        <v>150</v>
      </c>
      <c r="D295" s="56">
        <f t="shared" si="50"/>
        <v>104.30000000000001</v>
      </c>
      <c r="E295" s="56">
        <f t="shared" si="51"/>
        <v>125.16000000000001</v>
      </c>
      <c r="F295" s="79">
        <v>149</v>
      </c>
      <c r="G295" s="56">
        <f t="shared" si="52"/>
        <v>223.5</v>
      </c>
      <c r="H295" s="4">
        <f t="shared" si="53"/>
        <v>257.02499999999998</v>
      </c>
      <c r="I295" s="4">
        <f t="shared" si="49"/>
        <v>308.42999999999995</v>
      </c>
      <c r="J295" s="47">
        <v>6.9999999999999999E-4</v>
      </c>
      <c r="M295" s="114">
        <v>1.5</v>
      </c>
    </row>
    <row r="296" spans="1:13">
      <c r="A296" s="145"/>
      <c r="B296" s="148"/>
      <c r="C296" s="10">
        <v>160</v>
      </c>
      <c r="D296" s="56">
        <f t="shared" si="50"/>
        <v>107.1</v>
      </c>
      <c r="E296" s="56">
        <f t="shared" si="51"/>
        <v>128.51999999999998</v>
      </c>
      <c r="F296" s="79">
        <v>153</v>
      </c>
      <c r="G296" s="56">
        <f t="shared" si="52"/>
        <v>229.5</v>
      </c>
      <c r="H296" s="4">
        <f t="shared" si="53"/>
        <v>263.92500000000001</v>
      </c>
      <c r="I296" s="4">
        <f t="shared" si="49"/>
        <v>316.71000000000004</v>
      </c>
      <c r="J296" s="47">
        <v>8.0000000000000004E-4</v>
      </c>
      <c r="M296" s="114">
        <v>1.5</v>
      </c>
    </row>
    <row r="297" spans="1:13">
      <c r="A297" s="145"/>
      <c r="B297" s="148"/>
      <c r="C297" s="10">
        <v>180</v>
      </c>
      <c r="D297" s="56">
        <f t="shared" si="50"/>
        <v>112</v>
      </c>
      <c r="E297" s="56">
        <f t="shared" si="51"/>
        <v>134.4</v>
      </c>
      <c r="F297" s="79">
        <v>160</v>
      </c>
      <c r="G297" s="56">
        <f t="shared" si="52"/>
        <v>240</v>
      </c>
      <c r="H297" s="4">
        <f t="shared" si="53"/>
        <v>276</v>
      </c>
      <c r="I297" s="4">
        <f t="shared" si="49"/>
        <v>331.2</v>
      </c>
      <c r="J297" s="47">
        <v>1E-3</v>
      </c>
      <c r="M297" s="114">
        <v>1.5</v>
      </c>
    </row>
    <row r="298" spans="1:13">
      <c r="A298" s="145"/>
      <c r="B298" s="148"/>
      <c r="C298" s="10">
        <v>200</v>
      </c>
      <c r="D298" s="56">
        <f t="shared" si="50"/>
        <v>116.9</v>
      </c>
      <c r="E298" s="56">
        <f t="shared" si="51"/>
        <v>140.28</v>
      </c>
      <c r="F298" s="79">
        <v>167</v>
      </c>
      <c r="G298" s="56">
        <f t="shared" si="52"/>
        <v>250.5</v>
      </c>
      <c r="H298" s="4">
        <f t="shared" si="53"/>
        <v>288.07499999999999</v>
      </c>
      <c r="I298" s="4">
        <f t="shared" si="49"/>
        <v>345.69</v>
      </c>
      <c r="J298" s="47">
        <v>1E-3</v>
      </c>
      <c r="M298" s="114">
        <v>1.5</v>
      </c>
    </row>
    <row r="299" spans="1:13">
      <c r="A299" s="145"/>
      <c r="B299" s="148"/>
      <c r="C299" s="10">
        <v>220</v>
      </c>
      <c r="D299" s="56">
        <f t="shared" si="50"/>
        <v>134.4</v>
      </c>
      <c r="E299" s="56">
        <f t="shared" si="51"/>
        <v>161.28</v>
      </c>
      <c r="F299" s="79">
        <v>192</v>
      </c>
      <c r="G299" s="56">
        <f t="shared" si="52"/>
        <v>288</v>
      </c>
      <c r="H299" s="4">
        <f t="shared" si="53"/>
        <v>331.2</v>
      </c>
      <c r="I299" s="4">
        <f t="shared" si="49"/>
        <v>397.44</v>
      </c>
      <c r="J299" s="47">
        <v>5.0000000000000001E-3</v>
      </c>
      <c r="M299" s="114">
        <v>1.5</v>
      </c>
    </row>
    <row r="300" spans="1:13">
      <c r="A300" s="145"/>
      <c r="B300" s="148"/>
      <c r="C300" s="10">
        <v>250</v>
      </c>
      <c r="D300" s="56">
        <f t="shared" si="50"/>
        <v>142.80000000000001</v>
      </c>
      <c r="E300" s="56">
        <f t="shared" si="51"/>
        <v>171.36</v>
      </c>
      <c r="F300" s="79">
        <v>204</v>
      </c>
      <c r="G300" s="56">
        <f t="shared" si="52"/>
        <v>306</v>
      </c>
      <c r="H300" s="4">
        <f t="shared" si="53"/>
        <v>351.9</v>
      </c>
      <c r="I300" s="4">
        <f t="shared" si="49"/>
        <v>422.28</v>
      </c>
      <c r="J300" s="47">
        <v>1.9E-2</v>
      </c>
      <c r="M300" s="114">
        <v>1.5</v>
      </c>
    </row>
    <row r="301" spans="1:13" ht="15.75" thickBot="1">
      <c r="A301" s="146"/>
      <c r="B301" s="149"/>
      <c r="C301" s="11">
        <v>300</v>
      </c>
      <c r="D301" s="57">
        <f t="shared" si="50"/>
        <v>177.8</v>
      </c>
      <c r="E301" s="57">
        <f t="shared" si="51"/>
        <v>213.36</v>
      </c>
      <c r="F301" s="80">
        <v>254</v>
      </c>
      <c r="G301" s="57">
        <f t="shared" si="52"/>
        <v>381</v>
      </c>
      <c r="H301" s="5">
        <f t="shared" si="53"/>
        <v>438.15</v>
      </c>
      <c r="I301" s="5">
        <f t="shared" si="49"/>
        <v>525.78</v>
      </c>
      <c r="J301" s="48">
        <v>2.6700000000000002E-2</v>
      </c>
      <c r="M301" s="114">
        <v>1.5</v>
      </c>
    </row>
    <row r="302" spans="1:13">
      <c r="A302" s="144"/>
      <c r="B302" s="147" t="s">
        <v>67</v>
      </c>
      <c r="C302" s="9">
        <v>100</v>
      </c>
      <c r="D302" s="55">
        <f>F302-F302*0.3</f>
        <v>137.9</v>
      </c>
      <c r="E302" s="55">
        <f>D302*0.2+D302</f>
        <v>165.48000000000002</v>
      </c>
      <c r="F302" s="78">
        <v>197</v>
      </c>
      <c r="G302" s="55">
        <f t="shared" si="52"/>
        <v>295.5</v>
      </c>
      <c r="H302" s="45">
        <f>G302*0.15+G302</f>
        <v>339.82499999999999</v>
      </c>
      <c r="I302" s="45">
        <f t="shared" si="49"/>
        <v>407.78999999999996</v>
      </c>
      <c r="J302" s="46">
        <v>4.0000000000000002E-4</v>
      </c>
      <c r="M302" s="114">
        <v>1.5</v>
      </c>
    </row>
    <row r="303" spans="1:13">
      <c r="A303" s="145"/>
      <c r="B303" s="148"/>
      <c r="C303" s="10">
        <v>110</v>
      </c>
      <c r="D303" s="56">
        <f t="shared" si="50"/>
        <v>137.9</v>
      </c>
      <c r="E303" s="56">
        <f t="shared" si="51"/>
        <v>165.48000000000002</v>
      </c>
      <c r="F303" s="79">
        <v>197</v>
      </c>
      <c r="G303" s="56">
        <f t="shared" si="52"/>
        <v>295.5</v>
      </c>
      <c r="H303" s="4">
        <f t="shared" ref="H303:H316" si="54">G303*0.15+G303</f>
        <v>339.82499999999999</v>
      </c>
      <c r="I303" s="4">
        <f t="shared" si="49"/>
        <v>407.78999999999996</v>
      </c>
      <c r="J303" s="47">
        <v>5.0000000000000001E-4</v>
      </c>
      <c r="M303" s="114">
        <v>1.5</v>
      </c>
    </row>
    <row r="304" spans="1:13">
      <c r="A304" s="145"/>
      <c r="B304" s="148"/>
      <c r="C304" s="10">
        <v>115</v>
      </c>
      <c r="D304" s="56">
        <f t="shared" si="50"/>
        <v>139.30000000000001</v>
      </c>
      <c r="E304" s="56">
        <f t="shared" si="51"/>
        <v>167.16000000000003</v>
      </c>
      <c r="F304" s="79">
        <v>199</v>
      </c>
      <c r="G304" s="56">
        <f t="shared" si="52"/>
        <v>298.5</v>
      </c>
      <c r="H304" s="4">
        <f t="shared" si="54"/>
        <v>343.27499999999998</v>
      </c>
      <c r="I304" s="4">
        <f t="shared" si="49"/>
        <v>411.92999999999995</v>
      </c>
      <c r="J304" s="47">
        <v>5.0000000000000001E-4</v>
      </c>
      <c r="M304" s="114">
        <v>1.5</v>
      </c>
    </row>
    <row r="305" spans="1:13">
      <c r="A305" s="145"/>
      <c r="B305" s="148"/>
      <c r="C305" s="10">
        <v>120</v>
      </c>
      <c r="D305" s="56">
        <f>F305-F305*0.3</f>
        <v>140</v>
      </c>
      <c r="E305" s="56">
        <f t="shared" si="51"/>
        <v>168</v>
      </c>
      <c r="F305" s="79">
        <v>200</v>
      </c>
      <c r="G305" s="56">
        <f t="shared" si="52"/>
        <v>300</v>
      </c>
      <c r="H305" s="4">
        <f t="shared" si="54"/>
        <v>345</v>
      </c>
      <c r="I305" s="4">
        <f t="shared" si="49"/>
        <v>414</v>
      </c>
      <c r="J305" s="47">
        <v>5.0000000000000001E-4</v>
      </c>
      <c r="M305" s="114">
        <v>1.5</v>
      </c>
    </row>
    <row r="306" spans="1:13">
      <c r="A306" s="145"/>
      <c r="B306" s="148"/>
      <c r="C306" s="10">
        <v>125</v>
      </c>
      <c r="D306" s="56">
        <f t="shared" si="50"/>
        <v>142.1</v>
      </c>
      <c r="E306" s="56">
        <f t="shared" si="51"/>
        <v>170.51999999999998</v>
      </c>
      <c r="F306" s="79">
        <v>203</v>
      </c>
      <c r="G306" s="56">
        <f t="shared" si="52"/>
        <v>304.5</v>
      </c>
      <c r="H306" s="4">
        <f t="shared" si="54"/>
        <v>350.17500000000001</v>
      </c>
      <c r="I306" s="4">
        <f t="shared" si="49"/>
        <v>420.21000000000004</v>
      </c>
      <c r="J306" s="47">
        <v>5.9999999999999995E-4</v>
      </c>
      <c r="M306" s="114">
        <v>1.5</v>
      </c>
    </row>
    <row r="307" spans="1:13">
      <c r="A307" s="145"/>
      <c r="B307" s="148"/>
      <c r="C307" s="10">
        <v>130</v>
      </c>
      <c r="D307" s="56">
        <f t="shared" si="50"/>
        <v>142.1</v>
      </c>
      <c r="E307" s="56">
        <f t="shared" si="51"/>
        <v>170.51999999999998</v>
      </c>
      <c r="F307" s="79">
        <v>203</v>
      </c>
      <c r="G307" s="56">
        <f t="shared" si="52"/>
        <v>304.5</v>
      </c>
      <c r="H307" s="4">
        <f t="shared" si="54"/>
        <v>350.17500000000001</v>
      </c>
      <c r="I307" s="4">
        <f t="shared" si="49"/>
        <v>420.21000000000004</v>
      </c>
      <c r="J307" s="47">
        <v>5.9999999999999995E-4</v>
      </c>
      <c r="M307" s="114">
        <v>1.5</v>
      </c>
    </row>
    <row r="308" spans="1:13">
      <c r="A308" s="145"/>
      <c r="B308" s="148"/>
      <c r="C308" s="10">
        <v>135</v>
      </c>
      <c r="D308" s="56">
        <f t="shared" si="50"/>
        <v>143.5</v>
      </c>
      <c r="E308" s="56">
        <f t="shared" si="51"/>
        <v>172.2</v>
      </c>
      <c r="F308" s="79">
        <v>205</v>
      </c>
      <c r="G308" s="56">
        <f t="shared" si="52"/>
        <v>307.5</v>
      </c>
      <c r="H308" s="4">
        <f t="shared" si="54"/>
        <v>353.625</v>
      </c>
      <c r="I308" s="4">
        <f t="shared" si="49"/>
        <v>424.35</v>
      </c>
      <c r="J308" s="47">
        <v>6.9999999999999999E-4</v>
      </c>
      <c r="M308" s="114">
        <v>1.5</v>
      </c>
    </row>
    <row r="309" spans="1:13">
      <c r="A309" s="145"/>
      <c r="B309" s="148"/>
      <c r="C309" s="10">
        <v>140</v>
      </c>
      <c r="D309" s="56">
        <f t="shared" si="50"/>
        <v>144.19999999999999</v>
      </c>
      <c r="E309" s="56">
        <f t="shared" si="51"/>
        <v>173.04</v>
      </c>
      <c r="F309" s="79">
        <v>206</v>
      </c>
      <c r="G309" s="56">
        <f t="shared" si="52"/>
        <v>309</v>
      </c>
      <c r="H309" s="4">
        <f t="shared" si="54"/>
        <v>355.35</v>
      </c>
      <c r="I309" s="4">
        <f t="shared" si="49"/>
        <v>426.42</v>
      </c>
      <c r="J309" s="47">
        <v>6.9999999999999999E-4</v>
      </c>
      <c r="M309" s="114">
        <v>1.5</v>
      </c>
    </row>
    <row r="310" spans="1:13">
      <c r="A310" s="145"/>
      <c r="B310" s="148"/>
      <c r="C310" s="10">
        <v>150</v>
      </c>
      <c r="D310" s="56">
        <f t="shared" si="50"/>
        <v>147</v>
      </c>
      <c r="E310" s="56">
        <f t="shared" si="51"/>
        <v>176.4</v>
      </c>
      <c r="F310" s="79">
        <v>210</v>
      </c>
      <c r="G310" s="56">
        <f t="shared" si="52"/>
        <v>315</v>
      </c>
      <c r="H310" s="4">
        <f t="shared" si="54"/>
        <v>362.25</v>
      </c>
      <c r="I310" s="4">
        <f t="shared" si="49"/>
        <v>434.7</v>
      </c>
      <c r="J310" s="47">
        <v>8.0000000000000004E-4</v>
      </c>
      <c r="M310" s="114">
        <v>1.5</v>
      </c>
    </row>
    <row r="311" spans="1:13">
      <c r="A311" s="145"/>
      <c r="B311" s="148"/>
      <c r="C311" s="10">
        <v>160</v>
      </c>
      <c r="D311" s="56">
        <f t="shared" si="50"/>
        <v>149.1</v>
      </c>
      <c r="E311" s="56">
        <f t="shared" si="51"/>
        <v>178.92</v>
      </c>
      <c r="F311" s="79">
        <v>213</v>
      </c>
      <c r="G311" s="56">
        <f t="shared" si="52"/>
        <v>319.5</v>
      </c>
      <c r="H311" s="4">
        <f t="shared" si="54"/>
        <v>367.42500000000001</v>
      </c>
      <c r="I311" s="4">
        <f t="shared" si="49"/>
        <v>440.91</v>
      </c>
      <c r="J311" s="47">
        <v>8.9999999999999998E-4</v>
      </c>
      <c r="M311" s="114">
        <v>1.5</v>
      </c>
    </row>
    <row r="312" spans="1:13">
      <c r="A312" s="145"/>
      <c r="B312" s="148"/>
      <c r="C312" s="10">
        <v>180</v>
      </c>
      <c r="D312" s="56">
        <f t="shared" si="50"/>
        <v>153.30000000000001</v>
      </c>
      <c r="E312" s="56">
        <f t="shared" si="51"/>
        <v>183.96</v>
      </c>
      <c r="F312" s="79">
        <v>219</v>
      </c>
      <c r="G312" s="56">
        <f t="shared" si="52"/>
        <v>328.5</v>
      </c>
      <c r="H312" s="4">
        <f t="shared" si="54"/>
        <v>377.77499999999998</v>
      </c>
      <c r="I312" s="4">
        <f t="shared" si="49"/>
        <v>453.33</v>
      </c>
      <c r="J312" s="47">
        <v>1E-3</v>
      </c>
      <c r="M312" s="114">
        <v>1.5</v>
      </c>
    </row>
    <row r="313" spans="1:13">
      <c r="A313" s="145"/>
      <c r="B313" s="148"/>
      <c r="C313" s="10">
        <v>200</v>
      </c>
      <c r="D313" s="56">
        <f t="shared" si="50"/>
        <v>157.5</v>
      </c>
      <c r="E313" s="56">
        <f t="shared" si="51"/>
        <v>189</v>
      </c>
      <c r="F313" s="79">
        <v>225</v>
      </c>
      <c r="G313" s="56">
        <f t="shared" si="52"/>
        <v>337.5</v>
      </c>
      <c r="H313" s="4">
        <f t="shared" si="54"/>
        <v>388.125</v>
      </c>
      <c r="I313" s="4">
        <f t="shared" si="49"/>
        <v>465.75</v>
      </c>
      <c r="J313" s="47">
        <v>1.2999999999999999E-3</v>
      </c>
      <c r="M313" s="114">
        <v>1.5</v>
      </c>
    </row>
    <row r="314" spans="1:13">
      <c r="A314" s="145"/>
      <c r="B314" s="148"/>
      <c r="C314" s="10">
        <v>220</v>
      </c>
      <c r="D314" s="56">
        <f t="shared" si="50"/>
        <v>177.8</v>
      </c>
      <c r="E314" s="56">
        <f t="shared" si="51"/>
        <v>213.36</v>
      </c>
      <c r="F314" s="79">
        <v>254</v>
      </c>
      <c r="G314" s="56">
        <f t="shared" si="52"/>
        <v>381</v>
      </c>
      <c r="H314" s="4">
        <f t="shared" si="54"/>
        <v>438.15</v>
      </c>
      <c r="I314" s="4">
        <f t="shared" si="49"/>
        <v>525.78</v>
      </c>
      <c r="J314" s="47">
        <v>1.6000000000000001E-3</v>
      </c>
      <c r="M314" s="114">
        <v>1.5</v>
      </c>
    </row>
    <row r="315" spans="1:13">
      <c r="A315" s="145"/>
      <c r="B315" s="148"/>
      <c r="C315" s="10">
        <v>250</v>
      </c>
      <c r="D315" s="56">
        <f t="shared" si="50"/>
        <v>184.8</v>
      </c>
      <c r="E315" s="56">
        <f t="shared" si="51"/>
        <v>221.76000000000002</v>
      </c>
      <c r="F315" s="79">
        <v>264</v>
      </c>
      <c r="G315" s="56">
        <f t="shared" si="52"/>
        <v>396</v>
      </c>
      <c r="H315" s="4">
        <f t="shared" si="54"/>
        <v>455.4</v>
      </c>
      <c r="I315" s="4">
        <f t="shared" si="49"/>
        <v>546.48</v>
      </c>
      <c r="J315" s="47">
        <v>2E-3</v>
      </c>
      <c r="M315" s="114">
        <v>1.5</v>
      </c>
    </row>
    <row r="316" spans="1:13" ht="15.75" thickBot="1">
      <c r="A316" s="146"/>
      <c r="B316" s="149"/>
      <c r="C316" s="11">
        <v>300</v>
      </c>
      <c r="D316" s="57">
        <f t="shared" si="50"/>
        <v>224</v>
      </c>
      <c r="E316" s="57">
        <f t="shared" si="51"/>
        <v>268.8</v>
      </c>
      <c r="F316" s="80">
        <v>320</v>
      </c>
      <c r="G316" s="57">
        <f t="shared" si="52"/>
        <v>480</v>
      </c>
      <c r="H316" s="5">
        <f t="shared" si="54"/>
        <v>552</v>
      </c>
      <c r="I316" s="5">
        <f t="shared" si="49"/>
        <v>662.4</v>
      </c>
      <c r="J316" s="48">
        <v>2.8E-3</v>
      </c>
      <c r="M316" s="114">
        <v>1.5</v>
      </c>
    </row>
    <row r="317" spans="1:13" s="114" customFormat="1">
      <c r="B317" s="128"/>
      <c r="F317" s="116"/>
      <c r="G317" s="116"/>
      <c r="J317" s="128"/>
    </row>
    <row r="318" spans="1:13" s="114" customFormat="1">
      <c r="B318" s="128"/>
      <c r="F318" s="116"/>
      <c r="G318" s="116"/>
      <c r="J318" s="128"/>
    </row>
    <row r="319" spans="1:13" s="114" customFormat="1">
      <c r="B319" s="128"/>
      <c r="F319" s="116"/>
      <c r="G319" s="116"/>
      <c r="J319" s="128"/>
    </row>
    <row r="320" spans="1:13" s="114" customFormat="1">
      <c r="B320" s="128"/>
      <c r="F320" s="116"/>
      <c r="G320" s="116"/>
      <c r="J320" s="128"/>
    </row>
    <row r="321" spans="2:10" s="114" customFormat="1">
      <c r="B321" s="128"/>
      <c r="F321" s="116"/>
      <c r="G321" s="116"/>
      <c r="J321" s="128"/>
    </row>
    <row r="322" spans="2:10" s="114" customFormat="1">
      <c r="B322" s="128"/>
      <c r="F322" s="116"/>
      <c r="G322" s="116"/>
      <c r="J322" s="128"/>
    </row>
    <row r="323" spans="2:10" s="114" customFormat="1">
      <c r="B323" s="128"/>
      <c r="F323" s="116"/>
      <c r="G323" s="116"/>
      <c r="J323" s="128"/>
    </row>
    <row r="324" spans="2:10" s="114" customFormat="1">
      <c r="B324" s="128"/>
      <c r="F324" s="116"/>
      <c r="G324" s="116"/>
      <c r="J324" s="128"/>
    </row>
    <row r="325" spans="2:10" s="114" customFormat="1">
      <c r="B325" s="128"/>
      <c r="F325" s="116"/>
      <c r="G325" s="116"/>
      <c r="J325" s="128"/>
    </row>
    <row r="326" spans="2:10" s="114" customFormat="1">
      <c r="B326" s="128"/>
      <c r="F326" s="116"/>
      <c r="G326" s="116"/>
      <c r="J326" s="128"/>
    </row>
    <row r="327" spans="2:10" s="114" customFormat="1">
      <c r="B327" s="128"/>
      <c r="F327" s="116"/>
      <c r="G327" s="116"/>
      <c r="J327" s="128"/>
    </row>
    <row r="328" spans="2:10" s="114" customFormat="1">
      <c r="B328" s="128"/>
      <c r="F328" s="116"/>
      <c r="G328" s="116"/>
      <c r="J328" s="128"/>
    </row>
    <row r="329" spans="2:10" s="114" customFormat="1">
      <c r="B329" s="128"/>
      <c r="F329" s="116"/>
      <c r="G329" s="116"/>
      <c r="J329" s="128"/>
    </row>
    <row r="330" spans="2:10" s="114" customFormat="1">
      <c r="B330" s="128"/>
      <c r="F330" s="116"/>
      <c r="G330" s="116"/>
      <c r="J330" s="128"/>
    </row>
    <row r="331" spans="2:10" s="114" customFormat="1">
      <c r="B331" s="128"/>
      <c r="F331" s="116"/>
      <c r="G331" s="116"/>
      <c r="J331" s="128"/>
    </row>
    <row r="332" spans="2:10" s="114" customFormat="1">
      <c r="B332" s="128"/>
      <c r="F332" s="116"/>
      <c r="G332" s="116"/>
      <c r="J332" s="128"/>
    </row>
    <row r="333" spans="2:10" s="114" customFormat="1">
      <c r="B333" s="128"/>
      <c r="F333" s="116"/>
      <c r="G333" s="116"/>
      <c r="J333" s="128"/>
    </row>
    <row r="334" spans="2:10" s="114" customFormat="1">
      <c r="B334" s="128"/>
      <c r="F334" s="116"/>
      <c r="G334" s="116"/>
      <c r="J334" s="128"/>
    </row>
    <row r="335" spans="2:10" s="114" customFormat="1">
      <c r="B335" s="128"/>
      <c r="F335" s="116"/>
      <c r="G335" s="116"/>
      <c r="J335" s="128"/>
    </row>
    <row r="336" spans="2:10" s="114" customFormat="1">
      <c r="B336" s="128"/>
      <c r="F336" s="116"/>
      <c r="G336" s="116"/>
      <c r="J336" s="128"/>
    </row>
    <row r="337" spans="2:10" s="114" customFormat="1">
      <c r="B337" s="128"/>
      <c r="F337" s="116"/>
      <c r="G337" s="116"/>
      <c r="J337" s="128"/>
    </row>
    <row r="338" spans="2:10" s="114" customFormat="1">
      <c r="B338" s="128"/>
      <c r="F338" s="116"/>
      <c r="G338" s="116"/>
      <c r="J338" s="128"/>
    </row>
    <row r="339" spans="2:10" s="114" customFormat="1">
      <c r="B339" s="128"/>
      <c r="F339" s="116"/>
      <c r="G339" s="116"/>
      <c r="J339" s="128"/>
    </row>
    <row r="340" spans="2:10" s="114" customFormat="1">
      <c r="B340" s="128"/>
      <c r="F340" s="116"/>
      <c r="G340" s="116"/>
      <c r="J340" s="128"/>
    </row>
    <row r="341" spans="2:10" s="114" customFormat="1">
      <c r="B341" s="128"/>
      <c r="F341" s="116"/>
      <c r="G341" s="116"/>
      <c r="J341" s="128"/>
    </row>
    <row r="342" spans="2:10" s="114" customFormat="1">
      <c r="B342" s="128"/>
      <c r="F342" s="116"/>
      <c r="G342" s="116"/>
      <c r="J342" s="128"/>
    </row>
    <row r="343" spans="2:10" s="114" customFormat="1">
      <c r="B343" s="128"/>
      <c r="F343" s="116"/>
      <c r="G343" s="116"/>
      <c r="J343" s="128"/>
    </row>
    <row r="344" spans="2:10" s="114" customFormat="1">
      <c r="B344" s="128"/>
      <c r="F344" s="116"/>
      <c r="G344" s="116"/>
      <c r="J344" s="128"/>
    </row>
    <row r="345" spans="2:10" s="114" customFormat="1">
      <c r="B345" s="128"/>
      <c r="F345" s="116"/>
      <c r="G345" s="116"/>
      <c r="J345" s="128"/>
    </row>
    <row r="346" spans="2:10" s="114" customFormat="1">
      <c r="B346" s="128"/>
      <c r="F346" s="116"/>
      <c r="G346" s="116"/>
      <c r="J346" s="128"/>
    </row>
    <row r="347" spans="2:10" s="114" customFormat="1">
      <c r="B347" s="128"/>
      <c r="F347" s="116"/>
      <c r="G347" s="116"/>
      <c r="J347" s="128"/>
    </row>
    <row r="348" spans="2:10" s="114" customFormat="1">
      <c r="B348" s="128"/>
      <c r="F348" s="116"/>
      <c r="G348" s="116"/>
      <c r="J348" s="128"/>
    </row>
    <row r="349" spans="2:10" s="114" customFormat="1">
      <c r="B349" s="128"/>
      <c r="F349" s="116"/>
      <c r="G349" s="116"/>
      <c r="J349" s="128"/>
    </row>
    <row r="350" spans="2:10" s="114" customFormat="1">
      <c r="B350" s="128"/>
      <c r="F350" s="116"/>
      <c r="G350" s="116"/>
      <c r="J350" s="128"/>
    </row>
    <row r="351" spans="2:10" s="114" customFormat="1">
      <c r="B351" s="128"/>
      <c r="F351" s="116"/>
      <c r="G351" s="116"/>
      <c r="J351" s="128"/>
    </row>
    <row r="352" spans="2:10" s="114" customFormat="1">
      <c r="B352" s="128"/>
      <c r="F352" s="116"/>
      <c r="G352" s="116"/>
      <c r="J352" s="128"/>
    </row>
    <row r="353" spans="2:10" s="114" customFormat="1">
      <c r="B353" s="128"/>
      <c r="F353" s="116"/>
      <c r="G353" s="116"/>
      <c r="J353" s="128"/>
    </row>
    <row r="354" spans="2:10" s="114" customFormat="1">
      <c r="B354" s="128"/>
      <c r="F354" s="116"/>
      <c r="G354" s="116"/>
      <c r="J354" s="128"/>
    </row>
    <row r="355" spans="2:10" s="114" customFormat="1">
      <c r="B355" s="128"/>
      <c r="F355" s="116"/>
      <c r="G355" s="116"/>
      <c r="J355" s="128"/>
    </row>
    <row r="356" spans="2:10" s="114" customFormat="1">
      <c r="B356" s="128"/>
      <c r="F356" s="116"/>
      <c r="G356" s="116"/>
      <c r="J356" s="128"/>
    </row>
    <row r="357" spans="2:10" s="114" customFormat="1">
      <c r="B357" s="128"/>
      <c r="F357" s="116"/>
      <c r="G357" s="116"/>
      <c r="J357" s="128"/>
    </row>
    <row r="358" spans="2:10" s="114" customFormat="1">
      <c r="B358" s="128"/>
      <c r="F358" s="116"/>
      <c r="G358" s="116"/>
      <c r="J358" s="128"/>
    </row>
    <row r="359" spans="2:10" s="114" customFormat="1">
      <c r="B359" s="128"/>
      <c r="F359" s="116"/>
      <c r="G359" s="116"/>
      <c r="J359" s="128"/>
    </row>
    <row r="360" spans="2:10" s="114" customFormat="1">
      <c r="B360" s="128"/>
      <c r="F360" s="116"/>
      <c r="G360" s="116"/>
      <c r="J360" s="128"/>
    </row>
    <row r="361" spans="2:10" s="114" customFormat="1">
      <c r="B361" s="128"/>
      <c r="F361" s="116"/>
      <c r="G361" s="116"/>
      <c r="J361" s="128"/>
    </row>
    <row r="362" spans="2:10" s="114" customFormat="1">
      <c r="B362" s="128"/>
      <c r="F362" s="116"/>
      <c r="G362" s="116"/>
      <c r="J362" s="128"/>
    </row>
    <row r="363" spans="2:10" s="114" customFormat="1">
      <c r="B363" s="128"/>
      <c r="F363" s="116"/>
      <c r="G363" s="116"/>
      <c r="J363" s="128"/>
    </row>
    <row r="364" spans="2:10" s="114" customFormat="1">
      <c r="B364" s="128"/>
      <c r="F364" s="116"/>
      <c r="G364" s="116"/>
      <c r="J364" s="128"/>
    </row>
    <row r="365" spans="2:10" s="114" customFormat="1">
      <c r="B365" s="128"/>
      <c r="F365" s="116"/>
      <c r="G365" s="116"/>
      <c r="J365" s="128"/>
    </row>
    <row r="366" spans="2:10" s="114" customFormat="1">
      <c r="B366" s="128"/>
      <c r="F366" s="116"/>
      <c r="G366" s="116"/>
      <c r="J366" s="128"/>
    </row>
    <row r="367" spans="2:10" s="114" customFormat="1">
      <c r="B367" s="128"/>
      <c r="F367" s="116"/>
      <c r="G367" s="116"/>
      <c r="J367" s="128"/>
    </row>
    <row r="368" spans="2:10" s="114" customFormat="1">
      <c r="B368" s="128"/>
      <c r="F368" s="116"/>
      <c r="G368" s="116"/>
      <c r="J368" s="128"/>
    </row>
    <row r="369" spans="2:10" s="114" customFormat="1">
      <c r="B369" s="128"/>
      <c r="F369" s="116"/>
      <c r="G369" s="116"/>
      <c r="J369" s="128"/>
    </row>
    <row r="370" spans="2:10" s="114" customFormat="1">
      <c r="B370" s="128"/>
      <c r="F370" s="116"/>
      <c r="G370" s="116"/>
      <c r="J370" s="128"/>
    </row>
    <row r="371" spans="2:10" s="114" customFormat="1">
      <c r="B371" s="128"/>
      <c r="F371" s="116"/>
      <c r="G371" s="116"/>
      <c r="J371" s="128"/>
    </row>
    <row r="372" spans="2:10" s="114" customFormat="1">
      <c r="B372" s="128"/>
      <c r="F372" s="116"/>
      <c r="G372" s="116"/>
      <c r="J372" s="128"/>
    </row>
    <row r="373" spans="2:10" s="114" customFormat="1">
      <c r="B373" s="128"/>
      <c r="F373" s="116"/>
      <c r="G373" s="116"/>
      <c r="J373" s="128"/>
    </row>
    <row r="374" spans="2:10" s="114" customFormat="1">
      <c r="B374" s="128"/>
      <c r="F374" s="116"/>
      <c r="G374" s="116"/>
      <c r="J374" s="128"/>
    </row>
    <row r="375" spans="2:10" s="114" customFormat="1">
      <c r="B375" s="128"/>
      <c r="F375" s="116"/>
      <c r="G375" s="116"/>
      <c r="J375" s="128"/>
    </row>
    <row r="376" spans="2:10" s="114" customFormat="1">
      <c r="B376" s="128"/>
      <c r="F376" s="116"/>
      <c r="G376" s="116"/>
      <c r="J376" s="128"/>
    </row>
    <row r="377" spans="2:10" s="114" customFormat="1">
      <c r="B377" s="128"/>
      <c r="F377" s="116"/>
      <c r="G377" s="116"/>
      <c r="J377" s="128"/>
    </row>
    <row r="378" spans="2:10" s="114" customFormat="1">
      <c r="B378" s="128"/>
      <c r="F378" s="116"/>
      <c r="G378" s="116"/>
      <c r="J378" s="128"/>
    </row>
    <row r="379" spans="2:10" s="114" customFormat="1">
      <c r="B379" s="128"/>
      <c r="F379" s="116"/>
      <c r="G379" s="116"/>
      <c r="J379" s="128"/>
    </row>
    <row r="380" spans="2:10" s="114" customFormat="1">
      <c r="B380" s="128"/>
      <c r="F380" s="116"/>
      <c r="G380" s="116"/>
      <c r="J380" s="128"/>
    </row>
    <row r="381" spans="2:10" s="114" customFormat="1">
      <c r="B381" s="128"/>
      <c r="F381" s="116"/>
      <c r="G381" s="116"/>
      <c r="J381" s="128"/>
    </row>
    <row r="382" spans="2:10" s="114" customFormat="1">
      <c r="B382" s="128"/>
      <c r="F382" s="116"/>
      <c r="G382" s="116"/>
      <c r="J382" s="128"/>
    </row>
    <row r="383" spans="2:10" s="114" customFormat="1">
      <c r="B383" s="128"/>
      <c r="F383" s="116"/>
      <c r="G383" s="116"/>
      <c r="J383" s="128"/>
    </row>
    <row r="384" spans="2:10" s="114" customFormat="1">
      <c r="B384" s="128"/>
      <c r="F384" s="116"/>
      <c r="G384" s="116"/>
      <c r="J384" s="128"/>
    </row>
    <row r="385" spans="2:10" s="114" customFormat="1">
      <c r="B385" s="128"/>
      <c r="F385" s="116"/>
      <c r="G385" s="116"/>
      <c r="J385" s="128"/>
    </row>
    <row r="386" spans="2:10" s="114" customFormat="1">
      <c r="B386" s="128"/>
      <c r="F386" s="116"/>
      <c r="G386" s="116"/>
      <c r="J386" s="128"/>
    </row>
    <row r="387" spans="2:10" s="114" customFormat="1">
      <c r="B387" s="128"/>
      <c r="F387" s="116"/>
      <c r="G387" s="116"/>
      <c r="J387" s="128"/>
    </row>
    <row r="388" spans="2:10" s="114" customFormat="1">
      <c r="B388" s="128"/>
      <c r="F388" s="116"/>
      <c r="G388" s="116"/>
      <c r="J388" s="128"/>
    </row>
    <row r="389" spans="2:10" s="114" customFormat="1">
      <c r="B389" s="128"/>
      <c r="F389" s="116"/>
      <c r="G389" s="116"/>
      <c r="J389" s="128"/>
    </row>
    <row r="390" spans="2:10" s="114" customFormat="1">
      <c r="B390" s="128"/>
      <c r="F390" s="116"/>
      <c r="G390" s="116"/>
      <c r="J390" s="128"/>
    </row>
    <row r="391" spans="2:10" s="114" customFormat="1">
      <c r="B391" s="128"/>
      <c r="F391" s="116"/>
      <c r="G391" s="116"/>
      <c r="J391" s="128"/>
    </row>
    <row r="392" spans="2:10" s="114" customFormat="1">
      <c r="B392" s="128"/>
      <c r="F392" s="116"/>
      <c r="G392" s="116"/>
      <c r="J392" s="128"/>
    </row>
    <row r="393" spans="2:10" s="114" customFormat="1">
      <c r="B393" s="128"/>
      <c r="F393" s="116"/>
      <c r="G393" s="116"/>
      <c r="J393" s="128"/>
    </row>
    <row r="394" spans="2:10" s="114" customFormat="1">
      <c r="B394" s="128"/>
      <c r="F394" s="116"/>
      <c r="G394" s="116"/>
      <c r="J394" s="128"/>
    </row>
  </sheetData>
  <mergeCells count="46">
    <mergeCell ref="A302:A316"/>
    <mergeCell ref="B302:B316"/>
    <mergeCell ref="A260:A274"/>
    <mergeCell ref="B260:B274"/>
    <mergeCell ref="A275:A285"/>
    <mergeCell ref="B275:B285"/>
    <mergeCell ref="A287:A301"/>
    <mergeCell ref="B287:B301"/>
    <mergeCell ref="A214:A228"/>
    <mergeCell ref="B214:B228"/>
    <mergeCell ref="A229:A243"/>
    <mergeCell ref="B229:B243"/>
    <mergeCell ref="A245:A259"/>
    <mergeCell ref="B245:B259"/>
    <mergeCell ref="A7:A21"/>
    <mergeCell ref="B7:B21"/>
    <mergeCell ref="A22:A36"/>
    <mergeCell ref="B22:B36"/>
    <mergeCell ref="A37:A51"/>
    <mergeCell ref="B37:B51"/>
    <mergeCell ref="A145:A159"/>
    <mergeCell ref="B145:B159"/>
    <mergeCell ref="A207:A213"/>
    <mergeCell ref="B207:B213"/>
    <mergeCell ref="A161:A175"/>
    <mergeCell ref="B161:B175"/>
    <mergeCell ref="A176:A190"/>
    <mergeCell ref="B176:B190"/>
    <mergeCell ref="A192:A206"/>
    <mergeCell ref="B192:B206"/>
    <mergeCell ref="A1:J1"/>
    <mergeCell ref="A2:J2"/>
    <mergeCell ref="A3:J3"/>
    <mergeCell ref="A4:J4"/>
    <mergeCell ref="A130:A144"/>
    <mergeCell ref="B130:B144"/>
    <mergeCell ref="A99:A113"/>
    <mergeCell ref="B99:B113"/>
    <mergeCell ref="A114:A128"/>
    <mergeCell ref="B114:B128"/>
    <mergeCell ref="A53:A67"/>
    <mergeCell ref="B53:B67"/>
    <mergeCell ref="A68:A82"/>
    <mergeCell ref="B68:B82"/>
    <mergeCell ref="A83:A97"/>
    <mergeCell ref="B83:B97"/>
  </mergeCells>
  <pageMargins left="0.23622047244094491" right="0.23622047244094491" top="0.74803149606299213" bottom="0.74803149606299213" header="0.31496062992125984" footer="0.31496062992125984"/>
  <pageSetup paperSize="9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J168"/>
  <sheetViews>
    <sheetView zoomScale="90" zoomScaleNormal="90" workbookViewId="0">
      <selection activeCell="K6" sqref="K6"/>
    </sheetView>
  </sheetViews>
  <sheetFormatPr defaultRowHeight="15"/>
  <cols>
    <col min="1" max="1" width="37.42578125" customWidth="1"/>
    <col min="2" max="9" width="14.28515625" customWidth="1"/>
    <col min="10" max="30" width="9.140625" style="114"/>
  </cols>
  <sheetData>
    <row r="1" spans="1:36" ht="45">
      <c r="A1" s="151" t="s">
        <v>100</v>
      </c>
      <c r="B1" s="151"/>
      <c r="C1" s="151"/>
      <c r="D1" s="151"/>
      <c r="E1" s="151"/>
      <c r="F1" s="151"/>
      <c r="G1" s="151"/>
      <c r="H1" s="151"/>
      <c r="I1" s="151"/>
      <c r="J1" s="129"/>
      <c r="K1" s="126"/>
      <c r="L1" s="126"/>
      <c r="M1" s="126"/>
      <c r="N1" s="126"/>
      <c r="O1" s="126"/>
      <c r="AE1" s="114"/>
      <c r="AF1" s="114"/>
      <c r="AG1" s="114"/>
      <c r="AH1" s="114"/>
      <c r="AI1" s="114"/>
      <c r="AJ1" s="114"/>
    </row>
    <row r="2" spans="1:36" ht="30.75">
      <c r="A2" s="131" t="s">
        <v>150</v>
      </c>
      <c r="B2" s="131"/>
      <c r="C2" s="131"/>
      <c r="D2" s="131"/>
      <c r="E2" s="131"/>
      <c r="F2" s="131"/>
      <c r="G2" s="131"/>
      <c r="H2" s="131"/>
      <c r="I2" s="131"/>
      <c r="J2" s="127"/>
      <c r="K2" s="127"/>
      <c r="L2" s="127"/>
      <c r="M2" s="127"/>
      <c r="N2" s="127"/>
      <c r="O2" s="127"/>
      <c r="AE2" s="114"/>
      <c r="AF2" s="114"/>
      <c r="AG2" s="114"/>
      <c r="AH2" s="114"/>
      <c r="AI2" s="114"/>
      <c r="AJ2" s="114"/>
    </row>
    <row r="3" spans="1:36" ht="30.75">
      <c r="A3" s="131" t="s">
        <v>98</v>
      </c>
      <c r="B3" s="131"/>
      <c r="C3" s="131"/>
      <c r="D3" s="131"/>
      <c r="E3" s="131"/>
      <c r="F3" s="131"/>
      <c r="G3" s="131"/>
      <c r="H3" s="131"/>
      <c r="I3" s="131"/>
      <c r="J3" s="127"/>
      <c r="K3" s="127"/>
      <c r="L3" s="127"/>
      <c r="M3" s="127"/>
      <c r="N3" s="127"/>
      <c r="O3" s="127"/>
      <c r="AE3" s="114"/>
      <c r="AF3" s="114"/>
      <c r="AG3" s="114"/>
      <c r="AH3" s="114"/>
      <c r="AI3" s="114"/>
      <c r="AJ3" s="114"/>
    </row>
    <row r="4" spans="1:36" ht="30.75">
      <c r="A4" s="131" t="s">
        <v>99</v>
      </c>
      <c r="B4" s="131"/>
      <c r="C4" s="131"/>
      <c r="D4" s="131"/>
      <c r="E4" s="131"/>
      <c r="F4" s="131"/>
      <c r="G4" s="131"/>
      <c r="H4" s="131"/>
      <c r="I4" s="131"/>
      <c r="J4" s="127"/>
      <c r="K4" s="127"/>
      <c r="L4" s="127"/>
      <c r="M4" s="127"/>
      <c r="N4" s="127"/>
      <c r="O4" s="127"/>
      <c r="AE4" s="114"/>
      <c r="AF4" s="114"/>
      <c r="AG4" s="114"/>
      <c r="AH4" s="114"/>
      <c r="AI4" s="114"/>
      <c r="AJ4" s="114"/>
    </row>
    <row r="5" spans="1:36" s="114" customFormat="1"/>
    <row r="6" spans="1:36" ht="33.75" thickBot="1">
      <c r="A6" s="178" t="s">
        <v>124</v>
      </c>
      <c r="B6" s="178"/>
      <c r="C6" s="178"/>
      <c r="D6" s="178"/>
      <c r="E6" s="178"/>
      <c r="F6" s="178"/>
      <c r="G6" s="178"/>
      <c r="H6" s="178"/>
      <c r="I6" s="178"/>
    </row>
    <row r="7" spans="1:36" ht="29.25" thickBot="1">
      <c r="A7" s="123" t="s">
        <v>102</v>
      </c>
      <c r="B7" s="124" t="s">
        <v>103</v>
      </c>
      <c r="C7" s="124" t="s">
        <v>104</v>
      </c>
      <c r="D7" s="124" t="s">
        <v>105</v>
      </c>
      <c r="E7" s="124" t="s">
        <v>106</v>
      </c>
      <c r="F7" s="124" t="s">
        <v>107</v>
      </c>
      <c r="G7" s="124" t="s">
        <v>108</v>
      </c>
      <c r="H7" s="124" t="s">
        <v>109</v>
      </c>
      <c r="I7" s="124" t="s">
        <v>110</v>
      </c>
    </row>
    <row r="8" spans="1:36" ht="16.5" thickBot="1">
      <c r="A8" s="118" t="s">
        <v>111</v>
      </c>
      <c r="B8" s="119">
        <v>2400</v>
      </c>
      <c r="C8" s="119">
        <v>2600</v>
      </c>
      <c r="D8" s="119">
        <v>3000</v>
      </c>
      <c r="E8" s="119">
        <v>4800</v>
      </c>
      <c r="F8" s="119">
        <v>3600</v>
      </c>
      <c r="G8" s="119">
        <v>3900</v>
      </c>
      <c r="H8" s="119">
        <v>4500</v>
      </c>
      <c r="I8" s="119">
        <v>7200</v>
      </c>
    </row>
    <row r="9" spans="1:36" ht="16.5" thickBot="1">
      <c r="A9" s="118" t="s">
        <v>112</v>
      </c>
      <c r="B9" s="119">
        <v>3000</v>
      </c>
      <c r="C9" s="119">
        <v>3250</v>
      </c>
      <c r="D9" s="119">
        <v>3750</v>
      </c>
      <c r="E9" s="119">
        <v>6000</v>
      </c>
      <c r="F9" s="119">
        <v>4500</v>
      </c>
      <c r="G9" s="119">
        <v>4875</v>
      </c>
      <c r="H9" s="119">
        <v>5625</v>
      </c>
      <c r="I9" s="119">
        <v>9000</v>
      </c>
    </row>
    <row r="10" spans="1:36" ht="16.5" thickBot="1">
      <c r="A10" s="118" t="s">
        <v>113</v>
      </c>
      <c r="B10" s="119">
        <v>3600</v>
      </c>
      <c r="C10" s="119">
        <v>3900</v>
      </c>
      <c r="D10" s="119">
        <v>4500</v>
      </c>
      <c r="E10" s="119">
        <v>7200</v>
      </c>
      <c r="F10" s="119">
        <v>5400</v>
      </c>
      <c r="G10" s="119">
        <v>5850</v>
      </c>
      <c r="H10" s="119">
        <v>6750</v>
      </c>
      <c r="I10" s="119">
        <v>10800</v>
      </c>
    </row>
    <row r="11" spans="1:36" ht="16.5" thickBot="1">
      <c r="A11" s="118" t="s">
        <v>114</v>
      </c>
      <c r="B11" s="119">
        <v>3720</v>
      </c>
      <c r="C11" s="119">
        <v>4030</v>
      </c>
      <c r="D11" s="119">
        <v>4650</v>
      </c>
      <c r="E11" s="119">
        <v>7440</v>
      </c>
      <c r="F11" s="119">
        <v>5580</v>
      </c>
      <c r="G11" s="119">
        <v>6045</v>
      </c>
      <c r="H11" s="119">
        <v>6975</v>
      </c>
      <c r="I11" s="119">
        <v>11160</v>
      </c>
    </row>
    <row r="12" spans="1:36" ht="16.5" thickBot="1">
      <c r="A12" s="118" t="s">
        <v>115</v>
      </c>
      <c r="B12" s="119">
        <v>3960</v>
      </c>
      <c r="C12" s="119">
        <v>4290</v>
      </c>
      <c r="D12" s="119">
        <v>4950</v>
      </c>
      <c r="E12" s="119">
        <v>7920</v>
      </c>
      <c r="F12" s="119">
        <v>5940</v>
      </c>
      <c r="G12" s="119">
        <v>6435</v>
      </c>
      <c r="H12" s="119">
        <v>7425</v>
      </c>
      <c r="I12" s="119">
        <v>11880</v>
      </c>
    </row>
    <row r="13" spans="1:36" ht="16.5" thickBot="1">
      <c r="A13" s="118" t="s">
        <v>116</v>
      </c>
      <c r="B13" s="119">
        <v>4320</v>
      </c>
      <c r="C13" s="119">
        <v>4680</v>
      </c>
      <c r="D13" s="119">
        <v>5400</v>
      </c>
      <c r="E13" s="119">
        <v>8640</v>
      </c>
      <c r="F13" s="119">
        <v>6480</v>
      </c>
      <c r="G13" s="119">
        <v>7020</v>
      </c>
      <c r="H13" s="119">
        <v>8100</v>
      </c>
      <c r="I13" s="119">
        <v>12960</v>
      </c>
    </row>
    <row r="14" spans="1:36" ht="16.5" thickBot="1">
      <c r="A14" s="118" t="s">
        <v>117</v>
      </c>
      <c r="B14" s="119">
        <v>4860</v>
      </c>
      <c r="C14" s="119">
        <v>5265</v>
      </c>
      <c r="D14" s="119">
        <v>6075</v>
      </c>
      <c r="E14" s="119">
        <v>9720</v>
      </c>
      <c r="F14" s="119">
        <v>7290</v>
      </c>
      <c r="G14" s="119">
        <v>7897</v>
      </c>
      <c r="H14" s="119">
        <v>9112</v>
      </c>
      <c r="I14" s="119">
        <v>14580</v>
      </c>
    </row>
    <row r="15" spans="1:36" ht="16.5" thickBot="1">
      <c r="A15" s="118" t="s">
        <v>118</v>
      </c>
      <c r="B15" s="119">
        <v>6480</v>
      </c>
      <c r="C15" s="119">
        <v>7020</v>
      </c>
      <c r="D15" s="119">
        <v>8100</v>
      </c>
      <c r="E15" s="119">
        <v>12960</v>
      </c>
      <c r="F15" s="119">
        <v>9720</v>
      </c>
      <c r="G15" s="119">
        <v>10530</v>
      </c>
      <c r="H15" s="119">
        <v>12150</v>
      </c>
      <c r="I15" s="119">
        <v>19440</v>
      </c>
    </row>
    <row r="16" spans="1:36" ht="16.5" thickBot="1">
      <c r="A16" s="167" t="s">
        <v>119</v>
      </c>
      <c r="B16" s="168"/>
      <c r="C16" s="169"/>
      <c r="D16" s="170">
        <v>400</v>
      </c>
      <c r="E16" s="171"/>
      <c r="F16" s="171"/>
      <c r="G16" s="171"/>
      <c r="H16" s="171"/>
      <c r="I16" s="172"/>
    </row>
    <row r="17" spans="1:9" ht="16.5" thickBot="1">
      <c r="A17" s="167" t="s">
        <v>120</v>
      </c>
      <c r="B17" s="168"/>
      <c r="C17" s="169"/>
      <c r="D17" s="170">
        <v>600</v>
      </c>
      <c r="E17" s="171"/>
      <c r="F17" s="171"/>
      <c r="G17" s="171"/>
      <c r="H17" s="171"/>
      <c r="I17" s="172"/>
    </row>
    <row r="18" spans="1:9" ht="15.75" thickBot="1">
      <c r="A18" s="185" t="s">
        <v>102</v>
      </c>
      <c r="B18" s="186"/>
      <c r="C18" s="187"/>
      <c r="D18" s="185" t="s">
        <v>104</v>
      </c>
      <c r="E18" s="186"/>
      <c r="F18" s="186"/>
      <c r="G18" s="186"/>
      <c r="H18" s="186"/>
      <c r="I18" s="187"/>
    </row>
    <row r="19" spans="1:9" ht="16.5" thickBot="1">
      <c r="A19" s="167" t="s">
        <v>121</v>
      </c>
      <c r="B19" s="168"/>
      <c r="C19" s="169"/>
      <c r="D19" s="175">
        <v>2700</v>
      </c>
      <c r="E19" s="176"/>
      <c r="F19" s="176"/>
      <c r="G19" s="176"/>
      <c r="H19" s="176"/>
      <c r="I19" s="177"/>
    </row>
    <row r="20" spans="1:9" ht="16.5" thickBot="1">
      <c r="A20" s="167" t="s">
        <v>122</v>
      </c>
      <c r="B20" s="168"/>
      <c r="C20" s="169"/>
      <c r="D20" s="175">
        <v>2880</v>
      </c>
      <c r="E20" s="176"/>
      <c r="F20" s="176"/>
      <c r="G20" s="176"/>
      <c r="H20" s="176"/>
      <c r="I20" s="177"/>
    </row>
    <row r="21" spans="1:9" ht="16.5" thickBot="1">
      <c r="A21" s="167" t="s">
        <v>123</v>
      </c>
      <c r="B21" s="168"/>
      <c r="C21" s="169"/>
      <c r="D21" s="175">
        <v>3600</v>
      </c>
      <c r="E21" s="176"/>
      <c r="F21" s="176"/>
      <c r="G21" s="176"/>
      <c r="H21" s="176"/>
      <c r="I21" s="177"/>
    </row>
    <row r="22" spans="1:9" s="114" customFormat="1"/>
    <row r="23" spans="1:9" s="114" customFormat="1"/>
    <row r="24" spans="1:9" s="114" customFormat="1"/>
    <row r="25" spans="1:9" s="114" customFormat="1"/>
    <row r="26" spans="1:9" s="114" customFormat="1"/>
    <row r="27" spans="1:9" s="114" customFormat="1"/>
    <row r="28" spans="1:9" s="114" customFormat="1"/>
    <row r="29" spans="1:9" s="114" customFormat="1"/>
    <row r="30" spans="1:9" s="114" customFormat="1"/>
    <row r="31" spans="1:9" ht="33.75" thickBot="1">
      <c r="A31" s="178" t="s">
        <v>149</v>
      </c>
      <c r="B31" s="178"/>
      <c r="C31" s="178"/>
      <c r="D31" s="178"/>
      <c r="E31" s="178"/>
      <c r="F31" s="178"/>
      <c r="G31" s="178"/>
      <c r="H31" s="178"/>
      <c r="I31" s="178"/>
    </row>
    <row r="32" spans="1:9" ht="29.25" thickBot="1">
      <c r="A32" s="179" t="s">
        <v>102</v>
      </c>
      <c r="B32" s="180"/>
      <c r="C32" s="124" t="s">
        <v>125</v>
      </c>
      <c r="D32" s="124" t="s">
        <v>126</v>
      </c>
      <c r="E32" s="124" t="s">
        <v>127</v>
      </c>
      <c r="F32" s="124" t="s">
        <v>128</v>
      </c>
      <c r="G32" s="124" t="s">
        <v>129</v>
      </c>
      <c r="H32" s="124" t="s">
        <v>130</v>
      </c>
      <c r="I32" s="124" t="s">
        <v>131</v>
      </c>
    </row>
    <row r="33" spans="1:9" ht="15.75" thickBot="1">
      <c r="A33" s="181" t="s">
        <v>132</v>
      </c>
      <c r="B33" s="182"/>
      <c r="C33" s="120">
        <v>15</v>
      </c>
      <c r="D33" s="120">
        <v>1.5</v>
      </c>
      <c r="E33" s="120">
        <v>520</v>
      </c>
      <c r="F33" s="120">
        <v>430</v>
      </c>
      <c r="G33" s="120">
        <v>613</v>
      </c>
      <c r="H33" s="120">
        <v>30</v>
      </c>
      <c r="I33" s="120">
        <v>5900</v>
      </c>
    </row>
    <row r="34" spans="1:9" ht="15.75" thickBot="1">
      <c r="A34" s="181" t="s">
        <v>133</v>
      </c>
      <c r="B34" s="182"/>
      <c r="C34" s="120" t="s">
        <v>134</v>
      </c>
      <c r="D34" s="120">
        <v>2</v>
      </c>
      <c r="E34" s="120">
        <v>620</v>
      </c>
      <c r="F34" s="120">
        <v>430</v>
      </c>
      <c r="G34" s="120">
        <v>613</v>
      </c>
      <c r="H34" s="120">
        <v>35</v>
      </c>
      <c r="I34" s="120">
        <v>6900</v>
      </c>
    </row>
    <row r="35" spans="1:9" ht="15.75" thickBot="1">
      <c r="A35" s="183" t="s">
        <v>135</v>
      </c>
      <c r="B35" s="184"/>
      <c r="C35" s="120" t="s">
        <v>136</v>
      </c>
      <c r="D35" s="120">
        <v>4</v>
      </c>
      <c r="E35" s="120">
        <v>720</v>
      </c>
      <c r="F35" s="120">
        <v>430</v>
      </c>
      <c r="G35" s="120">
        <v>613</v>
      </c>
      <c r="H35" s="120">
        <v>39</v>
      </c>
      <c r="I35" s="120">
        <v>7900</v>
      </c>
    </row>
    <row r="36" spans="1:9" ht="15.75" thickBot="1">
      <c r="A36" s="181" t="s">
        <v>137</v>
      </c>
      <c r="B36" s="182"/>
      <c r="C36" s="120" t="s">
        <v>138</v>
      </c>
      <c r="D36" s="120">
        <v>8</v>
      </c>
      <c r="E36" s="120">
        <v>820</v>
      </c>
      <c r="F36" s="120">
        <v>430</v>
      </c>
      <c r="G36" s="120">
        <v>613</v>
      </c>
      <c r="H36" s="120">
        <v>45</v>
      </c>
      <c r="I36" s="120">
        <v>8900</v>
      </c>
    </row>
    <row r="37" spans="1:9" ht="29.25" thickBot="1">
      <c r="A37" s="165" t="s">
        <v>102</v>
      </c>
      <c r="B37" s="166"/>
      <c r="C37" s="125" t="s">
        <v>125</v>
      </c>
      <c r="D37" s="125" t="s">
        <v>126</v>
      </c>
      <c r="E37" s="125" t="s">
        <v>127</v>
      </c>
      <c r="F37" s="125" t="s">
        <v>128</v>
      </c>
      <c r="G37" s="125" t="s">
        <v>129</v>
      </c>
      <c r="H37" s="125" t="s">
        <v>130</v>
      </c>
      <c r="I37" s="125" t="s">
        <v>131</v>
      </c>
    </row>
    <row r="38" spans="1:9" ht="15.75" thickBot="1">
      <c r="A38" s="173" t="s">
        <v>139</v>
      </c>
      <c r="B38" s="174"/>
      <c r="C38" s="120">
        <v>100</v>
      </c>
      <c r="D38" s="121">
        <v>43077</v>
      </c>
      <c r="E38" s="120">
        <v>1000</v>
      </c>
      <c r="F38" s="120">
        <v>500</v>
      </c>
      <c r="G38" s="120">
        <v>950</v>
      </c>
      <c r="H38" s="120">
        <v>130</v>
      </c>
      <c r="I38" s="120">
        <v>28200</v>
      </c>
    </row>
    <row r="39" spans="1:9" ht="15.75" thickBot="1">
      <c r="A39" s="173" t="s">
        <v>140</v>
      </c>
      <c r="B39" s="174"/>
      <c r="C39" s="120">
        <v>185</v>
      </c>
      <c r="D39" s="122">
        <v>43435</v>
      </c>
      <c r="E39" s="120">
        <v>1100</v>
      </c>
      <c r="F39" s="120">
        <v>500</v>
      </c>
      <c r="G39" s="120">
        <v>950</v>
      </c>
      <c r="H39" s="120">
        <v>150</v>
      </c>
      <c r="I39" s="120">
        <v>33850</v>
      </c>
    </row>
    <row r="40" spans="1:9" ht="15.75" thickBot="1">
      <c r="A40" s="173" t="s">
        <v>141</v>
      </c>
      <c r="B40" s="174"/>
      <c r="C40" s="120">
        <v>300</v>
      </c>
      <c r="D40" s="120" t="s">
        <v>142</v>
      </c>
      <c r="E40" s="120">
        <v>1200</v>
      </c>
      <c r="F40" s="120">
        <v>600</v>
      </c>
      <c r="G40" s="120">
        <v>1050</v>
      </c>
      <c r="H40" s="120">
        <v>230</v>
      </c>
      <c r="I40" s="120">
        <v>42800</v>
      </c>
    </row>
    <row r="41" spans="1:9" ht="15.75" thickBot="1">
      <c r="A41" s="173" t="s">
        <v>143</v>
      </c>
      <c r="B41" s="174"/>
      <c r="C41" s="120">
        <v>450</v>
      </c>
      <c r="D41" s="120" t="s">
        <v>144</v>
      </c>
      <c r="E41" s="120">
        <v>1300</v>
      </c>
      <c r="F41" s="120">
        <v>700</v>
      </c>
      <c r="G41" s="120">
        <v>1150</v>
      </c>
      <c r="H41" s="120">
        <v>320</v>
      </c>
      <c r="I41" s="120">
        <v>58600</v>
      </c>
    </row>
    <row r="42" spans="1:9" ht="15.75" thickBot="1">
      <c r="A42" s="173" t="s">
        <v>145</v>
      </c>
      <c r="B42" s="174"/>
      <c r="C42" s="120">
        <v>600</v>
      </c>
      <c r="D42" s="120" t="s">
        <v>146</v>
      </c>
      <c r="E42" s="120">
        <v>1400</v>
      </c>
      <c r="F42" s="120">
        <v>800</v>
      </c>
      <c r="G42" s="120">
        <v>1250</v>
      </c>
      <c r="H42" s="120">
        <v>375</v>
      </c>
      <c r="I42" s="120">
        <v>64700</v>
      </c>
    </row>
    <row r="43" spans="1:9" ht="15.75" thickBot="1">
      <c r="A43" s="173" t="s">
        <v>147</v>
      </c>
      <c r="B43" s="174"/>
      <c r="C43" s="120">
        <v>750</v>
      </c>
      <c r="D43" s="120" t="s">
        <v>148</v>
      </c>
      <c r="E43" s="120">
        <v>1500</v>
      </c>
      <c r="F43" s="120">
        <v>900</v>
      </c>
      <c r="G43" s="120">
        <v>1350</v>
      </c>
      <c r="H43" s="120">
        <v>450</v>
      </c>
      <c r="I43" s="120">
        <v>78200</v>
      </c>
    </row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  <row r="62" s="114" customFormat="1"/>
    <row r="63" s="114" customFormat="1"/>
    <row r="64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  <row r="124" s="114" customFormat="1"/>
    <row r="125" s="114" customFormat="1"/>
    <row r="126" s="114" customFormat="1"/>
    <row r="127" s="114" customFormat="1"/>
    <row r="128" s="114" customFormat="1"/>
    <row r="129" s="114" customFormat="1"/>
    <row r="130" s="114" customFormat="1"/>
    <row r="131" s="114" customFormat="1"/>
    <row r="132" s="114" customFormat="1"/>
    <row r="133" s="114" customFormat="1"/>
    <row r="134" s="114" customFormat="1"/>
    <row r="135" s="114" customFormat="1"/>
    <row r="136" s="114" customFormat="1"/>
    <row r="137" s="114" customFormat="1"/>
    <row r="138" s="114" customFormat="1"/>
    <row r="139" s="114" customFormat="1"/>
    <row r="140" s="114" customFormat="1"/>
    <row r="141" s="114" customFormat="1"/>
    <row r="142" s="114" customFormat="1"/>
    <row r="143" s="114" customFormat="1"/>
    <row r="144" s="114" customFormat="1"/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</sheetData>
  <mergeCells count="30">
    <mergeCell ref="A38:B38"/>
    <mergeCell ref="A21:C21"/>
    <mergeCell ref="D21:I21"/>
    <mergeCell ref="A6:I6"/>
    <mergeCell ref="A32:B32"/>
    <mergeCell ref="A36:B36"/>
    <mergeCell ref="A35:B35"/>
    <mergeCell ref="A34:B34"/>
    <mergeCell ref="A33:B33"/>
    <mergeCell ref="A31:I31"/>
    <mergeCell ref="A18:C18"/>
    <mergeCell ref="D18:I18"/>
    <mergeCell ref="A19:C19"/>
    <mergeCell ref="D19:I19"/>
    <mergeCell ref="A20:C20"/>
    <mergeCell ref="D20:I20"/>
    <mergeCell ref="A43:B43"/>
    <mergeCell ref="A42:B42"/>
    <mergeCell ref="A41:B41"/>
    <mergeCell ref="A40:B40"/>
    <mergeCell ref="A39:B39"/>
    <mergeCell ref="A3:I3"/>
    <mergeCell ref="A4:I4"/>
    <mergeCell ref="A1:I1"/>
    <mergeCell ref="A2:I2"/>
    <mergeCell ref="A37:B37"/>
    <mergeCell ref="A16:C16"/>
    <mergeCell ref="D16:I16"/>
    <mergeCell ref="A17:C17"/>
    <mergeCell ref="D17:I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СЭНДВИЧ</vt:lpstr>
      <vt:lpstr>МОНО</vt:lpstr>
      <vt:lpstr>БАКИ, ПЕЧИ, КОТЛЫ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2017-08-11T07:29:38Z</dcterms:modified>
</cp:coreProperties>
</file>