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420" windowWidth="20730" windowHeight="8610"/>
  </bookViews>
  <sheets>
    <sheet name="общий" sheetId="1" r:id="rId1"/>
  </sheets>
  <definedNames>
    <definedName name="_xlnm.Print_Area" localSheetId="0">общий!$A:$H</definedName>
  </definedNames>
  <calcPr calcId="145621"/>
</workbook>
</file>

<file path=xl/calcChain.xml><?xml version="1.0" encoding="utf-8"?>
<calcChain xmlns="http://schemas.openxmlformats.org/spreadsheetml/2006/main">
  <c r="P55" i="1" l="1"/>
  <c r="P53" i="1"/>
  <c r="L61" i="1" l="1"/>
  <c r="L62" i="1"/>
  <c r="L63" i="1"/>
  <c r="L51" i="1"/>
  <c r="M61" i="1"/>
  <c r="N61" i="1"/>
  <c r="M62" i="1"/>
  <c r="N62" i="1"/>
  <c r="M63" i="1"/>
  <c r="N63" i="1"/>
  <c r="L36" i="1" l="1"/>
  <c r="L37" i="1"/>
  <c r="L38" i="1"/>
  <c r="L39" i="1"/>
  <c r="L40" i="1"/>
  <c r="L41" i="1"/>
  <c r="N36" i="1"/>
  <c r="N37" i="1"/>
  <c r="N38" i="1"/>
  <c r="N39" i="1"/>
  <c r="N40" i="1"/>
  <c r="N41" i="1"/>
  <c r="M36" i="1"/>
  <c r="M37" i="1"/>
  <c r="M38" i="1"/>
  <c r="M39" i="1"/>
  <c r="M40" i="1"/>
  <c r="M41" i="1"/>
  <c r="N17" i="1"/>
  <c r="M17" i="1"/>
  <c r="L17" i="1"/>
  <c r="N11" i="1"/>
  <c r="N12" i="1"/>
  <c r="N13" i="1"/>
  <c r="N14" i="1"/>
  <c r="N15" i="1"/>
  <c r="N18" i="1"/>
  <c r="N19" i="1"/>
  <c r="N20" i="1"/>
  <c r="N21" i="1"/>
  <c r="N22" i="1"/>
  <c r="N23" i="1"/>
  <c r="N24" i="1"/>
  <c r="N25" i="1"/>
  <c r="N26" i="1"/>
  <c r="N27" i="1"/>
  <c r="N28" i="1"/>
  <c r="N29" i="1"/>
  <c r="N31" i="1"/>
  <c r="N32" i="1"/>
  <c r="N33" i="1"/>
  <c r="N34" i="1"/>
  <c r="N42" i="1"/>
  <c r="N43" i="1"/>
  <c r="N44" i="1"/>
  <c r="N45" i="1"/>
  <c r="N46" i="1"/>
  <c r="N47" i="1"/>
  <c r="N48" i="1"/>
  <c r="N49" i="1"/>
  <c r="N51" i="1"/>
  <c r="N53" i="1"/>
  <c r="N54" i="1"/>
  <c r="N55" i="1"/>
  <c r="N56" i="1"/>
  <c r="N71" i="1"/>
  <c r="N72" i="1"/>
  <c r="N73" i="1"/>
  <c r="N10" i="1"/>
  <c r="M11" i="1"/>
  <c r="M12" i="1"/>
  <c r="M13" i="1"/>
  <c r="M14" i="1"/>
  <c r="M15" i="1"/>
  <c r="M18" i="1"/>
  <c r="M19" i="1"/>
  <c r="M20" i="1"/>
  <c r="M21" i="1"/>
  <c r="M22" i="1"/>
  <c r="M23" i="1"/>
  <c r="M24" i="1"/>
  <c r="M25" i="1"/>
  <c r="M26" i="1"/>
  <c r="M27" i="1"/>
  <c r="M28" i="1"/>
  <c r="M29" i="1"/>
  <c r="M31" i="1"/>
  <c r="M32" i="1"/>
  <c r="M33" i="1"/>
  <c r="M34" i="1"/>
  <c r="M42" i="1"/>
  <c r="M43" i="1"/>
  <c r="M44" i="1"/>
  <c r="M45" i="1"/>
  <c r="M46" i="1"/>
  <c r="M47" i="1"/>
  <c r="M48" i="1"/>
  <c r="M49" i="1"/>
  <c r="M51" i="1"/>
  <c r="M53" i="1"/>
  <c r="M54" i="1"/>
  <c r="M55" i="1"/>
  <c r="M56" i="1"/>
  <c r="M64" i="1"/>
  <c r="M65" i="1"/>
  <c r="M66" i="1"/>
  <c r="M67" i="1"/>
  <c r="M68" i="1"/>
  <c r="M69" i="1"/>
  <c r="M71" i="1"/>
  <c r="M72" i="1"/>
  <c r="M73" i="1"/>
  <c r="M10" i="1"/>
  <c r="L11" i="1"/>
  <c r="L12" i="1"/>
  <c r="L13" i="1"/>
  <c r="L14" i="1"/>
  <c r="L15" i="1"/>
  <c r="L18" i="1"/>
  <c r="L19" i="1"/>
  <c r="L20" i="1"/>
  <c r="L21" i="1"/>
  <c r="L22" i="1"/>
  <c r="L23" i="1"/>
  <c r="L24" i="1"/>
  <c r="L25" i="1"/>
  <c r="L26" i="1"/>
  <c r="L27" i="1"/>
  <c r="L28" i="1"/>
  <c r="L29" i="1"/>
  <c r="L31" i="1"/>
  <c r="L32" i="1"/>
  <c r="L33" i="1"/>
  <c r="L34" i="1"/>
  <c r="L42" i="1"/>
  <c r="L43" i="1"/>
  <c r="L44" i="1"/>
  <c r="L45" i="1"/>
  <c r="L46" i="1"/>
  <c r="L47" i="1"/>
  <c r="L48" i="1"/>
  <c r="L49" i="1"/>
  <c r="L53" i="1"/>
  <c r="L54" i="1"/>
  <c r="L55" i="1"/>
  <c r="L56" i="1"/>
  <c r="L64" i="1"/>
  <c r="L65" i="1"/>
  <c r="L66" i="1"/>
  <c r="L67" i="1"/>
  <c r="L68" i="1"/>
  <c r="L69" i="1"/>
  <c r="L71" i="1"/>
  <c r="L72" i="1"/>
  <c r="L73" i="1"/>
  <c r="L10" i="1"/>
  <c r="M74" i="1" l="1"/>
  <c r="D3" i="1" s="1"/>
  <c r="D2" i="1"/>
  <c r="J61" i="1"/>
  <c r="J62" i="1"/>
  <c r="J63" i="1"/>
  <c r="J65" i="1" l="1"/>
  <c r="N65" i="1" s="1"/>
  <c r="J66" i="1"/>
  <c r="N66" i="1" s="1"/>
  <c r="J67" i="1"/>
  <c r="N67" i="1" s="1"/>
  <c r="J68" i="1"/>
  <c r="N68" i="1" s="1"/>
  <c r="J69" i="1"/>
  <c r="N69" i="1" s="1"/>
  <c r="J64" i="1"/>
  <c r="N64" i="1" s="1"/>
  <c r="N74" i="1" l="1"/>
  <c r="D4" i="1" s="1"/>
</calcChain>
</file>

<file path=xl/sharedStrings.xml><?xml version="1.0" encoding="utf-8"?>
<sst xmlns="http://schemas.openxmlformats.org/spreadsheetml/2006/main" count="182" uniqueCount="119">
  <si>
    <t>№</t>
  </si>
  <si>
    <t xml:space="preserve">Наименование товара </t>
  </si>
  <si>
    <t>Ед.</t>
  </si>
  <si>
    <t>Объём</t>
  </si>
  <si>
    <t>шт</t>
  </si>
  <si>
    <t>Вес упак., кг</t>
  </si>
  <si>
    <t>Чай нефасованный Индийский</t>
  </si>
  <si>
    <t>кг</t>
  </si>
  <si>
    <t>Масса заказа</t>
  </si>
  <si>
    <t>Заказ коробок</t>
  </si>
  <si>
    <t>м3</t>
  </si>
  <si>
    <t>Объем заказа</t>
  </si>
  <si>
    <t>Сумма заказа</t>
  </si>
  <si>
    <t>руб</t>
  </si>
  <si>
    <t>твердая</t>
  </si>
  <si>
    <t>мягкая</t>
  </si>
  <si>
    <t>АКЦИЯ</t>
  </si>
  <si>
    <t>Чай нефасованный Вьетнамский</t>
  </si>
  <si>
    <t>Код товара</t>
  </si>
  <si>
    <t>07</t>
  </si>
  <si>
    <t>21</t>
  </si>
  <si>
    <t>14</t>
  </si>
  <si>
    <t>38</t>
  </si>
  <si>
    <t>91</t>
  </si>
  <si>
    <t>52</t>
  </si>
  <si>
    <t>69</t>
  </si>
  <si>
    <t>82</t>
  </si>
  <si>
    <t>44</t>
  </si>
  <si>
    <t>04</t>
  </si>
  <si>
    <t>37</t>
  </si>
  <si>
    <t>11</t>
  </si>
  <si>
    <t>66</t>
  </si>
  <si>
    <t>49</t>
  </si>
  <si>
    <t>25</t>
  </si>
  <si>
    <t>51</t>
  </si>
  <si>
    <t>75</t>
  </si>
  <si>
    <t>94</t>
  </si>
  <si>
    <t>03</t>
  </si>
  <si>
    <t>от 1 кг</t>
  </si>
  <si>
    <t>мешок</t>
  </si>
  <si>
    <t>63</t>
  </si>
  <si>
    <t>56</t>
  </si>
  <si>
    <t>Итого</t>
  </si>
  <si>
    <t>Вес</t>
  </si>
  <si>
    <t>Объем</t>
  </si>
  <si>
    <t>Кол-во в упак.</t>
  </si>
  <si>
    <r>
      <rPr>
        <b/>
        <sz val="12"/>
        <rFont val="Times New Roman"/>
        <family val="1"/>
        <charset val="204"/>
      </rPr>
      <t>“Тайна Богини” Пекое</t>
    </r>
    <r>
      <rPr>
        <sz val="12"/>
        <rFont val="Times New Roman"/>
        <family val="1"/>
        <charset val="204"/>
      </rPr>
      <t xml:space="preserve"> черный инд.листовой 100 г</t>
    </r>
  </si>
  <si>
    <r>
      <rPr>
        <b/>
        <sz val="12"/>
        <rFont val="Times New Roman"/>
        <family val="1"/>
        <charset val="204"/>
      </rPr>
      <t>“Тайна Богини” Пекое</t>
    </r>
    <r>
      <rPr>
        <sz val="12"/>
        <rFont val="Times New Roman"/>
        <family val="1"/>
        <charset val="204"/>
      </rPr>
      <t xml:space="preserve"> черный инд.листовой 200 г</t>
    </r>
  </si>
  <si>
    <r>
      <rPr>
        <b/>
        <sz val="12"/>
        <rFont val="Times New Roman"/>
        <family val="1"/>
        <charset val="204"/>
      </rPr>
      <t>“Тайна Богини” Крупный</t>
    </r>
    <r>
      <rPr>
        <sz val="12"/>
        <rFont val="Times New Roman"/>
        <family val="1"/>
        <charset val="204"/>
      </rPr>
      <t xml:space="preserve"> черный инд.листовой 100 г</t>
    </r>
  </si>
  <si>
    <r>
      <rPr>
        <b/>
        <sz val="12"/>
        <rFont val="Times New Roman"/>
        <family val="1"/>
        <charset val="204"/>
      </rPr>
      <t>“Тайна Богини” Крупный</t>
    </r>
    <r>
      <rPr>
        <sz val="12"/>
        <rFont val="Times New Roman"/>
        <family val="1"/>
        <charset val="204"/>
      </rPr>
      <t xml:space="preserve"> черный инд. листовой 200 г</t>
    </r>
  </si>
  <si>
    <r>
      <rPr>
        <b/>
        <sz val="12"/>
        <rFont val="Times New Roman"/>
        <family val="1"/>
        <charset val="204"/>
      </rPr>
      <t>“Тайна Богини” Средн.</t>
    </r>
    <r>
      <rPr>
        <sz val="12"/>
        <rFont val="Times New Roman"/>
        <family val="1"/>
        <charset val="204"/>
      </rPr>
      <t xml:space="preserve"> черный инд.листовой 100 г</t>
    </r>
  </si>
  <si>
    <r>
      <rPr>
        <b/>
        <sz val="12"/>
        <rFont val="Times New Roman"/>
        <family val="1"/>
        <charset val="204"/>
      </rPr>
      <t>“Тайна Богини” Средн.</t>
    </r>
    <r>
      <rPr>
        <sz val="12"/>
        <rFont val="Times New Roman"/>
        <family val="1"/>
        <charset val="204"/>
      </rPr>
      <t xml:space="preserve"> черный инд.листовой 200 г</t>
    </r>
  </si>
  <si>
    <r>
      <rPr>
        <b/>
        <sz val="12"/>
        <rFont val="Times New Roman"/>
        <family val="1"/>
        <charset val="204"/>
      </rPr>
      <t>“Камелия” Высокогорный</t>
    </r>
    <r>
      <rPr>
        <sz val="12"/>
        <rFont val="Times New Roman"/>
        <family val="1"/>
        <charset val="204"/>
      </rPr>
      <t xml:space="preserve"> черный инд. листовой, 100 г</t>
    </r>
  </si>
  <si>
    <r>
      <rPr>
        <b/>
        <sz val="12"/>
        <rFont val="Times New Roman"/>
        <family val="1"/>
        <charset val="204"/>
      </rPr>
      <t>“Камелия” Высокогорный</t>
    </r>
    <r>
      <rPr>
        <sz val="12"/>
        <rFont val="Times New Roman"/>
        <family val="1"/>
        <charset val="204"/>
      </rPr>
      <t xml:space="preserve"> черный инд. листовой, 200 г</t>
    </r>
  </si>
  <si>
    <r>
      <rPr>
        <b/>
        <sz val="12"/>
        <rFont val="Times New Roman"/>
        <family val="1"/>
        <charset val="204"/>
      </rPr>
      <t>“Камелия”Гранулированный</t>
    </r>
    <r>
      <rPr>
        <sz val="12"/>
        <rFont val="Times New Roman"/>
        <family val="1"/>
        <charset val="204"/>
      </rPr>
      <t xml:space="preserve"> черный инд. крепкий, 100 г</t>
    </r>
  </si>
  <si>
    <r>
      <rPr>
        <b/>
        <sz val="12"/>
        <rFont val="Times New Roman"/>
        <family val="1"/>
        <charset val="204"/>
      </rPr>
      <t>“Камелия”Гранулированный</t>
    </r>
    <r>
      <rPr>
        <sz val="12"/>
        <rFont val="Times New Roman"/>
        <family val="1"/>
        <charset val="204"/>
      </rPr>
      <t xml:space="preserve"> черный инд. крепкий, 200 г</t>
    </r>
  </si>
  <si>
    <r>
      <rPr>
        <b/>
        <sz val="12"/>
        <rFont val="Times New Roman"/>
        <family val="1"/>
        <charset val="204"/>
      </rPr>
      <t>“Камелия” Пекое</t>
    </r>
    <r>
      <rPr>
        <sz val="12"/>
        <rFont val="Times New Roman"/>
        <family val="1"/>
        <charset val="204"/>
      </rPr>
      <t xml:space="preserve"> черный инд.листовой высокогорный, 100 г</t>
    </r>
  </si>
  <si>
    <r>
      <rPr>
        <b/>
        <sz val="12"/>
        <rFont val="Times New Roman"/>
        <family val="1"/>
        <charset val="204"/>
      </rPr>
      <t>“Камелия” Суперкрепкий</t>
    </r>
    <r>
      <rPr>
        <sz val="12"/>
        <rFont val="Times New Roman"/>
        <family val="1"/>
        <charset val="204"/>
      </rPr>
      <t xml:space="preserve"> черный инд.листовой 100 г</t>
    </r>
  </si>
  <si>
    <r>
      <rPr>
        <b/>
        <sz val="12"/>
        <rFont val="Times New Roman"/>
        <family val="1"/>
        <charset val="204"/>
      </rPr>
      <t xml:space="preserve">“Камелия” м/у Листовой </t>
    </r>
    <r>
      <rPr>
        <sz val="12"/>
        <rFont val="Times New Roman"/>
        <family val="1"/>
        <charset val="204"/>
      </rPr>
      <t>черный инд.высокогорный 200 г</t>
    </r>
  </si>
  <si>
    <r>
      <rPr>
        <b/>
        <sz val="12"/>
        <rFont val="Times New Roman"/>
        <family val="1"/>
        <charset val="204"/>
      </rPr>
      <t>“Камелия”м/у Крупный</t>
    </r>
    <r>
      <rPr>
        <sz val="12"/>
        <rFont val="Times New Roman"/>
        <family val="1"/>
        <charset val="204"/>
      </rPr>
      <t xml:space="preserve"> черный инд.листовой, 100 г</t>
    </r>
  </si>
  <si>
    <r>
      <rPr>
        <b/>
        <sz val="12"/>
        <rFont val="Times New Roman"/>
        <family val="1"/>
        <charset val="204"/>
      </rPr>
      <t>“Камелия”м/у Крупный</t>
    </r>
    <r>
      <rPr>
        <sz val="12"/>
        <rFont val="Times New Roman"/>
        <family val="1"/>
        <charset val="204"/>
      </rPr>
      <t xml:space="preserve"> черный инд.листовой, 200 г</t>
    </r>
  </si>
  <si>
    <r>
      <rPr>
        <b/>
        <sz val="12"/>
        <rFont val="Times New Roman"/>
        <family val="1"/>
        <charset val="204"/>
      </rPr>
      <t>"Солнечный" Листовой</t>
    </r>
    <r>
      <rPr>
        <sz val="12"/>
        <rFont val="Times New Roman"/>
        <family val="1"/>
        <charset val="204"/>
      </rPr>
      <t xml:space="preserve"> индийский черный  100 г</t>
    </r>
  </si>
  <si>
    <r>
      <rPr>
        <b/>
        <sz val="12"/>
        <rFont val="Times New Roman"/>
        <family val="1"/>
        <charset val="204"/>
      </rPr>
      <t>"Солнечный" Листовой</t>
    </r>
    <r>
      <rPr>
        <sz val="12"/>
        <rFont val="Times New Roman"/>
        <family val="1"/>
        <charset val="204"/>
      </rPr>
      <t xml:space="preserve"> индийский черный  200 г</t>
    </r>
  </si>
  <si>
    <r>
      <rPr>
        <b/>
        <sz val="12"/>
        <rFont val="Times New Roman"/>
        <family val="1"/>
        <charset val="204"/>
      </rPr>
      <t>"Солнечный" Крепкий</t>
    </r>
    <r>
      <rPr>
        <sz val="12"/>
        <rFont val="Times New Roman"/>
        <family val="1"/>
        <charset val="204"/>
      </rPr>
      <t xml:space="preserve"> индийский черный листовой 100 г</t>
    </r>
  </si>
  <si>
    <r>
      <rPr>
        <b/>
        <sz val="12"/>
        <rFont val="Times New Roman"/>
        <family val="1"/>
        <charset val="204"/>
      </rPr>
      <t>"Солнечный" Крепкий</t>
    </r>
    <r>
      <rPr>
        <sz val="12"/>
        <rFont val="Times New Roman"/>
        <family val="1"/>
        <charset val="204"/>
      </rPr>
      <t xml:space="preserve"> индийский черный листовой 200 г</t>
    </r>
  </si>
  <si>
    <r>
      <rPr>
        <b/>
        <sz val="12"/>
        <rFont val="Times New Roman"/>
        <family val="1"/>
        <charset val="204"/>
      </rPr>
      <t>Листовой (зеленая сумка) 1 кг</t>
    </r>
    <r>
      <rPr>
        <sz val="12"/>
        <rFont val="Times New Roman"/>
        <family val="1"/>
        <charset val="204"/>
      </rPr>
      <t xml:space="preserve"> Индийский черный чай FBOP</t>
    </r>
  </si>
  <si>
    <r>
      <rPr>
        <b/>
        <sz val="12"/>
        <rFont val="Times New Roman"/>
        <family val="1"/>
        <charset val="204"/>
      </rPr>
      <t>Листовой (зеленая сумка) 2 кг</t>
    </r>
    <r>
      <rPr>
        <sz val="12"/>
        <rFont val="Times New Roman"/>
        <family val="1"/>
        <charset val="204"/>
      </rPr>
      <t xml:space="preserve"> Индийский черный чай FBOP</t>
    </r>
  </si>
  <si>
    <t>уп-ка</t>
  </si>
  <si>
    <t>фирменная сумка Good Tea</t>
  </si>
  <si>
    <t>Опт.</t>
  </si>
  <si>
    <r>
      <rPr>
        <b/>
        <sz val="12"/>
        <rFont val="Times New Roman"/>
        <family val="1"/>
        <charset val="204"/>
      </rPr>
      <t>Пекое (зеленая сумка) 1 кг</t>
    </r>
    <r>
      <rPr>
        <sz val="12"/>
        <rFont val="Times New Roman"/>
        <family val="1"/>
        <charset val="204"/>
      </rPr>
      <t xml:space="preserve"> Индийский листовой черный чай Flowery Pekoe</t>
    </r>
  </si>
  <si>
    <r>
      <rPr>
        <b/>
        <sz val="12"/>
        <rFont val="Times New Roman"/>
        <family val="1"/>
        <charset val="204"/>
      </rPr>
      <t>Пекое  (зеленая сумка) 2 кг</t>
    </r>
    <r>
      <rPr>
        <sz val="12"/>
        <rFont val="Times New Roman"/>
        <family val="1"/>
        <charset val="204"/>
      </rPr>
      <t xml:space="preserve"> Индийский листовой черный  чай Flowery Pekoe</t>
    </r>
  </si>
  <si>
    <r>
      <rPr>
        <b/>
        <sz val="12"/>
        <rFont val="Times New Roman"/>
        <family val="1"/>
        <charset val="204"/>
      </rPr>
      <t>Средний (зеленая сумка) 2 кг</t>
    </r>
    <r>
      <rPr>
        <sz val="12"/>
        <rFont val="Times New Roman"/>
        <family val="1"/>
        <charset val="204"/>
      </rPr>
      <t xml:space="preserve"> Индийский листовой черный чай Pekoe</t>
    </r>
  </si>
  <si>
    <r>
      <rPr>
        <b/>
        <sz val="12"/>
        <rFont val="Times New Roman"/>
        <family val="1"/>
        <charset val="204"/>
      </rPr>
      <t>Средний (зеленая сумка) 1 кг</t>
    </r>
    <r>
      <rPr>
        <sz val="12"/>
        <rFont val="Times New Roman"/>
        <family val="1"/>
        <charset val="204"/>
      </rPr>
      <t xml:space="preserve"> Индийский листовой черный чай Pekoe</t>
    </r>
  </si>
  <si>
    <r>
      <rPr>
        <b/>
        <sz val="12"/>
        <rFont val="Times New Roman"/>
        <family val="1"/>
        <charset val="204"/>
      </rPr>
      <t>Крупный (зеленая сумка) 1 кг</t>
    </r>
    <r>
      <rPr>
        <sz val="12"/>
        <rFont val="Times New Roman"/>
        <family val="1"/>
        <charset val="204"/>
      </rPr>
      <t xml:space="preserve"> Индийский листовой черный чай OP</t>
    </r>
  </si>
  <si>
    <r>
      <rPr>
        <b/>
        <sz val="12"/>
        <rFont val="Times New Roman"/>
        <family val="1"/>
        <charset val="204"/>
      </rPr>
      <t>Крупный (зеленая сумка) 2 кг</t>
    </r>
    <r>
      <rPr>
        <sz val="12"/>
        <rFont val="Times New Roman"/>
        <family val="1"/>
        <charset val="204"/>
      </rPr>
      <t xml:space="preserve"> Индийский листовой черный чай OP</t>
    </r>
  </si>
  <si>
    <r>
      <rPr>
        <b/>
        <sz val="12"/>
        <rFont val="Times New Roman"/>
        <family val="1"/>
        <charset val="204"/>
      </rPr>
      <t>Крупный (оранжевая сумка) 1 кг</t>
    </r>
    <r>
      <rPr>
        <sz val="12"/>
        <rFont val="Times New Roman"/>
        <family val="1"/>
        <charset val="204"/>
      </rPr>
      <t xml:space="preserve"> Премиум Индийский листовой черный чай OP-G</t>
    </r>
  </si>
  <si>
    <r>
      <rPr>
        <b/>
        <sz val="12"/>
        <rFont val="Times New Roman"/>
        <family val="1"/>
        <charset val="204"/>
      </rPr>
      <t>Крупный (оранжевая сумка) 2 кг</t>
    </r>
    <r>
      <rPr>
        <sz val="12"/>
        <rFont val="Times New Roman"/>
        <family val="1"/>
        <charset val="204"/>
      </rPr>
      <t xml:space="preserve"> Премиум Индийский листовой черный чай OP-G</t>
    </r>
  </si>
  <si>
    <r>
      <rPr>
        <b/>
        <sz val="12"/>
        <rFont val="Times New Roman"/>
        <family val="1"/>
        <charset val="204"/>
      </rPr>
      <t>Средний (оранжевая сумка) 1 кг</t>
    </r>
    <r>
      <rPr>
        <sz val="12"/>
        <rFont val="Times New Roman"/>
        <family val="1"/>
        <charset val="204"/>
      </rPr>
      <t xml:space="preserve"> Премиум Индийский листовой черный чай GFOP</t>
    </r>
  </si>
  <si>
    <r>
      <rPr>
        <b/>
        <sz val="12"/>
        <rFont val="Times New Roman"/>
        <family val="1"/>
        <charset val="204"/>
      </rPr>
      <t>Средний (оранжевая сумка) 2 кг</t>
    </r>
    <r>
      <rPr>
        <sz val="12"/>
        <rFont val="Times New Roman"/>
        <family val="1"/>
        <charset val="204"/>
      </rPr>
      <t xml:space="preserve"> Премиум Индийский листовой черный чай GFOP</t>
    </r>
  </si>
  <si>
    <r>
      <rPr>
        <b/>
        <sz val="12"/>
        <rFont val="Times New Roman"/>
        <family val="1"/>
        <charset val="204"/>
      </rPr>
      <t>Пекое (оранжевая сумка) 1 кг</t>
    </r>
    <r>
      <rPr>
        <sz val="12"/>
        <rFont val="Times New Roman"/>
        <family val="1"/>
        <charset val="204"/>
      </rPr>
      <t xml:space="preserve"> Премиум Индийский листовой черный чай Flowery Pekoe</t>
    </r>
  </si>
  <si>
    <r>
      <rPr>
        <b/>
        <sz val="12"/>
        <rFont val="Times New Roman"/>
        <family val="1"/>
        <charset val="204"/>
      </rPr>
      <t>Пекое (оранжевая сумка) 2 кг</t>
    </r>
    <r>
      <rPr>
        <sz val="12"/>
        <rFont val="Times New Roman"/>
        <family val="1"/>
        <charset val="204"/>
      </rPr>
      <t xml:space="preserve"> Премиум Индийский листовой черный чай Flowery Pekoe</t>
    </r>
  </si>
  <si>
    <t>Чай черный PS 1289, 500 г м/у</t>
  </si>
  <si>
    <t>Чай черный PS 1289, 200 г м/у</t>
  </si>
  <si>
    <t>Чай черный PS 1289, 100 г м/у</t>
  </si>
  <si>
    <t>Чай черный PS 1289, 1000 г м/у</t>
  </si>
  <si>
    <r>
      <rPr>
        <b/>
        <sz val="12"/>
        <rFont val="Times New Roman"/>
        <family val="1"/>
        <charset val="204"/>
      </rPr>
      <t>FP Std 1199</t>
    </r>
    <r>
      <rPr>
        <sz val="12"/>
        <rFont val="Times New Roman"/>
        <family val="1"/>
        <charset val="204"/>
      </rPr>
      <t xml:space="preserve"> Индийский черный чай Пекое (скрученный лист) </t>
    </r>
  </si>
  <si>
    <r>
      <rPr>
        <b/>
        <sz val="12"/>
        <rFont val="Times New Roman"/>
        <family val="1"/>
        <charset val="204"/>
      </rPr>
      <t>СТС BOP Std 1092</t>
    </r>
    <r>
      <rPr>
        <sz val="12"/>
        <rFont val="Times New Roman"/>
        <family val="1"/>
        <charset val="204"/>
      </rPr>
      <t xml:space="preserve"> Индийский черный гранулированный </t>
    </r>
  </si>
  <si>
    <r>
      <rPr>
        <b/>
        <sz val="12"/>
        <color theme="1"/>
        <rFont val="Times New Roman"/>
        <family val="1"/>
        <charset val="204"/>
      </rPr>
      <t>PS Std 1287</t>
    </r>
    <r>
      <rPr>
        <sz val="12"/>
        <color theme="1"/>
        <rFont val="Times New Roman"/>
        <family val="1"/>
        <charset val="204"/>
      </rPr>
      <t xml:space="preserve"> Вьетнамский черный листовой чай </t>
    </r>
  </si>
  <si>
    <r>
      <rPr>
        <b/>
        <sz val="12"/>
        <color theme="1"/>
        <rFont val="Times New Roman"/>
        <family val="1"/>
        <charset val="204"/>
      </rPr>
      <t xml:space="preserve">PS Std 1289 </t>
    </r>
    <r>
      <rPr>
        <sz val="12"/>
        <color theme="1"/>
        <rFont val="Times New Roman"/>
        <family val="1"/>
        <charset val="204"/>
      </rPr>
      <t xml:space="preserve">Вьетнамский черный листовой чай </t>
    </r>
  </si>
  <si>
    <t xml:space="preserve"> м³</t>
  </si>
  <si>
    <t>Цена, руб.</t>
  </si>
  <si>
    <t>Цена в долларах США (USD) по курсу ЦБ РФ на день оплаты</t>
  </si>
  <si>
    <t>Чай черный листовой фасованный ГОСТ 32573-2013</t>
  </si>
  <si>
    <t>Фасованный чай торговой марки "Good tea"</t>
  </si>
  <si>
    <t>"ТАЙНА БОГИНИ"  индийский черный чай</t>
  </si>
  <si>
    <t>"КАМЕЛИЯ" индийский черный чай</t>
  </si>
  <si>
    <t>"СОЛНЕЧНЫЙ" индийский черный чай</t>
  </si>
  <si>
    <t xml:space="preserve"> ФИРМЕННЫЕ СУМКИ "Good tea" индийский черный чай</t>
  </si>
  <si>
    <t>Весовой чай в мешках с плантаций</t>
  </si>
  <si>
    <r>
      <rPr>
        <b/>
        <sz val="12"/>
        <rFont val="Times New Roman"/>
        <family val="1"/>
        <charset val="204"/>
      </rPr>
      <t>“Камелия” м/у в дизайне Высокогорный</t>
    </r>
    <r>
      <rPr>
        <sz val="12"/>
        <rFont val="Times New Roman"/>
        <family val="1"/>
        <charset val="204"/>
      </rPr>
      <t xml:space="preserve"> черный инд.листовой, 100 г</t>
    </r>
  </si>
  <si>
    <r>
      <rPr>
        <b/>
        <sz val="12"/>
        <rFont val="Times New Roman"/>
        <family val="1"/>
        <charset val="204"/>
      </rPr>
      <t>“Камелия” м/у в дизайне Гранулированный</t>
    </r>
    <r>
      <rPr>
        <sz val="12"/>
        <rFont val="Times New Roman"/>
        <family val="1"/>
        <charset val="204"/>
      </rPr>
      <t xml:space="preserve"> черный инд. крепкий  100 г</t>
    </r>
  </si>
  <si>
    <r>
      <rPr>
        <b/>
        <sz val="12"/>
        <rFont val="Times New Roman"/>
        <family val="1"/>
        <charset val="204"/>
      </rPr>
      <t>“Камелия” м/у в дизайне Суперкрепкий</t>
    </r>
    <r>
      <rPr>
        <sz val="12"/>
        <rFont val="Times New Roman"/>
        <family val="1"/>
        <charset val="204"/>
      </rPr>
      <t xml:space="preserve"> черный инд.листовой  100 г</t>
    </r>
  </si>
  <si>
    <r>
      <rPr>
        <b/>
        <sz val="12"/>
        <rFont val="Times New Roman"/>
        <family val="1"/>
        <charset val="204"/>
      </rPr>
      <t>OP-G Std 1491</t>
    </r>
    <r>
      <rPr>
        <sz val="12"/>
        <rFont val="Times New Roman"/>
        <family val="1"/>
        <charset val="204"/>
      </rPr>
      <t xml:space="preserve"> Индийский черный крупный листовой чай </t>
    </r>
  </si>
  <si>
    <r>
      <rPr>
        <b/>
        <sz val="12"/>
        <rFont val="Times New Roman"/>
        <family val="1"/>
        <charset val="204"/>
      </rPr>
      <t>GFOP Std 1497</t>
    </r>
    <r>
      <rPr>
        <sz val="12"/>
        <rFont val="Times New Roman"/>
        <family val="1"/>
        <charset val="204"/>
      </rPr>
      <t xml:space="preserve"> Индийский черный средний листовой чай </t>
    </r>
  </si>
  <si>
    <r>
      <rPr>
        <b/>
        <sz val="12"/>
        <rFont val="Times New Roman"/>
        <family val="1"/>
        <charset val="204"/>
      </rPr>
      <t>FP Std 1502</t>
    </r>
    <r>
      <rPr>
        <sz val="12"/>
        <rFont val="Times New Roman"/>
        <family val="1"/>
        <charset val="204"/>
      </rPr>
      <t xml:space="preserve"> Индийский черный чай Пекое (скрученный лист)</t>
    </r>
  </si>
  <si>
    <r>
      <rPr>
        <b/>
        <sz val="12"/>
        <rFont val="Times New Roman"/>
        <family val="1"/>
        <charset val="204"/>
      </rPr>
      <t>OP-С Std 1493</t>
    </r>
    <r>
      <rPr>
        <sz val="12"/>
        <rFont val="Times New Roman"/>
        <family val="1"/>
        <charset val="204"/>
      </rPr>
      <t xml:space="preserve"> Индийский черный крупный листовой чай </t>
    </r>
  </si>
  <si>
    <r>
      <rPr>
        <b/>
        <sz val="12"/>
        <rFont val="Times New Roman"/>
        <family val="1"/>
        <charset val="204"/>
      </rPr>
      <t>Pekoe Std 1178</t>
    </r>
    <r>
      <rPr>
        <sz val="12"/>
        <rFont val="Times New Roman"/>
        <family val="1"/>
        <charset val="204"/>
      </rPr>
      <t xml:space="preserve"> Индийский черный средний листовой чай </t>
    </r>
  </si>
  <si>
    <r>
      <rPr>
        <b/>
        <sz val="12"/>
        <rFont val="Times New Roman"/>
        <family val="1"/>
        <charset val="204"/>
      </rPr>
      <t>FBOP Std 975</t>
    </r>
    <r>
      <rPr>
        <sz val="12"/>
        <rFont val="Times New Roman"/>
        <family val="1"/>
        <charset val="204"/>
      </rPr>
      <t xml:space="preserve"> Индийский черный средний листовой чай </t>
    </r>
  </si>
  <si>
    <r>
      <rPr>
        <b/>
        <sz val="12"/>
        <rFont val="Times New Roman"/>
        <family val="1"/>
        <charset val="204"/>
      </rPr>
      <t>СТС DUST Std 826</t>
    </r>
    <r>
      <rPr>
        <sz val="12"/>
        <rFont val="Times New Roman"/>
        <family val="1"/>
        <charset val="204"/>
      </rPr>
      <t xml:space="preserve"> Индийский черный для пакетиков </t>
    </r>
  </si>
  <si>
    <r>
      <rPr>
        <b/>
        <sz val="12"/>
        <color theme="1"/>
        <rFont val="Times New Roman"/>
        <family val="1"/>
        <charset val="204"/>
      </rPr>
      <t>OPA Std 1286</t>
    </r>
    <r>
      <rPr>
        <sz val="12"/>
        <color theme="1"/>
        <rFont val="Times New Roman"/>
        <family val="1"/>
        <charset val="204"/>
      </rPr>
      <t xml:space="preserve"> Вьетнамский черный крупный листовой чай</t>
    </r>
  </si>
  <si>
    <t>42</t>
  </si>
  <si>
    <r>
      <rPr>
        <b/>
        <sz val="12"/>
        <rFont val="Times New Roman"/>
        <family val="1"/>
        <charset val="204"/>
      </rPr>
      <t>“Камелия” Классический</t>
    </r>
    <r>
      <rPr>
        <sz val="12"/>
        <rFont val="Times New Roman"/>
        <family val="1"/>
        <charset val="204"/>
      </rPr>
      <t xml:space="preserve"> черный индийский среднелистовой, 100 г  </t>
    </r>
    <r>
      <rPr>
        <b/>
        <sz val="12"/>
        <color rgb="FFFF0000"/>
        <rFont val="Times New Roman"/>
        <family val="1"/>
        <charset val="204"/>
      </rPr>
      <t>NEW</t>
    </r>
  </si>
  <si>
    <t>Прайс ООО "Хороший чай" июнь 2017</t>
  </si>
  <si>
    <t>от 1 мешка</t>
  </si>
  <si>
    <t>Объём м³</t>
  </si>
  <si>
    <t>до 300 кг.</t>
  </si>
  <si>
    <r>
      <t xml:space="preserve">от </t>
    </r>
    <r>
      <rPr>
        <b/>
        <sz val="12"/>
        <rFont val="Times New Roman"/>
        <family val="1"/>
        <charset val="204"/>
      </rPr>
      <t>300</t>
    </r>
    <r>
      <rPr>
        <b/>
        <sz val="10"/>
        <rFont val="Times New Roman"/>
        <family val="1"/>
        <charset val="204"/>
      </rPr>
      <t xml:space="preserve"> кг.  </t>
    </r>
    <r>
      <rPr>
        <b/>
        <sz val="12"/>
        <rFont val="Times New Roman"/>
        <family val="1"/>
        <charset val="204"/>
      </rPr>
      <t>до 1 т.</t>
    </r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</si>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</sst>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horizontal="left"/>
    </xf>
  </cellStyleXfs>
  <cellXfs count="13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/>
    <xf numFmtId="0" fontId="6" fillId="0" borderId="0" xfId="0" applyFont="1" applyFill="1" applyAlignment="1">
      <alignment horizontal="left"/>
    </xf>
    <xf numFmtId="165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/>
    </xf>
    <xf numFmtId="9" fontId="0" fillId="0" borderId="0" xfId="0" applyNumberFormat="1" applyFill="1"/>
    <xf numFmtId="2" fontId="0" fillId="0" borderId="0" xfId="0" applyNumberFormat="1" applyFill="1"/>
    <xf numFmtId="0" fontId="1" fillId="0" borderId="1" xfId="1" applyFont="1" applyFill="1" applyBorder="1" applyAlignment="1">
      <alignment horizontal="left" vertical="center" wrapText="1"/>
    </xf>
    <xf numFmtId="49" fontId="1" fillId="0" borderId="1" xfId="1" applyNumberFormat="1" applyFont="1" applyFill="1" applyBorder="1" applyAlignment="1">
      <alignment horizontal="left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165" fontId="11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top" wrapText="1"/>
    </xf>
    <xf numFmtId="0" fontId="11" fillId="0" borderId="3" xfId="0" applyFont="1" applyFill="1" applyBorder="1"/>
    <xf numFmtId="165" fontId="11" fillId="0" borderId="3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8" fillId="0" borderId="0" xfId="0" applyFont="1" applyFill="1"/>
    <xf numFmtId="49" fontId="10" fillId="0" borderId="1" xfId="0" applyNumberFormat="1" applyFont="1" applyFill="1" applyBorder="1"/>
    <xf numFmtId="165" fontId="10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49" fontId="8" fillId="0" borderId="0" xfId="0" applyNumberFormat="1" applyFont="1" applyFill="1"/>
    <xf numFmtId="165" fontId="8" fillId="0" borderId="0" xfId="0" applyNumberFormat="1" applyFont="1" applyFill="1"/>
    <xf numFmtId="0" fontId="1" fillId="0" borderId="2" xfId="1" applyFont="1" applyFill="1" applyBorder="1" applyAlignment="1">
      <alignment horizontal="left" vertical="center" wrapText="1"/>
    </xf>
    <xf numFmtId="49" fontId="1" fillId="0" borderId="7" xfId="1" applyNumberFormat="1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center" vertical="center" textRotation="90" wrapText="1"/>
    </xf>
    <xf numFmtId="2" fontId="1" fillId="0" borderId="7" xfId="1" applyNumberFormat="1" applyFont="1" applyFill="1" applyBorder="1" applyAlignment="1">
      <alignment horizontal="center" vertical="center" wrapText="1"/>
    </xf>
    <xf numFmtId="2" fontId="4" fillId="0" borderId="7" xfId="1" applyNumberFormat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" fontId="17" fillId="0" borderId="8" xfId="0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1" applyFont="1" applyFill="1" applyBorder="1" applyAlignment="1">
      <alignment horizontal="center" vertical="center" textRotation="90" wrapText="1"/>
    </xf>
    <xf numFmtId="49" fontId="11" fillId="0" borderId="8" xfId="0" applyNumberFormat="1" applyFont="1" applyFill="1" applyBorder="1"/>
    <xf numFmtId="49" fontId="11" fillId="0" borderId="5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7" fillId="0" borderId="0" xfId="0" applyFont="1" applyFill="1"/>
    <xf numFmtId="0" fontId="2" fillId="5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textRotation="90" wrapText="1"/>
    </xf>
    <xf numFmtId="0" fontId="1" fillId="0" borderId="9" xfId="1" applyFont="1" applyFill="1" applyBorder="1" applyAlignment="1">
      <alignment horizontal="center" vertical="center" textRotation="90" wrapText="1"/>
    </xf>
    <xf numFmtId="0" fontId="1" fillId="0" borderId="4" xfId="1" applyFont="1" applyFill="1" applyBorder="1" applyAlignment="1">
      <alignment horizontal="center" vertical="center" textRotation="90" wrapText="1"/>
    </xf>
    <xf numFmtId="2" fontId="6" fillId="0" borderId="10" xfId="0" applyNumberFormat="1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9" xfId="0" applyFont="1" applyFill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textRotation="90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distributed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 wrapText="1"/>
    </xf>
    <xf numFmtId="0" fontId="19" fillId="0" borderId="4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 wrapText="1" shrinkToFit="1"/>
    </xf>
    <xf numFmtId="49" fontId="13" fillId="0" borderId="4" xfId="0" applyNumberFormat="1" applyFont="1" applyFill="1" applyBorder="1" applyAlignment="1">
      <alignment horizontal="center" vertical="center" wrapText="1" shrinkToFit="1"/>
    </xf>
    <xf numFmtId="0" fontId="14" fillId="4" borderId="2" xfId="0" applyNumberFormat="1" applyFont="1" applyFill="1" applyBorder="1" applyAlignment="1">
      <alignment horizontal="center" vertical="center"/>
    </xf>
    <xf numFmtId="0" fontId="14" fillId="4" borderId="7" xfId="0" applyNumberFormat="1" applyFont="1" applyFill="1" applyBorder="1" applyAlignment="1">
      <alignment horizontal="center" vertical="center"/>
    </xf>
    <xf numFmtId="0" fontId="14" fillId="4" borderId="8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14" fillId="4" borderId="2" xfId="1" applyFont="1" applyFill="1" applyBorder="1" applyAlignment="1">
      <alignment horizontal="center" vertical="center" wrapText="1"/>
    </xf>
    <xf numFmtId="0" fontId="14" fillId="4" borderId="7" xfId="1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abSelected="1" zoomScaleNormal="100" workbookViewId="0">
      <selection activeCell="P14" sqref="P14"/>
    </sheetView>
  </sheetViews>
  <sheetFormatPr defaultRowHeight="15" x14ac:dyDescent="0.25"/>
  <cols>
    <col min="1" max="1" width="4.140625" style="3" bestFit="1" customWidth="1"/>
    <col min="2" max="2" width="6.85546875" style="4" customWidth="1"/>
    <col min="3" max="3" width="91.42578125" style="3" bestFit="1" customWidth="1"/>
    <col min="4" max="4" width="5.85546875" style="3" customWidth="1"/>
    <col min="5" max="6" width="9.28515625" style="5" customWidth="1"/>
    <col min="7" max="7" width="4.140625" style="3" bestFit="1" customWidth="1"/>
    <col min="8" max="9" width="8.28515625" style="3" customWidth="1"/>
    <col min="10" max="10" width="8.28515625" style="6" customWidth="1"/>
    <col min="11" max="11" width="9.140625" style="5"/>
    <col min="12" max="12" width="7.5703125" style="3" hidden="1" customWidth="1"/>
    <col min="13" max="14" width="8.85546875" style="3" hidden="1" customWidth="1"/>
    <col min="15" max="16384" width="9.140625" style="3"/>
  </cols>
  <sheetData>
    <row r="1" spans="1:20" x14ac:dyDescent="0.25">
      <c r="C1" s="3" t="s">
        <v>113</v>
      </c>
    </row>
    <row r="2" spans="1:20" ht="15.75" x14ac:dyDescent="0.25">
      <c r="C2" s="7" t="s">
        <v>12</v>
      </c>
      <c r="D2" s="86">
        <f>SUM(L10:L73)</f>
        <v>0</v>
      </c>
      <c r="E2" s="86"/>
      <c r="F2" s="8" t="s">
        <v>13</v>
      </c>
    </row>
    <row r="3" spans="1:20" s="9" customFormat="1" ht="19.5" customHeight="1" x14ac:dyDescent="0.25">
      <c r="B3" s="10"/>
      <c r="C3" s="7" t="s">
        <v>8</v>
      </c>
      <c r="D3" s="87">
        <f>M74</f>
        <v>0</v>
      </c>
      <c r="E3" s="87"/>
      <c r="F3" s="11" t="s">
        <v>7</v>
      </c>
      <c r="J3" s="12"/>
      <c r="K3" s="13"/>
    </row>
    <row r="4" spans="1:20" s="9" customFormat="1" ht="19.5" customHeight="1" x14ac:dyDescent="0.25">
      <c r="B4" s="10"/>
      <c r="C4" s="7" t="s">
        <v>11</v>
      </c>
      <c r="D4" s="87">
        <f>N74</f>
        <v>0</v>
      </c>
      <c r="E4" s="87"/>
      <c r="F4" s="11" t="s">
        <v>10</v>
      </c>
      <c r="J4" s="12"/>
      <c r="K4" s="13"/>
    </row>
    <row r="5" spans="1:20" s="9" customFormat="1" ht="19.5" customHeight="1" x14ac:dyDescent="0.25">
      <c r="K5" s="13"/>
    </row>
    <row r="6" spans="1:20" ht="15.75" customHeight="1" x14ac:dyDescent="0.25">
      <c r="A6" s="98" t="s">
        <v>0</v>
      </c>
      <c r="B6" s="108" t="s">
        <v>18</v>
      </c>
      <c r="C6" s="99" t="s">
        <v>1</v>
      </c>
      <c r="D6" s="121" t="s">
        <v>67</v>
      </c>
      <c r="E6" s="119" t="s">
        <v>91</v>
      </c>
      <c r="F6" s="120"/>
      <c r="G6" s="100" t="s">
        <v>2</v>
      </c>
      <c r="H6" s="102" t="s">
        <v>45</v>
      </c>
      <c r="I6" s="102" t="s">
        <v>5</v>
      </c>
      <c r="J6" s="60" t="s">
        <v>3</v>
      </c>
      <c r="K6" s="97" t="s">
        <v>9</v>
      </c>
      <c r="L6" s="107" t="s">
        <v>42</v>
      </c>
    </row>
    <row r="7" spans="1:20" ht="30.75" customHeight="1" x14ac:dyDescent="0.25">
      <c r="A7" s="98"/>
      <c r="B7" s="109"/>
      <c r="C7" s="99"/>
      <c r="D7" s="121"/>
      <c r="E7" s="58" t="s">
        <v>69</v>
      </c>
      <c r="F7" s="59" t="s">
        <v>16</v>
      </c>
      <c r="G7" s="101"/>
      <c r="H7" s="103"/>
      <c r="I7" s="103"/>
      <c r="J7" s="60" t="s">
        <v>90</v>
      </c>
      <c r="K7" s="97"/>
      <c r="L7" s="107"/>
      <c r="M7" s="5" t="s">
        <v>43</v>
      </c>
      <c r="N7" s="5" t="s">
        <v>44</v>
      </c>
    </row>
    <row r="8" spans="1:20" ht="33.75" customHeight="1" x14ac:dyDescent="0.25">
      <c r="A8" s="110" t="s">
        <v>94</v>
      </c>
      <c r="B8" s="111"/>
      <c r="C8" s="111"/>
      <c r="D8" s="111"/>
      <c r="E8" s="111"/>
      <c r="F8" s="111"/>
      <c r="G8" s="111"/>
      <c r="H8" s="111"/>
      <c r="I8" s="111"/>
      <c r="J8" s="111"/>
      <c r="K8" s="112"/>
      <c r="L8" s="14"/>
      <c r="M8" s="14"/>
      <c r="N8" s="14"/>
    </row>
    <row r="9" spans="1:20" ht="20.25" customHeight="1" x14ac:dyDescent="0.25">
      <c r="A9" s="116" t="s">
        <v>95</v>
      </c>
      <c r="B9" s="117"/>
      <c r="C9" s="117"/>
      <c r="D9" s="117"/>
      <c r="E9" s="117"/>
      <c r="F9" s="117"/>
      <c r="G9" s="117"/>
      <c r="H9" s="117"/>
      <c r="I9" s="117"/>
      <c r="J9" s="117"/>
      <c r="K9" s="118"/>
      <c r="L9" s="5"/>
    </row>
    <row r="10" spans="1:20" ht="15.75" x14ac:dyDescent="0.25">
      <c r="A10" s="69">
        <v>1</v>
      </c>
      <c r="B10" s="15">
        <v>84</v>
      </c>
      <c r="C10" s="16" t="s">
        <v>48</v>
      </c>
      <c r="D10" s="88" t="s">
        <v>14</v>
      </c>
      <c r="E10" s="17">
        <v>41.9</v>
      </c>
      <c r="F10" s="18"/>
      <c r="G10" s="19" t="s">
        <v>4</v>
      </c>
      <c r="H10" s="1">
        <v>50</v>
      </c>
      <c r="I10" s="20">
        <v>7</v>
      </c>
      <c r="J10" s="21">
        <v>4.8000000000000001E-2</v>
      </c>
      <c r="K10" s="53"/>
      <c r="L10" s="22">
        <f t="shared" ref="L10:L15" si="0">K10*H10*E10</f>
        <v>0</v>
      </c>
      <c r="M10" s="5">
        <f>K10*I10</f>
        <v>0</v>
      </c>
      <c r="N10" s="5">
        <f>K10*J10</f>
        <v>0</v>
      </c>
    </row>
    <row r="11" spans="1:20" ht="15.75" x14ac:dyDescent="0.25">
      <c r="A11" s="69">
        <v>2</v>
      </c>
      <c r="B11" s="15" t="s">
        <v>23</v>
      </c>
      <c r="C11" s="16" t="s">
        <v>49</v>
      </c>
      <c r="D11" s="89"/>
      <c r="E11" s="17">
        <v>78.8</v>
      </c>
      <c r="F11" s="18"/>
      <c r="G11" s="19" t="s">
        <v>4</v>
      </c>
      <c r="H11" s="1">
        <v>24</v>
      </c>
      <c r="I11" s="20">
        <v>6</v>
      </c>
      <c r="J11" s="21">
        <v>0.04</v>
      </c>
      <c r="K11" s="53"/>
      <c r="L11" s="22">
        <f t="shared" si="0"/>
        <v>0</v>
      </c>
      <c r="M11" s="5">
        <f t="shared" ref="M11:M73" si="1">K11*I11</f>
        <v>0</v>
      </c>
      <c r="N11" s="5">
        <f t="shared" ref="N11:N73" si="2">K11*J11</f>
        <v>0</v>
      </c>
    </row>
    <row r="12" spans="1:20" ht="15.75" x14ac:dyDescent="0.25">
      <c r="A12" s="69">
        <v>3</v>
      </c>
      <c r="B12" s="15" t="s">
        <v>19</v>
      </c>
      <c r="C12" s="16" t="s">
        <v>50</v>
      </c>
      <c r="D12" s="89"/>
      <c r="E12" s="17">
        <v>41.9</v>
      </c>
      <c r="F12" s="18"/>
      <c r="G12" s="19" t="s">
        <v>4</v>
      </c>
      <c r="H12" s="1">
        <v>50</v>
      </c>
      <c r="I12" s="20">
        <v>7</v>
      </c>
      <c r="J12" s="21">
        <v>4.8000000000000001E-2</v>
      </c>
      <c r="K12" s="53"/>
      <c r="L12" s="22">
        <f t="shared" si="0"/>
        <v>0</v>
      </c>
      <c r="M12" s="5">
        <f t="shared" si="1"/>
        <v>0</v>
      </c>
      <c r="N12" s="5">
        <f t="shared" si="2"/>
        <v>0</v>
      </c>
      <c r="S12" s="23"/>
      <c r="T12" s="23"/>
    </row>
    <row r="13" spans="1:20" ht="15.75" x14ac:dyDescent="0.25">
      <c r="A13" s="69">
        <v>4</v>
      </c>
      <c r="B13" s="15" t="s">
        <v>37</v>
      </c>
      <c r="C13" s="16" t="s">
        <v>51</v>
      </c>
      <c r="D13" s="89"/>
      <c r="E13" s="17">
        <v>78.8</v>
      </c>
      <c r="F13" s="18"/>
      <c r="G13" s="19" t="s">
        <v>4</v>
      </c>
      <c r="H13" s="1">
        <v>24</v>
      </c>
      <c r="I13" s="20">
        <v>6</v>
      </c>
      <c r="J13" s="21">
        <v>0.04</v>
      </c>
      <c r="K13" s="53"/>
      <c r="L13" s="22">
        <f t="shared" si="0"/>
        <v>0</v>
      </c>
      <c r="M13" s="5">
        <f t="shared" si="1"/>
        <v>0</v>
      </c>
      <c r="N13" s="5">
        <f t="shared" si="2"/>
        <v>0</v>
      </c>
      <c r="R13" s="24"/>
      <c r="S13" s="24"/>
      <c r="T13" s="24"/>
    </row>
    <row r="14" spans="1:20" ht="15.75" x14ac:dyDescent="0.25">
      <c r="A14" s="69">
        <v>5</v>
      </c>
      <c r="B14" s="15" t="s">
        <v>20</v>
      </c>
      <c r="C14" s="16" t="s">
        <v>46</v>
      </c>
      <c r="D14" s="89"/>
      <c r="E14" s="17">
        <v>41.9</v>
      </c>
      <c r="F14" s="18"/>
      <c r="G14" s="19" t="s">
        <v>4</v>
      </c>
      <c r="H14" s="1">
        <v>50</v>
      </c>
      <c r="I14" s="20">
        <v>7</v>
      </c>
      <c r="J14" s="21">
        <v>4.8000000000000001E-2</v>
      </c>
      <c r="K14" s="53"/>
      <c r="L14" s="22">
        <f t="shared" si="0"/>
        <v>0</v>
      </c>
      <c r="M14" s="5">
        <f t="shared" si="1"/>
        <v>0</v>
      </c>
      <c r="N14" s="5">
        <f t="shared" si="2"/>
        <v>0</v>
      </c>
      <c r="R14" s="24"/>
      <c r="S14" s="24"/>
      <c r="T14" s="24"/>
    </row>
    <row r="15" spans="1:20" ht="15.75" x14ac:dyDescent="0.25">
      <c r="A15" s="69">
        <v>6</v>
      </c>
      <c r="B15" s="15" t="s">
        <v>22</v>
      </c>
      <c r="C15" s="16" t="s">
        <v>47</v>
      </c>
      <c r="D15" s="90"/>
      <c r="E15" s="17">
        <v>78.8</v>
      </c>
      <c r="F15" s="18"/>
      <c r="G15" s="19" t="s">
        <v>4</v>
      </c>
      <c r="H15" s="1">
        <v>24</v>
      </c>
      <c r="I15" s="20">
        <v>6</v>
      </c>
      <c r="J15" s="21">
        <v>0.04</v>
      </c>
      <c r="K15" s="53"/>
      <c r="L15" s="22">
        <f t="shared" si="0"/>
        <v>0</v>
      </c>
      <c r="M15" s="5">
        <f t="shared" si="1"/>
        <v>0</v>
      </c>
      <c r="N15" s="5">
        <f t="shared" si="2"/>
        <v>0</v>
      </c>
      <c r="R15" s="24"/>
      <c r="S15" s="24"/>
      <c r="T15" s="24"/>
    </row>
    <row r="16" spans="1:20" ht="15.75" x14ac:dyDescent="0.25">
      <c r="A16" s="113" t="s">
        <v>96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5"/>
      <c r="L16" s="22"/>
      <c r="M16" s="5"/>
      <c r="N16" s="5"/>
    </row>
    <row r="17" spans="1:14" ht="15.75" x14ac:dyDescent="0.25">
      <c r="A17" s="69">
        <v>7</v>
      </c>
      <c r="B17" s="15" t="s">
        <v>111</v>
      </c>
      <c r="C17" s="16" t="s">
        <v>112</v>
      </c>
      <c r="D17" s="88" t="s">
        <v>14</v>
      </c>
      <c r="E17" s="18">
        <v>33.5</v>
      </c>
      <c r="F17" s="18"/>
      <c r="G17" s="19" t="s">
        <v>4</v>
      </c>
      <c r="H17" s="1">
        <v>40</v>
      </c>
      <c r="I17" s="20">
        <v>4.5</v>
      </c>
      <c r="J17" s="21">
        <v>2.5000000000000001E-2</v>
      </c>
      <c r="K17" s="53"/>
      <c r="L17" s="22">
        <f t="shared" ref="L17:L29" si="3">K17*H17*E17</f>
        <v>0</v>
      </c>
      <c r="M17" s="70">
        <f t="shared" si="1"/>
        <v>0</v>
      </c>
      <c r="N17" s="70">
        <f t="shared" si="2"/>
        <v>0</v>
      </c>
    </row>
    <row r="18" spans="1:14" ht="15.75" customHeight="1" x14ac:dyDescent="0.25">
      <c r="A18" s="69">
        <v>8</v>
      </c>
      <c r="B18" s="15" t="s">
        <v>29</v>
      </c>
      <c r="C18" s="16" t="s">
        <v>52</v>
      </c>
      <c r="D18" s="89"/>
      <c r="E18" s="17">
        <v>29.7</v>
      </c>
      <c r="F18" s="18"/>
      <c r="G18" s="19" t="s">
        <v>4</v>
      </c>
      <c r="H18" s="1">
        <v>50</v>
      </c>
      <c r="I18" s="20">
        <v>5.5</v>
      </c>
      <c r="J18" s="21">
        <v>3.2000000000000001E-2</v>
      </c>
      <c r="K18" s="53"/>
      <c r="L18" s="22">
        <f t="shared" si="3"/>
        <v>0</v>
      </c>
      <c r="M18" s="5">
        <f t="shared" si="1"/>
        <v>0</v>
      </c>
      <c r="N18" s="5">
        <f t="shared" si="2"/>
        <v>0</v>
      </c>
    </row>
    <row r="19" spans="1:14" ht="15.75" x14ac:dyDescent="0.25">
      <c r="A19" s="69">
        <v>9</v>
      </c>
      <c r="B19" s="15" t="s">
        <v>27</v>
      </c>
      <c r="C19" s="16" t="s">
        <v>53</v>
      </c>
      <c r="D19" s="89"/>
      <c r="E19" s="17">
        <v>55.6</v>
      </c>
      <c r="F19" s="18"/>
      <c r="G19" s="19" t="s">
        <v>4</v>
      </c>
      <c r="H19" s="1">
        <v>50</v>
      </c>
      <c r="I19" s="20">
        <v>12</v>
      </c>
      <c r="J19" s="21">
        <v>4.8000000000000001E-2</v>
      </c>
      <c r="K19" s="53"/>
      <c r="L19" s="22">
        <f t="shared" si="3"/>
        <v>0</v>
      </c>
      <c r="M19" s="5">
        <f t="shared" si="1"/>
        <v>0</v>
      </c>
      <c r="N19" s="5">
        <f t="shared" si="2"/>
        <v>0</v>
      </c>
    </row>
    <row r="20" spans="1:14" ht="15.75" x14ac:dyDescent="0.25">
      <c r="A20" s="69">
        <v>10</v>
      </c>
      <c r="B20" s="15" t="s">
        <v>30</v>
      </c>
      <c r="C20" s="16" t="s">
        <v>54</v>
      </c>
      <c r="D20" s="89"/>
      <c r="E20" s="17">
        <v>28</v>
      </c>
      <c r="F20" s="18"/>
      <c r="G20" s="19" t="s">
        <v>4</v>
      </c>
      <c r="H20" s="1">
        <v>50</v>
      </c>
      <c r="I20" s="20">
        <v>5.5</v>
      </c>
      <c r="J20" s="21">
        <v>3.2000000000000001E-2</v>
      </c>
      <c r="K20" s="53"/>
      <c r="L20" s="22">
        <f t="shared" si="3"/>
        <v>0</v>
      </c>
      <c r="M20" s="5">
        <f t="shared" si="1"/>
        <v>0</v>
      </c>
      <c r="N20" s="5">
        <f t="shared" si="2"/>
        <v>0</v>
      </c>
    </row>
    <row r="21" spans="1:14" ht="15.75" x14ac:dyDescent="0.25">
      <c r="A21" s="69">
        <v>11</v>
      </c>
      <c r="B21" s="15" t="s">
        <v>31</v>
      </c>
      <c r="C21" s="16" t="s">
        <v>55</v>
      </c>
      <c r="D21" s="89"/>
      <c r="E21" s="17">
        <v>52.9</v>
      </c>
      <c r="F21" s="18"/>
      <c r="G21" s="19" t="s">
        <v>4</v>
      </c>
      <c r="H21" s="1">
        <v>50</v>
      </c>
      <c r="I21" s="20">
        <v>12</v>
      </c>
      <c r="J21" s="21">
        <v>4.8000000000000001E-2</v>
      </c>
      <c r="K21" s="53"/>
      <c r="L21" s="22">
        <f t="shared" si="3"/>
        <v>0</v>
      </c>
      <c r="M21" s="5">
        <f t="shared" si="1"/>
        <v>0</v>
      </c>
      <c r="N21" s="5">
        <f t="shared" si="2"/>
        <v>0</v>
      </c>
    </row>
    <row r="22" spans="1:14" ht="15.75" x14ac:dyDescent="0.25">
      <c r="A22" s="69">
        <v>12</v>
      </c>
      <c r="B22" s="15" t="s">
        <v>28</v>
      </c>
      <c r="C22" s="16" t="s">
        <v>56</v>
      </c>
      <c r="D22" s="89"/>
      <c r="E22" s="17">
        <v>33.6</v>
      </c>
      <c r="F22" s="18"/>
      <c r="G22" s="19" t="s">
        <v>4</v>
      </c>
      <c r="H22" s="1">
        <v>50</v>
      </c>
      <c r="I22" s="20">
        <v>5.5</v>
      </c>
      <c r="J22" s="21">
        <v>3.2000000000000001E-2</v>
      </c>
      <c r="K22" s="53"/>
      <c r="L22" s="22">
        <f t="shared" si="3"/>
        <v>0</v>
      </c>
      <c r="M22" s="5">
        <f t="shared" si="1"/>
        <v>0</v>
      </c>
      <c r="N22" s="5">
        <f t="shared" si="2"/>
        <v>0</v>
      </c>
    </row>
    <row r="23" spans="1:14" ht="15.75" x14ac:dyDescent="0.25">
      <c r="A23" s="69">
        <v>13</v>
      </c>
      <c r="B23" s="15" t="s">
        <v>33</v>
      </c>
      <c r="C23" s="16" t="s">
        <v>57</v>
      </c>
      <c r="D23" s="90"/>
      <c r="E23" s="17">
        <v>24.3</v>
      </c>
      <c r="F23" s="18"/>
      <c r="G23" s="19" t="s">
        <v>4</v>
      </c>
      <c r="H23" s="1">
        <v>50</v>
      </c>
      <c r="I23" s="20">
        <v>5.5</v>
      </c>
      <c r="J23" s="21">
        <v>3.2000000000000001E-2</v>
      </c>
      <c r="K23" s="53"/>
      <c r="L23" s="22">
        <f t="shared" si="3"/>
        <v>0</v>
      </c>
      <c r="M23" s="5">
        <f t="shared" si="1"/>
        <v>0</v>
      </c>
      <c r="N23" s="5">
        <f t="shared" si="2"/>
        <v>0</v>
      </c>
    </row>
    <row r="24" spans="1:14" ht="15.75" x14ac:dyDescent="0.25">
      <c r="A24" s="69">
        <v>14</v>
      </c>
      <c r="B24" s="15" t="s">
        <v>40</v>
      </c>
      <c r="C24" s="16" t="s">
        <v>100</v>
      </c>
      <c r="D24" s="88" t="s">
        <v>15</v>
      </c>
      <c r="E24" s="17">
        <v>21.4</v>
      </c>
      <c r="F24" s="18"/>
      <c r="G24" s="19" t="s">
        <v>4</v>
      </c>
      <c r="H24" s="1">
        <v>70</v>
      </c>
      <c r="I24" s="20">
        <v>7</v>
      </c>
      <c r="J24" s="21">
        <v>3.2000000000000001E-2</v>
      </c>
      <c r="K24" s="53"/>
      <c r="L24" s="22">
        <f t="shared" si="3"/>
        <v>0</v>
      </c>
      <c r="M24" s="5">
        <f t="shared" si="1"/>
        <v>0</v>
      </c>
      <c r="N24" s="5">
        <f t="shared" si="2"/>
        <v>0</v>
      </c>
    </row>
    <row r="25" spans="1:14" ht="15.75" x14ac:dyDescent="0.25">
      <c r="A25" s="69">
        <v>15</v>
      </c>
      <c r="B25" s="15" t="s">
        <v>41</v>
      </c>
      <c r="C25" s="16" t="s">
        <v>101</v>
      </c>
      <c r="D25" s="89"/>
      <c r="E25" s="17">
        <v>23</v>
      </c>
      <c r="F25" s="18"/>
      <c r="G25" s="19" t="s">
        <v>4</v>
      </c>
      <c r="H25" s="1">
        <v>100</v>
      </c>
      <c r="I25" s="20">
        <v>10.6</v>
      </c>
      <c r="J25" s="21">
        <v>3.2000000000000001E-2</v>
      </c>
      <c r="K25" s="53"/>
      <c r="L25" s="22">
        <f t="shared" si="3"/>
        <v>0</v>
      </c>
      <c r="M25" s="5">
        <f t="shared" si="1"/>
        <v>0</v>
      </c>
      <c r="N25" s="5">
        <f t="shared" si="2"/>
        <v>0</v>
      </c>
    </row>
    <row r="26" spans="1:14" ht="15.75" x14ac:dyDescent="0.25">
      <c r="A26" s="69">
        <v>16</v>
      </c>
      <c r="B26" s="15" t="s">
        <v>32</v>
      </c>
      <c r="C26" s="16" t="s">
        <v>102</v>
      </c>
      <c r="D26" s="89"/>
      <c r="E26" s="17">
        <v>22.5</v>
      </c>
      <c r="F26" s="18"/>
      <c r="G26" s="19" t="s">
        <v>4</v>
      </c>
      <c r="H26" s="1">
        <v>70</v>
      </c>
      <c r="I26" s="20">
        <v>7.5</v>
      </c>
      <c r="J26" s="21">
        <v>3.2000000000000001E-2</v>
      </c>
      <c r="K26" s="53"/>
      <c r="L26" s="22">
        <f t="shared" si="3"/>
        <v>0</v>
      </c>
      <c r="M26" s="5">
        <f t="shared" si="1"/>
        <v>0</v>
      </c>
      <c r="N26" s="5">
        <f t="shared" si="2"/>
        <v>0</v>
      </c>
    </row>
    <row r="27" spans="1:14" ht="15.75" x14ac:dyDescent="0.25">
      <c r="A27" s="69">
        <v>17</v>
      </c>
      <c r="B27" s="15" t="s">
        <v>26</v>
      </c>
      <c r="C27" s="16" t="s">
        <v>58</v>
      </c>
      <c r="D27" s="89"/>
      <c r="E27" s="17">
        <v>37.200000000000003</v>
      </c>
      <c r="F27" s="18"/>
      <c r="G27" s="19" t="s">
        <v>4</v>
      </c>
      <c r="H27" s="1">
        <v>56</v>
      </c>
      <c r="I27" s="20">
        <v>7.5</v>
      </c>
      <c r="J27" s="21">
        <v>4.8000000000000001E-2</v>
      </c>
      <c r="K27" s="53"/>
      <c r="L27" s="22">
        <f t="shared" si="3"/>
        <v>0</v>
      </c>
      <c r="M27" s="5">
        <f t="shared" si="1"/>
        <v>0</v>
      </c>
      <c r="N27" s="5">
        <f t="shared" si="2"/>
        <v>0</v>
      </c>
    </row>
    <row r="28" spans="1:14" ht="15.75" x14ac:dyDescent="0.25">
      <c r="A28" s="69">
        <v>18</v>
      </c>
      <c r="B28" s="15" t="s">
        <v>24</v>
      </c>
      <c r="C28" s="16" t="s">
        <v>59</v>
      </c>
      <c r="D28" s="89"/>
      <c r="E28" s="18">
        <v>25.9</v>
      </c>
      <c r="F28" s="18"/>
      <c r="G28" s="19" t="s">
        <v>4</v>
      </c>
      <c r="H28" s="1">
        <v>45</v>
      </c>
      <c r="I28" s="20">
        <v>3.6</v>
      </c>
      <c r="J28" s="21">
        <v>3.2000000000000001E-2</v>
      </c>
      <c r="K28" s="53"/>
      <c r="L28" s="22">
        <f t="shared" si="3"/>
        <v>0</v>
      </c>
      <c r="M28" s="5">
        <f t="shared" si="1"/>
        <v>0</v>
      </c>
      <c r="N28" s="5">
        <f t="shared" si="2"/>
        <v>0</v>
      </c>
    </row>
    <row r="29" spans="1:14" ht="15.75" x14ac:dyDescent="0.25">
      <c r="A29" s="69">
        <v>19</v>
      </c>
      <c r="B29" s="15" t="s">
        <v>25</v>
      </c>
      <c r="C29" s="16" t="s">
        <v>60</v>
      </c>
      <c r="D29" s="90"/>
      <c r="E29" s="18">
        <v>48.9</v>
      </c>
      <c r="F29" s="18"/>
      <c r="G29" s="19" t="s">
        <v>4</v>
      </c>
      <c r="H29" s="1">
        <v>30</v>
      </c>
      <c r="I29" s="20">
        <v>7.5</v>
      </c>
      <c r="J29" s="21">
        <v>4.8000000000000001E-2</v>
      </c>
      <c r="K29" s="53"/>
      <c r="L29" s="22">
        <f t="shared" si="3"/>
        <v>0</v>
      </c>
      <c r="M29" s="5">
        <f t="shared" si="1"/>
        <v>0</v>
      </c>
      <c r="N29" s="5">
        <f t="shared" si="2"/>
        <v>0</v>
      </c>
    </row>
    <row r="30" spans="1:14" ht="15.75" x14ac:dyDescent="0.25">
      <c r="A30" s="125" t="s">
        <v>97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7"/>
      <c r="L30" s="22"/>
      <c r="M30" s="5"/>
      <c r="N30" s="5"/>
    </row>
    <row r="31" spans="1:14" ht="15.75" x14ac:dyDescent="0.25">
      <c r="A31" s="69">
        <v>20</v>
      </c>
      <c r="B31" s="15" t="s">
        <v>34</v>
      </c>
      <c r="C31" s="16" t="s">
        <v>61</v>
      </c>
      <c r="D31" s="88" t="s">
        <v>14</v>
      </c>
      <c r="E31" s="17">
        <v>21.4</v>
      </c>
      <c r="F31" s="18"/>
      <c r="G31" s="19" t="s">
        <v>4</v>
      </c>
      <c r="H31" s="1">
        <v>50</v>
      </c>
      <c r="I31" s="20">
        <v>5.5</v>
      </c>
      <c r="J31" s="21">
        <v>3.2000000000000001E-2</v>
      </c>
      <c r="K31" s="53"/>
      <c r="L31" s="22">
        <f>K31*H31*E31</f>
        <v>0</v>
      </c>
      <c r="M31" s="5">
        <f t="shared" si="1"/>
        <v>0</v>
      </c>
      <c r="N31" s="5">
        <f t="shared" si="2"/>
        <v>0</v>
      </c>
    </row>
    <row r="32" spans="1:14" ht="15.75" x14ac:dyDescent="0.25">
      <c r="A32" s="69">
        <v>21</v>
      </c>
      <c r="B32" s="15" t="s">
        <v>35</v>
      </c>
      <c r="C32" s="16" t="s">
        <v>62</v>
      </c>
      <c r="D32" s="89"/>
      <c r="E32" s="17">
        <v>38.1</v>
      </c>
      <c r="F32" s="18"/>
      <c r="G32" s="19" t="s">
        <v>4</v>
      </c>
      <c r="H32" s="1">
        <v>50</v>
      </c>
      <c r="I32" s="20">
        <v>12</v>
      </c>
      <c r="J32" s="21">
        <v>4.8000000000000001E-2</v>
      </c>
      <c r="K32" s="53"/>
      <c r="L32" s="22">
        <f>K32*H32*E32</f>
        <v>0</v>
      </c>
      <c r="M32" s="5">
        <f t="shared" si="1"/>
        <v>0</v>
      </c>
      <c r="N32" s="5">
        <f t="shared" si="2"/>
        <v>0</v>
      </c>
    </row>
    <row r="33" spans="1:20" ht="15.75" x14ac:dyDescent="0.25">
      <c r="A33" s="69">
        <v>22</v>
      </c>
      <c r="B33" s="15" t="s">
        <v>36</v>
      </c>
      <c r="C33" s="16" t="s">
        <v>63</v>
      </c>
      <c r="D33" s="89"/>
      <c r="E33" s="17">
        <v>22.5</v>
      </c>
      <c r="F33" s="18"/>
      <c r="G33" s="19" t="s">
        <v>4</v>
      </c>
      <c r="H33" s="1">
        <v>50</v>
      </c>
      <c r="I33" s="20">
        <v>5.5</v>
      </c>
      <c r="J33" s="21">
        <v>3.2000000000000001E-2</v>
      </c>
      <c r="K33" s="53"/>
      <c r="L33" s="22">
        <f>K33*H33*E33</f>
        <v>0</v>
      </c>
      <c r="M33" s="5">
        <f t="shared" si="1"/>
        <v>0</v>
      </c>
      <c r="N33" s="5">
        <f t="shared" si="2"/>
        <v>0</v>
      </c>
    </row>
    <row r="34" spans="1:20" ht="15.75" x14ac:dyDescent="0.25">
      <c r="A34" s="69">
        <v>23</v>
      </c>
      <c r="B34" s="15" t="s">
        <v>21</v>
      </c>
      <c r="C34" s="16" t="s">
        <v>64</v>
      </c>
      <c r="D34" s="90"/>
      <c r="E34" s="17">
        <v>41.4</v>
      </c>
      <c r="F34" s="18"/>
      <c r="G34" s="19" t="s">
        <v>4</v>
      </c>
      <c r="H34" s="1">
        <v>50</v>
      </c>
      <c r="I34" s="20">
        <v>12</v>
      </c>
      <c r="J34" s="21">
        <v>4.8000000000000001E-2</v>
      </c>
      <c r="K34" s="53"/>
      <c r="L34" s="22">
        <f>K34*H34*E34</f>
        <v>0</v>
      </c>
      <c r="M34" s="5">
        <f t="shared" si="1"/>
        <v>0</v>
      </c>
      <c r="N34" s="5">
        <f t="shared" si="2"/>
        <v>0</v>
      </c>
    </row>
    <row r="35" spans="1:20" ht="15.75" customHeight="1" x14ac:dyDescent="0.25">
      <c r="A35" s="128" t="s">
        <v>98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30"/>
      <c r="L35" s="22"/>
      <c r="M35" s="5"/>
      <c r="N35" s="5"/>
    </row>
    <row r="36" spans="1:20" s="62" customFormat="1" ht="15.75" customHeight="1" x14ac:dyDescent="0.25">
      <c r="A36" s="71">
        <v>24</v>
      </c>
      <c r="B36" s="63"/>
      <c r="C36" s="25" t="s">
        <v>76</v>
      </c>
      <c r="D36" s="134" t="s">
        <v>68</v>
      </c>
      <c r="E36" s="27">
        <v>460</v>
      </c>
      <c r="F36" s="28"/>
      <c r="G36" s="19" t="s">
        <v>4</v>
      </c>
      <c r="H36" s="19">
        <v>8</v>
      </c>
      <c r="I36" s="20">
        <v>9</v>
      </c>
      <c r="J36" s="19">
        <v>4.8000000000000001E-2</v>
      </c>
      <c r="K36" s="53"/>
      <c r="L36" s="22">
        <f t="shared" ref="L36:L51" si="4">K36*H36*E36</f>
        <v>0</v>
      </c>
      <c r="M36" s="70">
        <f t="shared" si="1"/>
        <v>0</v>
      </c>
      <c r="N36" s="70">
        <f t="shared" si="2"/>
        <v>0</v>
      </c>
      <c r="O36" s="61"/>
      <c r="P36" s="61"/>
      <c r="Q36" s="61"/>
      <c r="R36" s="61"/>
      <c r="S36" s="61"/>
      <c r="T36" s="61"/>
    </row>
    <row r="37" spans="1:20" s="62" customFormat="1" ht="15.75" customHeight="1" x14ac:dyDescent="0.25">
      <c r="A37" s="71">
        <v>25</v>
      </c>
      <c r="B37" s="63"/>
      <c r="C37" s="25" t="s">
        <v>77</v>
      </c>
      <c r="D37" s="134"/>
      <c r="E37" s="27">
        <v>880</v>
      </c>
      <c r="F37" s="28"/>
      <c r="G37" s="19" t="s">
        <v>4</v>
      </c>
      <c r="H37" s="19">
        <v>4</v>
      </c>
      <c r="I37" s="20">
        <v>9</v>
      </c>
      <c r="J37" s="19">
        <v>4.8000000000000001E-2</v>
      </c>
      <c r="K37" s="53"/>
      <c r="L37" s="22">
        <f t="shared" si="4"/>
        <v>0</v>
      </c>
      <c r="M37" s="70">
        <f t="shared" si="1"/>
        <v>0</v>
      </c>
      <c r="N37" s="70">
        <f t="shared" si="2"/>
        <v>0</v>
      </c>
      <c r="O37" s="61"/>
      <c r="P37" s="61"/>
      <c r="Q37" s="61"/>
      <c r="R37" s="61"/>
      <c r="S37" s="61"/>
      <c r="T37" s="61"/>
    </row>
    <row r="38" spans="1:20" s="62" customFormat="1" ht="15.75" customHeight="1" x14ac:dyDescent="0.25">
      <c r="A38" s="71">
        <v>26</v>
      </c>
      <c r="B38" s="63"/>
      <c r="C38" s="25" t="s">
        <v>78</v>
      </c>
      <c r="D38" s="134"/>
      <c r="E38" s="27">
        <v>410</v>
      </c>
      <c r="F38" s="28"/>
      <c r="G38" s="19" t="s">
        <v>4</v>
      </c>
      <c r="H38" s="19">
        <v>8</v>
      </c>
      <c r="I38" s="20">
        <v>9</v>
      </c>
      <c r="J38" s="19">
        <v>4.8000000000000001E-2</v>
      </c>
      <c r="K38" s="53"/>
      <c r="L38" s="22">
        <f t="shared" si="4"/>
        <v>0</v>
      </c>
      <c r="M38" s="70">
        <f t="shared" si="1"/>
        <v>0</v>
      </c>
      <c r="N38" s="70">
        <f t="shared" si="2"/>
        <v>0</v>
      </c>
      <c r="O38" s="61"/>
      <c r="P38" s="61"/>
      <c r="Q38" s="61"/>
      <c r="R38" s="61"/>
      <c r="S38" s="61"/>
      <c r="T38" s="61"/>
    </row>
    <row r="39" spans="1:20" s="62" customFormat="1" ht="15.75" customHeight="1" x14ac:dyDescent="0.25">
      <c r="A39" s="71">
        <v>27</v>
      </c>
      <c r="B39" s="63"/>
      <c r="C39" s="25" t="s">
        <v>79</v>
      </c>
      <c r="D39" s="134"/>
      <c r="E39" s="27">
        <v>870</v>
      </c>
      <c r="F39" s="28"/>
      <c r="G39" s="19" t="s">
        <v>4</v>
      </c>
      <c r="H39" s="19">
        <v>4</v>
      </c>
      <c r="I39" s="20">
        <v>9</v>
      </c>
      <c r="J39" s="19">
        <v>4.8000000000000001E-2</v>
      </c>
      <c r="K39" s="53"/>
      <c r="L39" s="22">
        <f t="shared" si="4"/>
        <v>0</v>
      </c>
      <c r="M39" s="70">
        <f t="shared" si="1"/>
        <v>0</v>
      </c>
      <c r="N39" s="70">
        <f t="shared" si="2"/>
        <v>0</v>
      </c>
      <c r="O39" s="61"/>
      <c r="P39" s="61"/>
      <c r="Q39" s="61"/>
      <c r="R39" s="61"/>
      <c r="S39" s="61"/>
      <c r="T39" s="61"/>
    </row>
    <row r="40" spans="1:20" s="62" customFormat="1" ht="15.75" customHeight="1" x14ac:dyDescent="0.25">
      <c r="A40" s="71">
        <v>28</v>
      </c>
      <c r="B40" s="63"/>
      <c r="C40" s="25" t="s">
        <v>80</v>
      </c>
      <c r="D40" s="134"/>
      <c r="E40" s="27">
        <v>465</v>
      </c>
      <c r="F40" s="28"/>
      <c r="G40" s="19" t="s">
        <v>4</v>
      </c>
      <c r="H40" s="19">
        <v>8</v>
      </c>
      <c r="I40" s="20">
        <v>9</v>
      </c>
      <c r="J40" s="19">
        <v>4.8000000000000001E-2</v>
      </c>
      <c r="K40" s="53"/>
      <c r="L40" s="22">
        <f t="shared" si="4"/>
        <v>0</v>
      </c>
      <c r="M40" s="70">
        <f t="shared" si="1"/>
        <v>0</v>
      </c>
      <c r="N40" s="70">
        <f t="shared" si="2"/>
        <v>0</v>
      </c>
      <c r="O40" s="61"/>
      <c r="P40" s="61"/>
      <c r="Q40" s="61"/>
      <c r="R40" s="61"/>
      <c r="S40" s="61"/>
      <c r="T40" s="61"/>
    </row>
    <row r="41" spans="1:20" s="62" customFormat="1" ht="15.75" customHeight="1" x14ac:dyDescent="0.25">
      <c r="A41" s="71">
        <v>29</v>
      </c>
      <c r="B41" s="63"/>
      <c r="C41" s="25" t="s">
        <v>81</v>
      </c>
      <c r="D41" s="134"/>
      <c r="E41" s="27">
        <v>890</v>
      </c>
      <c r="F41" s="28"/>
      <c r="G41" s="19" t="s">
        <v>4</v>
      </c>
      <c r="H41" s="19">
        <v>4</v>
      </c>
      <c r="I41" s="20">
        <v>9</v>
      </c>
      <c r="J41" s="19">
        <v>4.8000000000000001E-2</v>
      </c>
      <c r="K41" s="53"/>
      <c r="L41" s="22">
        <f t="shared" si="4"/>
        <v>0</v>
      </c>
      <c r="M41" s="70">
        <f t="shared" si="1"/>
        <v>0</v>
      </c>
      <c r="N41" s="70">
        <f t="shared" si="2"/>
        <v>0</v>
      </c>
      <c r="O41" s="61"/>
      <c r="P41" s="61"/>
      <c r="Q41" s="61"/>
      <c r="R41" s="61"/>
      <c r="S41" s="61"/>
      <c r="T41" s="61"/>
    </row>
    <row r="42" spans="1:20" s="29" customFormat="1" ht="15.75" customHeight="1" x14ac:dyDescent="0.25">
      <c r="A42" s="71">
        <v>30</v>
      </c>
      <c r="B42" s="26"/>
      <c r="C42" s="25" t="s">
        <v>70</v>
      </c>
      <c r="D42" s="134"/>
      <c r="E42" s="27">
        <v>395</v>
      </c>
      <c r="F42" s="28"/>
      <c r="G42" s="19" t="s">
        <v>4</v>
      </c>
      <c r="H42" s="19">
        <v>8</v>
      </c>
      <c r="I42" s="20">
        <v>9</v>
      </c>
      <c r="J42" s="19">
        <v>4.8000000000000001E-2</v>
      </c>
      <c r="K42" s="53"/>
      <c r="L42" s="22">
        <f t="shared" si="4"/>
        <v>0</v>
      </c>
      <c r="M42" s="5">
        <f t="shared" si="1"/>
        <v>0</v>
      </c>
      <c r="N42" s="5">
        <f t="shared" si="2"/>
        <v>0</v>
      </c>
    </row>
    <row r="43" spans="1:20" s="29" customFormat="1" ht="15.75" customHeight="1" x14ac:dyDescent="0.25">
      <c r="A43" s="71">
        <v>31</v>
      </c>
      <c r="B43" s="26"/>
      <c r="C43" s="25" t="s">
        <v>71</v>
      </c>
      <c r="D43" s="134"/>
      <c r="E43" s="27">
        <v>750</v>
      </c>
      <c r="F43" s="28"/>
      <c r="G43" s="19" t="s">
        <v>4</v>
      </c>
      <c r="H43" s="19">
        <v>4</v>
      </c>
      <c r="I43" s="20">
        <v>9</v>
      </c>
      <c r="J43" s="19">
        <v>4.8000000000000001E-2</v>
      </c>
      <c r="K43" s="53"/>
      <c r="L43" s="22">
        <f t="shared" si="4"/>
        <v>0</v>
      </c>
      <c r="M43" s="5">
        <f t="shared" si="1"/>
        <v>0</v>
      </c>
      <c r="N43" s="5">
        <f t="shared" si="2"/>
        <v>0</v>
      </c>
    </row>
    <row r="44" spans="1:20" s="29" customFormat="1" ht="15.75" customHeight="1" x14ac:dyDescent="0.25">
      <c r="A44" s="71">
        <v>32</v>
      </c>
      <c r="B44" s="26"/>
      <c r="C44" s="25" t="s">
        <v>73</v>
      </c>
      <c r="D44" s="134"/>
      <c r="E44" s="27">
        <v>390</v>
      </c>
      <c r="F44" s="28"/>
      <c r="G44" s="19" t="s">
        <v>4</v>
      </c>
      <c r="H44" s="19">
        <v>8</v>
      </c>
      <c r="I44" s="20">
        <v>9</v>
      </c>
      <c r="J44" s="19">
        <v>4.8000000000000001E-2</v>
      </c>
      <c r="K44" s="53"/>
      <c r="L44" s="22">
        <f t="shared" si="4"/>
        <v>0</v>
      </c>
      <c r="M44" s="5">
        <f t="shared" si="1"/>
        <v>0</v>
      </c>
      <c r="N44" s="5">
        <f t="shared" si="2"/>
        <v>0</v>
      </c>
    </row>
    <row r="45" spans="1:20" s="29" customFormat="1" ht="15.75" customHeight="1" x14ac:dyDescent="0.25">
      <c r="A45" s="71">
        <v>33</v>
      </c>
      <c r="B45" s="26"/>
      <c r="C45" s="25" t="s">
        <v>72</v>
      </c>
      <c r="D45" s="134"/>
      <c r="E45" s="27">
        <v>740</v>
      </c>
      <c r="F45" s="28"/>
      <c r="G45" s="19" t="s">
        <v>4</v>
      </c>
      <c r="H45" s="19">
        <v>4</v>
      </c>
      <c r="I45" s="20">
        <v>9</v>
      </c>
      <c r="J45" s="19">
        <v>4.8000000000000001E-2</v>
      </c>
      <c r="K45" s="53"/>
      <c r="L45" s="22">
        <f t="shared" si="4"/>
        <v>0</v>
      </c>
      <c r="M45" s="5">
        <f t="shared" si="1"/>
        <v>0</v>
      </c>
      <c r="N45" s="5">
        <f t="shared" si="2"/>
        <v>0</v>
      </c>
    </row>
    <row r="46" spans="1:20" s="29" customFormat="1" ht="15.75" customHeight="1" x14ac:dyDescent="0.25">
      <c r="A46" s="71">
        <v>34</v>
      </c>
      <c r="B46" s="26"/>
      <c r="C46" s="25" t="s">
        <v>74</v>
      </c>
      <c r="D46" s="134"/>
      <c r="E46" s="27">
        <v>380</v>
      </c>
      <c r="F46" s="28"/>
      <c r="G46" s="19" t="s">
        <v>4</v>
      </c>
      <c r="H46" s="19">
        <v>8</v>
      </c>
      <c r="I46" s="20">
        <v>9</v>
      </c>
      <c r="J46" s="19">
        <v>4.8000000000000001E-2</v>
      </c>
      <c r="K46" s="53"/>
      <c r="L46" s="22">
        <f t="shared" si="4"/>
        <v>0</v>
      </c>
      <c r="M46" s="5">
        <f t="shared" si="1"/>
        <v>0</v>
      </c>
      <c r="N46" s="5">
        <f t="shared" si="2"/>
        <v>0</v>
      </c>
    </row>
    <row r="47" spans="1:20" s="29" customFormat="1" ht="15.75" customHeight="1" x14ac:dyDescent="0.25">
      <c r="A47" s="71">
        <v>35</v>
      </c>
      <c r="B47" s="26"/>
      <c r="C47" s="25" t="s">
        <v>75</v>
      </c>
      <c r="D47" s="134"/>
      <c r="E47" s="27">
        <v>730</v>
      </c>
      <c r="F47" s="28"/>
      <c r="G47" s="19" t="s">
        <v>4</v>
      </c>
      <c r="H47" s="19">
        <v>4</v>
      </c>
      <c r="I47" s="20">
        <v>9</v>
      </c>
      <c r="J47" s="19">
        <v>4.8000000000000001E-2</v>
      </c>
      <c r="K47" s="53"/>
      <c r="L47" s="22">
        <f t="shared" si="4"/>
        <v>0</v>
      </c>
      <c r="M47" s="5">
        <f t="shared" si="1"/>
        <v>0</v>
      </c>
      <c r="N47" s="5">
        <f t="shared" si="2"/>
        <v>0</v>
      </c>
    </row>
    <row r="48" spans="1:20" s="29" customFormat="1" ht="15.75" customHeight="1" x14ac:dyDescent="0.25">
      <c r="A48" s="71">
        <v>36</v>
      </c>
      <c r="B48" s="26"/>
      <c r="C48" s="25" t="s">
        <v>65</v>
      </c>
      <c r="D48" s="134"/>
      <c r="E48" s="27">
        <v>360</v>
      </c>
      <c r="F48" s="28"/>
      <c r="G48" s="19" t="s">
        <v>4</v>
      </c>
      <c r="H48" s="19">
        <v>8</v>
      </c>
      <c r="I48" s="20">
        <v>9</v>
      </c>
      <c r="J48" s="19">
        <v>4.8000000000000001E-2</v>
      </c>
      <c r="K48" s="53"/>
      <c r="L48" s="22">
        <f t="shared" si="4"/>
        <v>0</v>
      </c>
      <c r="M48" s="5">
        <f t="shared" si="1"/>
        <v>0</v>
      </c>
      <c r="N48" s="5">
        <f t="shared" si="2"/>
        <v>0</v>
      </c>
    </row>
    <row r="49" spans="1:16" s="29" customFormat="1" ht="15.75" customHeight="1" x14ac:dyDescent="0.25">
      <c r="A49" s="71">
        <v>37</v>
      </c>
      <c r="B49" s="26"/>
      <c r="C49" s="25" t="s">
        <v>66</v>
      </c>
      <c r="D49" s="134"/>
      <c r="E49" s="27">
        <v>670</v>
      </c>
      <c r="F49" s="28"/>
      <c r="G49" s="19" t="s">
        <v>4</v>
      </c>
      <c r="H49" s="19">
        <v>4</v>
      </c>
      <c r="I49" s="20">
        <v>9</v>
      </c>
      <c r="J49" s="19">
        <v>4.8000000000000001E-2</v>
      </c>
      <c r="K49" s="53"/>
      <c r="L49" s="22">
        <f t="shared" si="4"/>
        <v>0</v>
      </c>
      <c r="M49" s="5">
        <f t="shared" si="1"/>
        <v>0</v>
      </c>
      <c r="N49" s="5">
        <f t="shared" si="2"/>
        <v>0</v>
      </c>
    </row>
    <row r="50" spans="1:16" s="29" customFormat="1" ht="15.75" customHeight="1" x14ac:dyDescent="0.25">
      <c r="A50" s="64"/>
      <c r="B50" s="46"/>
      <c r="C50" s="47"/>
      <c r="D50" s="65"/>
      <c r="E50" s="49"/>
      <c r="F50" s="50"/>
      <c r="G50" s="51"/>
      <c r="H50" s="51"/>
      <c r="I50" s="52"/>
      <c r="J50" s="51"/>
      <c r="K50" s="55"/>
      <c r="L50" s="76"/>
      <c r="M50" s="57"/>
      <c r="N50" s="57"/>
    </row>
    <row r="51" spans="1:16" s="29" customFormat="1" ht="15.75" customHeight="1" x14ac:dyDescent="0.25">
      <c r="A51" s="91" t="s">
        <v>93</v>
      </c>
      <c r="B51" s="92"/>
      <c r="C51" s="92"/>
      <c r="D51" s="92"/>
      <c r="E51" s="92"/>
      <c r="F51" s="92"/>
      <c r="G51" s="92"/>
      <c r="H51" s="92"/>
      <c r="I51" s="92"/>
      <c r="J51" s="92"/>
      <c r="K51" s="93"/>
      <c r="L51" s="76">
        <f t="shared" si="4"/>
        <v>0</v>
      </c>
      <c r="M51" s="5">
        <f t="shared" si="1"/>
        <v>0</v>
      </c>
      <c r="N51" s="5">
        <f t="shared" si="2"/>
        <v>0</v>
      </c>
    </row>
    <row r="52" spans="1:16" s="77" customFormat="1" ht="48.75" customHeight="1" x14ac:dyDescent="0.25">
      <c r="A52" s="80"/>
      <c r="B52" s="81"/>
      <c r="C52" s="81"/>
      <c r="D52" s="81"/>
      <c r="E52" s="81" t="s">
        <v>116</v>
      </c>
      <c r="F52" s="82" t="s">
        <v>117</v>
      </c>
      <c r="G52" s="81" t="s">
        <v>2</v>
      </c>
      <c r="H52" s="81" t="s">
        <v>45</v>
      </c>
      <c r="I52" s="81" t="s">
        <v>5</v>
      </c>
      <c r="J52" s="81" t="s">
        <v>115</v>
      </c>
      <c r="K52" s="81"/>
      <c r="L52" s="76"/>
      <c r="M52" s="75"/>
      <c r="N52" s="75"/>
    </row>
    <row r="53" spans="1:16" s="29" customFormat="1" ht="15.75" customHeight="1" x14ac:dyDescent="0.25">
      <c r="A53" s="25">
        <v>37</v>
      </c>
      <c r="B53" s="26"/>
      <c r="C53" s="25" t="s">
        <v>84</v>
      </c>
      <c r="D53" s="83" t="s">
        <v>15</v>
      </c>
      <c r="E53" s="27">
        <v>16.8</v>
      </c>
      <c r="F53" s="27">
        <v>15.959999999999999</v>
      </c>
      <c r="G53" s="19" t="s">
        <v>4</v>
      </c>
      <c r="H53" s="19">
        <v>70</v>
      </c>
      <c r="I53" s="20">
        <v>7.5</v>
      </c>
      <c r="J53" s="19">
        <v>3.2000000000000001E-2</v>
      </c>
      <c r="K53" s="53"/>
      <c r="L53" s="22">
        <f>K53*H53*E53</f>
        <v>0</v>
      </c>
      <c r="M53" s="5">
        <f t="shared" si="1"/>
        <v>0</v>
      </c>
      <c r="N53" s="5">
        <f t="shared" si="2"/>
        <v>0</v>
      </c>
      <c r="P53" s="29">
        <f>65*35</f>
        <v>2275</v>
      </c>
    </row>
    <row r="54" spans="1:16" s="29" customFormat="1" ht="15.75" customHeight="1" x14ac:dyDescent="0.25">
      <c r="A54" s="25">
        <v>38</v>
      </c>
      <c r="B54" s="26"/>
      <c r="C54" s="25" t="s">
        <v>83</v>
      </c>
      <c r="D54" s="84"/>
      <c r="E54" s="27">
        <v>32.4</v>
      </c>
      <c r="F54" s="27">
        <v>30.779999999999998</v>
      </c>
      <c r="G54" s="19" t="s">
        <v>4</v>
      </c>
      <c r="H54" s="19">
        <v>35</v>
      </c>
      <c r="I54" s="20">
        <v>7.5</v>
      </c>
      <c r="J54" s="19">
        <v>3.2000000000000001E-2</v>
      </c>
      <c r="K54" s="53"/>
      <c r="L54" s="22">
        <f>K54*H54*E54</f>
        <v>0</v>
      </c>
      <c r="M54" s="5">
        <f t="shared" si="1"/>
        <v>0</v>
      </c>
      <c r="N54" s="5">
        <f t="shared" si="2"/>
        <v>0</v>
      </c>
    </row>
    <row r="55" spans="1:16" s="29" customFormat="1" ht="15.75" customHeight="1" x14ac:dyDescent="0.25">
      <c r="A55" s="25">
        <v>39</v>
      </c>
      <c r="B55" s="26"/>
      <c r="C55" s="25" t="s">
        <v>82</v>
      </c>
      <c r="D55" s="84"/>
      <c r="E55" s="27">
        <v>82.2</v>
      </c>
      <c r="F55" s="27">
        <v>78.09</v>
      </c>
      <c r="G55" s="19" t="s">
        <v>4</v>
      </c>
      <c r="H55" s="19">
        <v>14</v>
      </c>
      <c r="I55" s="20">
        <v>7.5</v>
      </c>
      <c r="J55" s="19">
        <v>3.2000000000000001E-2</v>
      </c>
      <c r="K55" s="53"/>
      <c r="L55" s="22">
        <f>K55*H55*E55</f>
        <v>0</v>
      </c>
      <c r="M55" s="5">
        <f t="shared" si="1"/>
        <v>0</v>
      </c>
      <c r="N55" s="5">
        <f t="shared" si="2"/>
        <v>0</v>
      </c>
      <c r="P55" s="29">
        <f>(39.2*65*35+3287)/P53</f>
        <v>40.644835164835165</v>
      </c>
    </row>
    <row r="56" spans="1:16" s="29" customFormat="1" ht="15.75" customHeight="1" x14ac:dyDescent="0.25">
      <c r="A56" s="25">
        <v>40</v>
      </c>
      <c r="B56" s="26"/>
      <c r="C56" s="25" t="s">
        <v>85</v>
      </c>
      <c r="D56" s="85"/>
      <c r="E56" s="27">
        <v>154</v>
      </c>
      <c r="F56" s="27">
        <v>146.29999999999998</v>
      </c>
      <c r="G56" s="19" t="s">
        <v>4</v>
      </c>
      <c r="H56" s="19">
        <v>7</v>
      </c>
      <c r="I56" s="20">
        <v>7.5</v>
      </c>
      <c r="J56" s="19">
        <v>3.2000000000000001E-2</v>
      </c>
      <c r="K56" s="53"/>
      <c r="L56" s="22">
        <f>K56*H56*E56</f>
        <v>0</v>
      </c>
      <c r="M56" s="5">
        <f t="shared" si="1"/>
        <v>0</v>
      </c>
      <c r="N56" s="5">
        <f t="shared" si="2"/>
        <v>0</v>
      </c>
    </row>
    <row r="57" spans="1:16" s="29" customFormat="1" ht="15.75" customHeight="1" x14ac:dyDescent="0.25">
      <c r="A57" s="45"/>
      <c r="B57" s="46"/>
      <c r="C57" s="47"/>
      <c r="D57" s="48"/>
      <c r="E57" s="49"/>
      <c r="F57" s="50"/>
      <c r="G57" s="51"/>
      <c r="H57" s="51"/>
      <c r="I57" s="52"/>
      <c r="J57" s="51"/>
      <c r="K57" s="55"/>
      <c r="L57" s="22"/>
      <c r="M57" s="14"/>
      <c r="N57" s="14"/>
    </row>
    <row r="58" spans="1:16" s="29" customFormat="1" ht="19.5" customHeight="1" x14ac:dyDescent="0.25">
      <c r="A58" s="131" t="s">
        <v>99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3"/>
      <c r="L58" s="22"/>
      <c r="M58" s="14"/>
      <c r="N58" s="14"/>
    </row>
    <row r="59" spans="1:16" s="29" customFormat="1" ht="20.25" customHeight="1" x14ac:dyDescent="0.25">
      <c r="A59" s="122" t="s">
        <v>92</v>
      </c>
      <c r="B59" s="123"/>
      <c r="C59" s="123"/>
      <c r="D59" s="123"/>
      <c r="E59" s="123"/>
      <c r="F59" s="123"/>
      <c r="G59" s="123"/>
      <c r="H59" s="123"/>
      <c r="I59" s="123"/>
      <c r="J59" s="123"/>
      <c r="K59" s="124"/>
      <c r="L59" s="22"/>
      <c r="M59" s="14"/>
      <c r="N59" s="14"/>
    </row>
    <row r="60" spans="1:16" ht="31.5" customHeight="1" x14ac:dyDescent="0.25">
      <c r="A60" s="104" t="s">
        <v>6</v>
      </c>
      <c r="B60" s="105"/>
      <c r="C60" s="106"/>
      <c r="D60" s="83" t="s">
        <v>39</v>
      </c>
      <c r="E60" s="72" t="s">
        <v>38</v>
      </c>
      <c r="F60" s="72" t="s">
        <v>114</v>
      </c>
      <c r="G60" s="78" t="s">
        <v>2</v>
      </c>
      <c r="H60" s="78" t="s">
        <v>45</v>
      </c>
      <c r="I60" s="78" t="s">
        <v>5</v>
      </c>
      <c r="J60" s="78" t="s">
        <v>115</v>
      </c>
      <c r="K60" s="53"/>
      <c r="L60" s="22"/>
      <c r="M60" s="79"/>
      <c r="N60" s="79"/>
    </row>
    <row r="61" spans="1:16" ht="18.75" x14ac:dyDescent="0.25">
      <c r="A61" s="68">
        <v>41</v>
      </c>
      <c r="B61" s="56"/>
      <c r="C61" s="31" t="s">
        <v>103</v>
      </c>
      <c r="D61" s="84"/>
      <c r="E61" s="73">
        <v>6.6</v>
      </c>
      <c r="F61" s="73">
        <v>5.6</v>
      </c>
      <c r="G61" s="30" t="s">
        <v>7</v>
      </c>
      <c r="H61" s="2">
        <v>24</v>
      </c>
      <c r="I61" s="2">
        <v>24</v>
      </c>
      <c r="J61" s="32">
        <f t="shared" ref="J61:J69" si="5">1.1*0.22*0.55</f>
        <v>0.13310000000000002</v>
      </c>
      <c r="K61" s="53"/>
      <c r="L61" s="76">
        <f t="shared" ref="L61:L63" si="6">K61*H61*E61</f>
        <v>0</v>
      </c>
      <c r="M61" s="79">
        <f t="shared" ref="M61:M63" si="7">K61*I61</f>
        <v>0</v>
      </c>
      <c r="N61" s="79">
        <f t="shared" ref="N61:N63" si="8">K61*J61</f>
        <v>0</v>
      </c>
    </row>
    <row r="62" spans="1:16" ht="18.75" x14ac:dyDescent="0.25">
      <c r="A62" s="68">
        <v>42</v>
      </c>
      <c r="B62" s="56"/>
      <c r="C62" s="31" t="s">
        <v>104</v>
      </c>
      <c r="D62" s="84"/>
      <c r="E62" s="73">
        <v>6.6</v>
      </c>
      <c r="F62" s="73">
        <v>5.6</v>
      </c>
      <c r="G62" s="34" t="s">
        <v>7</v>
      </c>
      <c r="H62" s="2">
        <v>30</v>
      </c>
      <c r="I62" s="2">
        <v>30</v>
      </c>
      <c r="J62" s="35">
        <f t="shared" si="5"/>
        <v>0.13310000000000002</v>
      </c>
      <c r="K62" s="53"/>
      <c r="L62" s="76">
        <f t="shared" si="6"/>
        <v>0</v>
      </c>
      <c r="M62" s="79">
        <f t="shared" si="7"/>
        <v>0</v>
      </c>
      <c r="N62" s="79">
        <f t="shared" si="8"/>
        <v>0</v>
      </c>
    </row>
    <row r="63" spans="1:16" ht="18.75" x14ac:dyDescent="0.25">
      <c r="A63" s="68">
        <v>43</v>
      </c>
      <c r="B63" s="56"/>
      <c r="C63" s="31" t="s">
        <v>105</v>
      </c>
      <c r="D63" s="84"/>
      <c r="E63" s="73">
        <v>6.6</v>
      </c>
      <c r="F63" s="73">
        <v>5.6</v>
      </c>
      <c r="G63" s="30" t="s">
        <v>7</v>
      </c>
      <c r="H63" s="2">
        <v>30</v>
      </c>
      <c r="I63" s="2">
        <v>30</v>
      </c>
      <c r="J63" s="32">
        <f t="shared" si="5"/>
        <v>0.13310000000000002</v>
      </c>
      <c r="K63" s="53"/>
      <c r="L63" s="76">
        <f t="shared" si="6"/>
        <v>0</v>
      </c>
      <c r="M63" s="79">
        <f t="shared" si="7"/>
        <v>0</v>
      </c>
      <c r="N63" s="79">
        <f t="shared" si="8"/>
        <v>0</v>
      </c>
    </row>
    <row r="64" spans="1:16" ht="15.75" customHeight="1" x14ac:dyDescent="0.25">
      <c r="A64" s="68">
        <v>44</v>
      </c>
      <c r="B64" s="66"/>
      <c r="C64" s="31" t="s">
        <v>106</v>
      </c>
      <c r="D64" s="84"/>
      <c r="E64" s="73">
        <v>5.7</v>
      </c>
      <c r="F64" s="73">
        <v>4.7</v>
      </c>
      <c r="G64" s="30" t="s">
        <v>7</v>
      </c>
      <c r="H64" s="1">
        <v>23</v>
      </c>
      <c r="I64" s="1">
        <v>23</v>
      </c>
      <c r="J64" s="32">
        <f>1.1*0.22*0.55</f>
        <v>0.13310000000000002</v>
      </c>
      <c r="K64" s="54"/>
      <c r="L64" s="22">
        <f t="shared" ref="L64:L69" si="9">K64*H64*E64</f>
        <v>0</v>
      </c>
      <c r="M64" s="5">
        <f t="shared" si="1"/>
        <v>0</v>
      </c>
      <c r="N64" s="5">
        <f t="shared" si="2"/>
        <v>0</v>
      </c>
    </row>
    <row r="65" spans="1:16" ht="15.75" x14ac:dyDescent="0.25">
      <c r="A65" s="68">
        <v>45</v>
      </c>
      <c r="B65" s="66"/>
      <c r="C65" s="31" t="s">
        <v>107</v>
      </c>
      <c r="D65" s="84"/>
      <c r="E65" s="73">
        <v>5.7</v>
      </c>
      <c r="F65" s="73">
        <v>4.7</v>
      </c>
      <c r="G65" s="30" t="s">
        <v>7</v>
      </c>
      <c r="H65" s="1">
        <v>28</v>
      </c>
      <c r="I65" s="1">
        <v>28</v>
      </c>
      <c r="J65" s="32">
        <f t="shared" si="5"/>
        <v>0.13310000000000002</v>
      </c>
      <c r="K65" s="54"/>
      <c r="L65" s="22">
        <f t="shared" si="9"/>
        <v>0</v>
      </c>
      <c r="M65" s="5">
        <f t="shared" si="1"/>
        <v>0</v>
      </c>
      <c r="N65" s="5">
        <f t="shared" si="2"/>
        <v>0</v>
      </c>
    </row>
    <row r="66" spans="1:16" ht="17.25" customHeight="1" x14ac:dyDescent="0.25">
      <c r="A66" s="68">
        <v>46</v>
      </c>
      <c r="B66" s="66"/>
      <c r="C66" s="31" t="s">
        <v>86</v>
      </c>
      <c r="D66" s="84"/>
      <c r="E66" s="73">
        <v>5.7</v>
      </c>
      <c r="F66" s="73">
        <v>4.7</v>
      </c>
      <c r="G66" s="30" t="s">
        <v>7</v>
      </c>
      <c r="H66" s="1">
        <v>30</v>
      </c>
      <c r="I66" s="1">
        <v>30</v>
      </c>
      <c r="J66" s="32">
        <f t="shared" si="5"/>
        <v>0.13310000000000002</v>
      </c>
      <c r="K66" s="54"/>
      <c r="L66" s="22">
        <f t="shared" si="9"/>
        <v>0</v>
      </c>
      <c r="M66" s="5">
        <f t="shared" si="1"/>
        <v>0</v>
      </c>
      <c r="N66" s="5">
        <f t="shared" si="2"/>
        <v>0</v>
      </c>
    </row>
    <row r="67" spans="1:16" ht="15.75" x14ac:dyDescent="0.25">
      <c r="A67" s="68">
        <v>47</v>
      </c>
      <c r="B67" s="66"/>
      <c r="C67" s="31" t="s">
        <v>108</v>
      </c>
      <c r="D67" s="84"/>
      <c r="E67" s="73">
        <v>5.2</v>
      </c>
      <c r="F67" s="73">
        <v>4.2</v>
      </c>
      <c r="G67" s="30" t="s">
        <v>7</v>
      </c>
      <c r="H67" s="1">
        <v>34</v>
      </c>
      <c r="I67" s="1">
        <v>34</v>
      </c>
      <c r="J67" s="32">
        <f t="shared" si="5"/>
        <v>0.13310000000000002</v>
      </c>
      <c r="K67" s="54"/>
      <c r="L67" s="22">
        <f t="shared" si="9"/>
        <v>0</v>
      </c>
      <c r="M67" s="5">
        <f t="shared" si="1"/>
        <v>0</v>
      </c>
      <c r="N67" s="5">
        <f t="shared" si="2"/>
        <v>0</v>
      </c>
      <c r="P67" s="24"/>
    </row>
    <row r="68" spans="1:16" ht="15" customHeight="1" x14ac:dyDescent="0.25">
      <c r="A68" s="68">
        <v>48</v>
      </c>
      <c r="B68" s="66"/>
      <c r="C68" s="31" t="s">
        <v>109</v>
      </c>
      <c r="D68" s="84"/>
      <c r="E68" s="73">
        <v>4</v>
      </c>
      <c r="F68" s="73">
        <v>3</v>
      </c>
      <c r="G68" s="30" t="s">
        <v>7</v>
      </c>
      <c r="H68" s="1">
        <v>60</v>
      </c>
      <c r="I68" s="1">
        <v>60</v>
      </c>
      <c r="J68" s="32">
        <f t="shared" si="5"/>
        <v>0.13310000000000002</v>
      </c>
      <c r="K68" s="54"/>
      <c r="L68" s="22">
        <f t="shared" si="9"/>
        <v>0</v>
      </c>
      <c r="M68" s="5">
        <f t="shared" si="1"/>
        <v>0</v>
      </c>
      <c r="N68" s="5">
        <f t="shared" si="2"/>
        <v>0</v>
      </c>
      <c r="P68" s="24"/>
    </row>
    <row r="69" spans="1:16" ht="15.75" x14ac:dyDescent="0.25">
      <c r="A69" s="68">
        <v>49</v>
      </c>
      <c r="B69" s="67"/>
      <c r="C69" s="33" t="s">
        <v>87</v>
      </c>
      <c r="D69" s="85"/>
      <c r="E69" s="73">
        <v>4</v>
      </c>
      <c r="F69" s="73">
        <v>3</v>
      </c>
      <c r="G69" s="34" t="s">
        <v>7</v>
      </c>
      <c r="H69" s="2">
        <v>50</v>
      </c>
      <c r="I69" s="2">
        <v>50</v>
      </c>
      <c r="J69" s="35">
        <f t="shared" si="5"/>
        <v>0.13310000000000002</v>
      </c>
      <c r="K69" s="54"/>
      <c r="L69" s="22">
        <f t="shared" si="9"/>
        <v>0</v>
      </c>
      <c r="M69" s="5">
        <f t="shared" si="1"/>
        <v>0</v>
      </c>
      <c r="N69" s="5">
        <f t="shared" si="2"/>
        <v>0</v>
      </c>
    </row>
    <row r="70" spans="1:16" s="38" customFormat="1" ht="15.75" customHeight="1" x14ac:dyDescent="0.25">
      <c r="A70" s="94" t="s">
        <v>17</v>
      </c>
      <c r="B70" s="95"/>
      <c r="C70" s="96"/>
      <c r="D70" s="36"/>
      <c r="E70" s="72"/>
      <c r="F70" s="72"/>
      <c r="G70" s="78"/>
      <c r="H70" s="78"/>
      <c r="I70" s="78"/>
      <c r="J70" s="78"/>
      <c r="K70" s="54"/>
      <c r="L70" s="22"/>
      <c r="M70" s="5"/>
      <c r="N70" s="5"/>
    </row>
    <row r="71" spans="1:16" s="38" customFormat="1" ht="15.75" x14ac:dyDescent="0.25">
      <c r="A71" s="36">
        <v>49</v>
      </c>
      <c r="B71" s="39"/>
      <c r="C71" s="36" t="s">
        <v>110</v>
      </c>
      <c r="D71" s="83" t="s">
        <v>39</v>
      </c>
      <c r="E71" s="74">
        <v>4.2</v>
      </c>
      <c r="F71" s="74">
        <v>3.2</v>
      </c>
      <c r="G71" s="36" t="s">
        <v>7</v>
      </c>
      <c r="H71" s="37">
        <v>30</v>
      </c>
      <c r="I71" s="37">
        <v>30</v>
      </c>
      <c r="J71" s="40">
        <v>0.13300000000000001</v>
      </c>
      <c r="K71" s="54"/>
      <c r="L71" s="22">
        <f>K71*H71*E71</f>
        <v>0</v>
      </c>
      <c r="M71" s="5">
        <f t="shared" si="1"/>
        <v>0</v>
      </c>
      <c r="N71" s="5">
        <f t="shared" si="2"/>
        <v>0</v>
      </c>
    </row>
    <row r="72" spans="1:16" s="38" customFormat="1" ht="15.75" x14ac:dyDescent="0.25">
      <c r="A72" s="36">
        <v>50</v>
      </c>
      <c r="B72" s="39"/>
      <c r="C72" s="36" t="s">
        <v>88</v>
      </c>
      <c r="D72" s="84"/>
      <c r="E72" s="74">
        <v>3.5</v>
      </c>
      <c r="F72" s="74">
        <v>2.5</v>
      </c>
      <c r="G72" s="36" t="s">
        <v>7</v>
      </c>
      <c r="H72" s="37">
        <v>40</v>
      </c>
      <c r="I72" s="37">
        <v>40</v>
      </c>
      <c r="J72" s="40">
        <v>0.13300000000000001</v>
      </c>
      <c r="K72" s="54"/>
      <c r="L72" s="22">
        <f>K72*H72*E72</f>
        <v>0</v>
      </c>
      <c r="M72" s="5">
        <f t="shared" si="1"/>
        <v>0</v>
      </c>
      <c r="N72" s="5">
        <f t="shared" si="2"/>
        <v>0</v>
      </c>
    </row>
    <row r="73" spans="1:16" s="38" customFormat="1" ht="15.75" x14ac:dyDescent="0.25">
      <c r="A73" s="36">
        <v>51</v>
      </c>
      <c r="B73" s="39"/>
      <c r="C73" s="36" t="s">
        <v>89</v>
      </c>
      <c r="D73" s="85"/>
      <c r="E73" s="74">
        <v>3.2</v>
      </c>
      <c r="F73" s="74">
        <v>2.2000000000000002</v>
      </c>
      <c r="G73" s="36" t="s">
        <v>7</v>
      </c>
      <c r="H73" s="37">
        <v>40</v>
      </c>
      <c r="I73" s="37">
        <v>40</v>
      </c>
      <c r="J73" s="40">
        <v>0.13300000000000001</v>
      </c>
      <c r="K73" s="54"/>
      <c r="L73" s="22">
        <f>K73*H73*E73</f>
        <v>0</v>
      </c>
      <c r="M73" s="5">
        <f t="shared" si="1"/>
        <v>0</v>
      </c>
      <c r="N73" s="5">
        <f t="shared" si="2"/>
        <v>0</v>
      </c>
      <c r="P73" s="38" t="s">
        <v>118</v>
      </c>
    </row>
    <row r="74" spans="1:16" s="38" customFormat="1" x14ac:dyDescent="0.25">
      <c r="K74" s="41"/>
      <c r="L74" s="42"/>
      <c r="M74" s="42">
        <f>SUM(M10:M73)</f>
        <v>0</v>
      </c>
      <c r="N74" s="42">
        <f t="shared" ref="N74" si="10">SUM(N10:N73)</f>
        <v>0</v>
      </c>
    </row>
    <row r="75" spans="1:16" s="38" customFormat="1" x14ac:dyDescent="0.25">
      <c r="K75" s="41"/>
    </row>
    <row r="76" spans="1:16" s="38" customFormat="1" x14ac:dyDescent="0.25">
      <c r="B76" s="43"/>
      <c r="F76" s="41"/>
      <c r="J76" s="44"/>
      <c r="K76" s="41"/>
    </row>
    <row r="77" spans="1:16" s="38" customFormat="1" x14ac:dyDescent="0.25">
      <c r="B77" s="43"/>
      <c r="F77" s="41"/>
      <c r="J77" s="44"/>
      <c r="K77" s="41"/>
    </row>
    <row r="78" spans="1:16" s="38" customFormat="1" x14ac:dyDescent="0.25">
      <c r="B78" s="43"/>
      <c r="E78" s="41"/>
      <c r="F78" s="41"/>
      <c r="J78" s="44"/>
      <c r="K78" s="41"/>
    </row>
    <row r="79" spans="1:16" s="38" customFormat="1" x14ac:dyDescent="0.25">
      <c r="B79" s="43"/>
      <c r="E79" s="41"/>
      <c r="F79" s="41"/>
      <c r="J79" s="44"/>
      <c r="K79" s="41"/>
    </row>
    <row r="80" spans="1:16" s="38" customFormat="1" x14ac:dyDescent="0.25">
      <c r="B80" s="43"/>
      <c r="E80" s="41"/>
      <c r="F80" s="41"/>
      <c r="J80" s="44"/>
      <c r="K80" s="41"/>
    </row>
    <row r="81" spans="2:11" s="38" customFormat="1" x14ac:dyDescent="0.25">
      <c r="B81" s="43"/>
      <c r="E81" s="41"/>
      <c r="F81" s="41"/>
      <c r="J81" s="44"/>
      <c r="K81" s="41"/>
    </row>
    <row r="82" spans="2:11" s="38" customFormat="1" x14ac:dyDescent="0.25">
      <c r="B82" s="43"/>
      <c r="E82" s="41"/>
      <c r="F82" s="41"/>
      <c r="J82" s="44"/>
      <c r="K82" s="41"/>
    </row>
  </sheetData>
  <mergeCells count="31">
    <mergeCell ref="D17:D23"/>
    <mergeCell ref="D53:D56"/>
    <mergeCell ref="A59:K59"/>
    <mergeCell ref="A30:K30"/>
    <mergeCell ref="A35:K35"/>
    <mergeCell ref="A58:K58"/>
    <mergeCell ref="D36:D49"/>
    <mergeCell ref="L6:L7"/>
    <mergeCell ref="B6:B7"/>
    <mergeCell ref="A8:K8"/>
    <mergeCell ref="A16:K16"/>
    <mergeCell ref="A9:K9"/>
    <mergeCell ref="I6:I7"/>
    <mergeCell ref="E6:F6"/>
    <mergeCell ref="D6:D7"/>
    <mergeCell ref="D71:D73"/>
    <mergeCell ref="D2:E2"/>
    <mergeCell ref="D3:E3"/>
    <mergeCell ref="D4:E4"/>
    <mergeCell ref="D10:D15"/>
    <mergeCell ref="D24:D29"/>
    <mergeCell ref="D31:D34"/>
    <mergeCell ref="A51:K51"/>
    <mergeCell ref="A70:C70"/>
    <mergeCell ref="K6:K7"/>
    <mergeCell ref="A6:A7"/>
    <mergeCell ref="C6:C7"/>
    <mergeCell ref="G6:G7"/>
    <mergeCell ref="H6:H7"/>
    <mergeCell ref="A60:C60"/>
    <mergeCell ref="D60:D6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3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2017-07-04T07:45:16Z</dcterms:modified>
</cp:coreProperties>
</file>