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lockStructure="1"/>
  <bookViews>
    <workbookView xWindow="0" yWindow="0" windowWidth="2370" windowHeight="0"/>
  </bookViews>
  <sheets>
    <sheet name="Лист1" sheetId="1" r:id="rId1"/>
  </sheets>
  <definedNames>
    <definedName name="_xlnm.Print_Area" localSheetId="0">Лист1!$C$1:$K$75</definedName>
  </definedNames>
  <calcPr calcId="152511"/>
</workbook>
</file>

<file path=xl/calcChain.xml><?xml version="1.0" encoding="utf-8"?>
<calcChain xmlns="http://schemas.openxmlformats.org/spreadsheetml/2006/main">
  <c r="K47" i="1" l="1"/>
  <c r="K49" i="1"/>
  <c r="K51" i="1"/>
  <c r="J46" i="1"/>
  <c r="K46" i="1" s="1"/>
  <c r="J47" i="1"/>
  <c r="J48" i="1"/>
  <c r="K48" i="1" s="1"/>
  <c r="J49" i="1"/>
  <c r="J50" i="1"/>
  <c r="K50" i="1" s="1"/>
  <c r="J51" i="1"/>
  <c r="J52" i="1"/>
  <c r="K52" i="1" s="1"/>
  <c r="J53" i="1"/>
  <c r="K53" i="1" s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45" i="1"/>
  <c r="K56" i="1"/>
  <c r="K57" i="1"/>
  <c r="K55" i="1"/>
  <c r="I54" i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5" i="1"/>
  <c r="K5" i="1" s="1"/>
  <c r="K54" i="1" l="1"/>
  <c r="H30" i="1"/>
  <c r="H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J58" i="1" l="1"/>
  <c r="K58" i="1" s="1"/>
  <c r="K61" i="1" s="1"/>
  <c r="J61" i="1" s="1"/>
</calcChain>
</file>

<file path=xl/sharedStrings.xml><?xml version="1.0" encoding="utf-8"?>
<sst xmlns="http://schemas.openxmlformats.org/spreadsheetml/2006/main" count="94" uniqueCount="91">
  <si>
    <t>цена от 5шт</t>
  </si>
  <si>
    <t>цена от 10шт</t>
  </si>
  <si>
    <t>цена от 50 шт</t>
  </si>
  <si>
    <t>цена от 100 шт</t>
  </si>
  <si>
    <t>Наименование товара</t>
  </si>
  <si>
    <t>СКИДКА</t>
  </si>
  <si>
    <t>кельма 100"</t>
  </si>
  <si>
    <t>каретка 200"</t>
  </si>
  <si>
    <t>захват продольный 60-65"</t>
  </si>
  <si>
    <t>каретка 250"</t>
  </si>
  <si>
    <t>каретка 300"</t>
  </si>
  <si>
    <t>каретка 350"</t>
  </si>
  <si>
    <t>каретка 375"</t>
  </si>
  <si>
    <t>каретка 400"</t>
  </si>
  <si>
    <t>каретка 500"</t>
  </si>
  <si>
    <t>уголок направляющий 200"</t>
  </si>
  <si>
    <t>кельма 150"</t>
  </si>
  <si>
    <t>кельма 200"</t>
  </si>
  <si>
    <t>кельма 250"</t>
  </si>
  <si>
    <t>кельма 300"</t>
  </si>
  <si>
    <t>кельма 350"</t>
  </si>
  <si>
    <t>кельма 375"</t>
  </si>
  <si>
    <t>кельма 400"</t>
  </si>
  <si>
    <t xml:space="preserve"> набор "Буры Сантехника 10/3"</t>
  </si>
  <si>
    <t>набор "Буры электрика 10/3"</t>
  </si>
  <si>
    <t>Штанга Бура 500"</t>
  </si>
  <si>
    <t>Штанга Бура 300"</t>
  </si>
  <si>
    <t>Штанга Бура 150"</t>
  </si>
  <si>
    <t>"нож Штробореза" запас</t>
  </si>
  <si>
    <t>"Штроборез-U3/4"</t>
  </si>
  <si>
    <t>цена в розницу</t>
  </si>
  <si>
    <t>Ваш заказ</t>
  </si>
  <si>
    <t>сумма заказа</t>
  </si>
  <si>
    <t>ЖМИ!</t>
  </si>
  <si>
    <t>кол-во</t>
  </si>
  <si>
    <t>ИТОГО:</t>
  </si>
  <si>
    <t>V</t>
  </si>
  <si>
    <t>Цены указаны с НДС 18%</t>
  </si>
  <si>
    <t>цена за шт.</t>
  </si>
  <si>
    <t>С учётом скидки</t>
  </si>
  <si>
    <t>Дополнительные расходы</t>
  </si>
  <si>
    <t>Дополнительные скидки</t>
  </si>
  <si>
    <t>Условия транспортировки</t>
  </si>
  <si>
    <t>Срок изготовления</t>
  </si>
  <si>
    <t>Условия оплаты</t>
  </si>
  <si>
    <t>НДС 18%</t>
  </si>
  <si>
    <t>Окрас по RAL +5%</t>
  </si>
  <si>
    <t>Реквизиты Продавца</t>
  </si>
  <si>
    <t>Реквизиты Покупателя</t>
  </si>
  <si>
    <t>Итого к оплате*</t>
  </si>
  <si>
    <t>дата расчёта.</t>
  </si>
  <si>
    <t>*может являтся основанием для оплаты, при наличии договора подписаного сторонами. Действителен 3 дня с момента расчёта.</t>
  </si>
  <si>
    <t>ООО «Профбилд»</t>
  </si>
  <si>
    <t>ИНН 6165191703/616501001</t>
  </si>
  <si>
    <t>ОГРН 1156196000938</t>
  </si>
  <si>
    <t>ОКПО 24250977</t>
  </si>
  <si>
    <t>ОКАТО 60401374000</t>
  </si>
  <si>
    <t>344064 Россия Ростов-на-Дону ул.Волоколамская 10 оф 7</t>
  </si>
  <si>
    <t>ДО «Космонавтов» филиал «Ростовский» АО «АЛЬФА-БАНК»</t>
  </si>
  <si>
    <t xml:space="preserve">Р/сч 40702.810.6.2608.0000371 </t>
  </si>
  <si>
    <t>К/сч. 30101.810.5.0000.0000207</t>
  </si>
  <si>
    <t xml:space="preserve"> Директор                           Маликов В.В.</t>
  </si>
  <si>
    <t>Тел. 8.800.700.6902      profbild@mail.ru                  М.П.</t>
  </si>
  <si>
    <t>захваты поперечные 25-30" (2 шт)</t>
  </si>
  <si>
    <t>захваты поперечные 30-35"  (2 шт)</t>
  </si>
  <si>
    <t>захваты поперечные 35-40"  (2 шт)</t>
  </si>
  <si>
    <t>захваты поперечные 40-45"  (2 шт)</t>
  </si>
  <si>
    <t>захваты поперечные 45-50"  (2 шт)</t>
  </si>
  <si>
    <t>s Нож бура d20</t>
  </si>
  <si>
    <t xml:space="preserve"> i Нож бура d25</t>
  </si>
  <si>
    <t>s Нож бура d30</t>
  </si>
  <si>
    <t xml:space="preserve"> i Нож бура d35</t>
  </si>
  <si>
    <t>s Нож бура d40</t>
  </si>
  <si>
    <t xml:space="preserve"> i Нож бура d45</t>
  </si>
  <si>
    <t>s Нож бура d50</t>
  </si>
  <si>
    <t xml:space="preserve"> i Нож бура d55</t>
  </si>
  <si>
    <t>s Нож бура d60</t>
  </si>
  <si>
    <t xml:space="preserve"> i Нож бура d65</t>
  </si>
  <si>
    <t>s Нож бура d70</t>
  </si>
  <si>
    <t xml:space="preserve"> i Нож бура d75</t>
  </si>
  <si>
    <t>s Нож бура d80</t>
  </si>
  <si>
    <t>s Нож бура d110</t>
  </si>
  <si>
    <t>s Нож бура d160</t>
  </si>
  <si>
    <t>s Нож бура d210</t>
  </si>
  <si>
    <t>i Нож бура d85</t>
  </si>
  <si>
    <t>i Нож бура d90</t>
  </si>
  <si>
    <t>i Нож бура d100</t>
  </si>
  <si>
    <t>i Нож бура d120</t>
  </si>
  <si>
    <t xml:space="preserve"> </t>
  </si>
  <si>
    <t>RAL   (    )</t>
  </si>
  <si>
    <t>Ольга, количество и цена из расчёта на 10 магазинов. Можете поменять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</si>
</sst>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0;[Red]0"/>
    <numFmt numFmtId="166" formatCode="dd/mm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Myriad Set Pro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44" fontId="0" fillId="9" borderId="0" xfId="1" applyFont="1" applyFill="1" applyAlignment="1" applyProtection="1">
      <alignment horizontal="center" vertical="center" wrapText="1"/>
      <protection hidden="1"/>
    </xf>
    <xf numFmtId="44" fontId="0" fillId="10" borderId="0" xfId="1" applyFont="1" applyFill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44" fontId="3" fillId="10" borderId="5" xfId="1" applyFont="1" applyFill="1" applyBorder="1" applyAlignment="1" applyProtection="1">
      <alignment horizontal="center" vertical="center" wrapText="1"/>
      <protection hidden="1"/>
    </xf>
    <xf numFmtId="44" fontId="0" fillId="10" borderId="5" xfId="1" applyFont="1" applyFill="1" applyBorder="1" applyAlignment="1" applyProtection="1">
      <alignment horizontal="center" vertical="center" wrapText="1"/>
      <protection hidden="1"/>
    </xf>
    <xf numFmtId="164" fontId="0" fillId="6" borderId="3" xfId="0" applyNumberFormat="1" applyFill="1" applyBorder="1" applyAlignment="1" applyProtection="1">
      <alignment horizontal="center" vertical="center" wrapText="1"/>
      <protection hidden="1"/>
    </xf>
    <xf numFmtId="164" fontId="0" fillId="5" borderId="3" xfId="0" applyNumberFormat="1" applyFill="1" applyBorder="1" applyAlignment="1" applyProtection="1">
      <alignment horizontal="center" vertical="center" wrapText="1"/>
      <protection hidden="1"/>
    </xf>
    <xf numFmtId="164" fontId="0" fillId="4" borderId="3" xfId="0" applyNumberFormat="1" applyFill="1" applyBorder="1" applyAlignment="1" applyProtection="1">
      <alignment horizontal="center" vertical="center" wrapText="1"/>
      <protection hidden="1"/>
    </xf>
    <xf numFmtId="164" fontId="0" fillId="3" borderId="3" xfId="0" applyNumberFormat="1" applyFill="1" applyBorder="1" applyAlignment="1" applyProtection="1">
      <alignment horizontal="center" vertical="center" wrapText="1"/>
      <protection hidden="1"/>
    </xf>
    <xf numFmtId="164" fontId="0" fillId="7" borderId="12" xfId="0" applyNumberForma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Alignment="1" applyProtection="1">
      <alignment horizontal="center" vertical="center" wrapText="1"/>
      <protection hidden="1"/>
    </xf>
    <xf numFmtId="164" fontId="0" fillId="5" borderId="1" xfId="0" applyNumberFormat="1" applyFill="1" applyBorder="1" applyAlignment="1" applyProtection="1">
      <alignment horizontal="center" vertical="center" wrapText="1"/>
      <protection hidden="1"/>
    </xf>
    <xf numFmtId="164" fontId="0" fillId="4" borderId="1" xfId="0" applyNumberFormat="1" applyFill="1" applyBorder="1" applyAlignment="1" applyProtection="1">
      <alignment horizontal="center" vertical="center" wrapText="1"/>
      <protection hidden="1"/>
    </xf>
    <xf numFmtId="164" fontId="0" fillId="3" borderId="1" xfId="0" applyNumberFormat="1" applyFill="1" applyBorder="1" applyAlignment="1" applyProtection="1">
      <alignment horizontal="center" vertical="center" wrapText="1"/>
      <protection hidden="1"/>
    </xf>
    <xf numFmtId="164" fontId="0" fillId="7" borderId="13" xfId="0" applyNumberForma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164" fontId="0" fillId="6" borderId="7" xfId="0" applyNumberFormat="1" applyFill="1" applyBorder="1" applyAlignment="1" applyProtection="1">
      <alignment horizontal="center" vertical="center" wrapText="1"/>
      <protection hidden="1"/>
    </xf>
    <xf numFmtId="164" fontId="0" fillId="5" borderId="7" xfId="0" applyNumberFormat="1" applyFill="1" applyBorder="1" applyAlignment="1" applyProtection="1">
      <alignment horizontal="center" vertical="center" wrapText="1"/>
      <protection hidden="1"/>
    </xf>
    <xf numFmtId="164" fontId="0" fillId="4" borderId="7" xfId="0" applyNumberFormat="1" applyFill="1" applyBorder="1" applyAlignment="1" applyProtection="1">
      <alignment horizontal="center" vertical="center" wrapText="1"/>
      <protection hidden="1"/>
    </xf>
    <xf numFmtId="164" fontId="0" fillId="3" borderId="7" xfId="0" applyNumberFormat="1" applyFill="1" applyBorder="1" applyAlignment="1" applyProtection="1">
      <alignment horizontal="center" vertical="center" wrapText="1"/>
      <protection hidden="1"/>
    </xf>
    <xf numFmtId="164" fontId="0" fillId="7" borderId="14" xfId="0" applyNumberForma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164" fontId="0" fillId="6" borderId="10" xfId="0" applyNumberFormat="1" applyFill="1" applyBorder="1" applyAlignment="1" applyProtection="1">
      <alignment horizontal="center" vertical="center" wrapText="1"/>
      <protection hidden="1"/>
    </xf>
    <xf numFmtId="164" fontId="0" fillId="5" borderId="10" xfId="0" applyNumberFormat="1" applyFill="1" applyBorder="1" applyAlignment="1" applyProtection="1">
      <alignment horizontal="center" vertical="center" wrapText="1"/>
      <protection hidden="1"/>
    </xf>
    <xf numFmtId="164" fontId="0" fillId="4" borderId="10" xfId="0" applyNumberFormat="1" applyFill="1" applyBorder="1" applyAlignment="1" applyProtection="1">
      <alignment horizontal="center" vertical="center" wrapText="1"/>
      <protection hidden="1"/>
    </xf>
    <xf numFmtId="164" fontId="0" fillId="3" borderId="10" xfId="0" applyNumberFormat="1" applyFill="1" applyBorder="1" applyAlignment="1" applyProtection="1">
      <alignment horizontal="center" vertical="center" wrapText="1"/>
      <protection hidden="1"/>
    </xf>
    <xf numFmtId="164" fontId="0" fillId="7" borderId="15" xfId="0" applyNumberFormat="1" applyFill="1" applyBorder="1" applyAlignment="1" applyProtection="1">
      <alignment horizontal="center" vertical="center" wrapText="1"/>
      <protection hidden="1"/>
    </xf>
    <xf numFmtId="0" fontId="0" fillId="4" borderId="17" xfId="0" applyFill="1" applyBorder="1" applyAlignment="1" applyProtection="1">
      <alignment horizontal="center" vertical="center" wrapText="1"/>
      <protection hidden="1"/>
    </xf>
    <xf numFmtId="9" fontId="2" fillId="8" borderId="8" xfId="0" applyNumberFormat="1" applyFont="1" applyFill="1" applyBorder="1" applyAlignment="1" applyProtection="1">
      <alignment horizontal="center" vertical="center" wrapText="1"/>
      <protection hidden="1"/>
    </xf>
    <xf numFmtId="44" fontId="0" fillId="9" borderId="19" xfId="1" applyFont="1" applyFill="1" applyBorder="1" applyAlignment="1" applyProtection="1">
      <alignment horizontal="center" vertical="center" wrapText="1"/>
      <protection hidden="1"/>
    </xf>
    <xf numFmtId="44" fontId="1" fillId="9" borderId="19" xfId="1" applyFont="1" applyFill="1" applyBorder="1" applyAlignment="1" applyProtection="1">
      <alignment horizontal="center" vertical="center" wrapText="1"/>
      <protection hidden="1"/>
    </xf>
    <xf numFmtId="44" fontId="3" fillId="9" borderId="19" xfId="1" applyFont="1" applyFill="1" applyBorder="1" applyAlignment="1" applyProtection="1">
      <alignment horizontal="center" vertical="center" wrapText="1"/>
      <protection hidden="1"/>
    </xf>
    <xf numFmtId="0" fontId="6" fillId="8" borderId="22" xfId="0" applyFont="1" applyFill="1" applyBorder="1" applyAlignment="1" applyProtection="1">
      <alignment horizontal="center" vertical="center" wrapText="1"/>
      <protection hidden="1"/>
    </xf>
    <xf numFmtId="0" fontId="6" fillId="8" borderId="23" xfId="0" applyFont="1" applyFill="1" applyBorder="1" applyAlignment="1" applyProtection="1">
      <alignment horizontal="center" vertical="center" wrapText="1"/>
      <protection hidden="1"/>
    </xf>
    <xf numFmtId="0" fontId="0" fillId="4" borderId="30" xfId="0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44" fontId="2" fillId="4" borderId="30" xfId="1" applyFont="1" applyFill="1" applyBorder="1" applyAlignment="1" applyProtection="1">
      <alignment horizontal="center" vertical="center" wrapText="1"/>
      <protection hidden="1"/>
    </xf>
    <xf numFmtId="44" fontId="0" fillId="4" borderId="20" xfId="1" applyFont="1" applyFill="1" applyBorder="1" applyAlignment="1" applyProtection="1">
      <alignment horizontal="center" vertical="center" wrapText="1"/>
      <protection hidden="1"/>
    </xf>
    <xf numFmtId="0" fontId="0" fillId="11" borderId="35" xfId="0" applyFill="1" applyBorder="1" applyAlignment="1" applyProtection="1">
      <alignment horizontal="center" vertical="center" wrapText="1"/>
      <protection hidden="1"/>
    </xf>
    <xf numFmtId="0" fontId="0" fillId="11" borderId="37" xfId="0" applyFill="1" applyBorder="1" applyAlignment="1" applyProtection="1">
      <alignment horizontal="center" vertical="center" wrapText="1"/>
      <protection hidden="1"/>
    </xf>
    <xf numFmtId="0" fontId="5" fillId="11" borderId="28" xfId="0" applyFont="1" applyFill="1" applyBorder="1" applyAlignment="1" applyProtection="1">
      <alignment horizontal="center" vertical="center" wrapText="1"/>
      <protection hidden="1"/>
    </xf>
    <xf numFmtId="44" fontId="3" fillId="11" borderId="28" xfId="1" applyFont="1" applyFill="1" applyBorder="1" applyAlignment="1" applyProtection="1">
      <alignment horizontal="center" vertical="center" wrapText="1"/>
      <protection hidden="1"/>
    </xf>
    <xf numFmtId="44" fontId="3" fillId="12" borderId="22" xfId="1" applyFont="1" applyFill="1" applyBorder="1" applyAlignment="1" applyProtection="1">
      <alignment horizontal="center" vertical="center" wrapText="1"/>
      <protection hidden="1"/>
    </xf>
    <xf numFmtId="0" fontId="4" fillId="12" borderId="23" xfId="0" applyFont="1" applyFill="1" applyBorder="1" applyAlignment="1" applyProtection="1">
      <alignment horizontal="center" vertical="center" wrapText="1"/>
      <protection hidden="1"/>
    </xf>
    <xf numFmtId="165" fontId="5" fillId="8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8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20" xfId="0" applyFont="1" applyFill="1" applyBorder="1" applyAlignment="1" applyProtection="1">
      <alignment horizontal="center" vertical="center" wrapText="1"/>
      <protection locked="0" hidden="1"/>
    </xf>
    <xf numFmtId="44" fontId="7" fillId="4" borderId="26" xfId="1" applyFont="1" applyFill="1" applyBorder="1" applyAlignment="1" applyProtection="1">
      <alignment horizontal="center" vertical="center" wrapText="1"/>
      <protection locked="0" hidden="1"/>
    </xf>
    <xf numFmtId="0" fontId="8" fillId="4" borderId="21" xfId="0" applyFont="1" applyFill="1" applyBorder="1" applyAlignment="1" applyProtection="1">
      <alignment horizontal="center" vertical="center" wrapText="1"/>
      <protection locked="0" hidden="1"/>
    </xf>
    <xf numFmtId="44" fontId="7" fillId="4" borderId="27" xfId="1" applyFont="1" applyFill="1" applyBorder="1" applyAlignment="1" applyProtection="1">
      <alignment horizontal="center" vertical="center" wrapText="1"/>
      <protection locked="0" hidden="1"/>
    </xf>
    <xf numFmtId="0" fontId="8" fillId="4" borderId="32" xfId="0" applyFont="1" applyFill="1" applyBorder="1" applyAlignment="1" applyProtection="1">
      <alignment horizontal="center" vertical="center" wrapText="1"/>
      <protection locked="0"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44" fontId="0" fillId="6" borderId="0" xfId="1" applyFont="1" applyFill="1" applyAlignment="1" applyProtection="1">
      <alignment horizontal="center" vertical="center" wrapText="1"/>
      <protection hidden="1"/>
    </xf>
    <xf numFmtId="0" fontId="0" fillId="11" borderId="0" xfId="0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13" borderId="0" xfId="0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44" fontId="0" fillId="0" borderId="0" xfId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center" wrapText="1"/>
    </xf>
    <xf numFmtId="44" fontId="7" fillId="4" borderId="33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 vertical="center" wrapText="1"/>
    </xf>
    <xf numFmtId="166" fontId="0" fillId="6" borderId="11" xfId="0" applyNumberFormat="1" applyFill="1" applyBorder="1" applyAlignment="1" applyProtection="1">
      <alignment horizontal="center" vertical="center" wrapText="1"/>
      <protection locked="0" hidden="1"/>
    </xf>
    <xf numFmtId="0" fontId="2" fillId="4" borderId="34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/>
    </xf>
    <xf numFmtId="0" fontId="0" fillId="0" borderId="47" xfId="0" applyNumberForma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ill="1" applyBorder="1" applyAlignment="1" applyProtection="1">
      <alignment horizontal="left" vertical="top" wrapText="1"/>
      <protection locked="0" hidden="1"/>
    </xf>
    <xf numFmtId="0" fontId="0" fillId="0" borderId="48" xfId="0" applyNumberFormat="1" applyFill="1" applyBorder="1" applyAlignment="1" applyProtection="1">
      <alignment horizontal="left" vertical="top" wrapText="1"/>
      <protection locked="0" hidden="1"/>
    </xf>
    <xf numFmtId="0" fontId="7" fillId="6" borderId="31" xfId="0" applyFont="1" applyFill="1" applyBorder="1" applyAlignment="1" applyProtection="1">
      <alignment horizontal="center" vertical="center" wrapText="1"/>
      <protection locked="0" hidden="1"/>
    </xf>
    <xf numFmtId="0" fontId="7" fillId="6" borderId="26" xfId="0" applyFont="1" applyFill="1" applyBorder="1" applyAlignment="1" applyProtection="1">
      <alignment horizontal="center" vertical="center" wrapText="1"/>
      <protection locked="0" hidden="1"/>
    </xf>
    <xf numFmtId="0" fontId="7" fillId="6" borderId="29" xfId="0" applyFont="1" applyFill="1" applyBorder="1" applyAlignment="1" applyProtection="1">
      <alignment horizontal="center" vertical="center" wrapText="1"/>
      <protection locked="0" hidden="1"/>
    </xf>
    <xf numFmtId="0" fontId="7" fillId="6" borderId="30" xfId="0" applyFont="1" applyFill="1" applyBorder="1" applyAlignment="1" applyProtection="1">
      <alignment horizontal="center" vertical="center" wrapText="1"/>
      <protection locked="0" hidden="1"/>
    </xf>
    <xf numFmtId="0" fontId="2" fillId="11" borderId="29" xfId="0" applyFont="1" applyFill="1" applyBorder="1" applyAlignment="1" applyProtection="1">
      <alignment horizontal="center" vertical="center" wrapText="1"/>
      <protection hidden="1"/>
    </xf>
    <xf numFmtId="0" fontId="2" fillId="11" borderId="36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locked="0" hidden="1"/>
    </xf>
    <xf numFmtId="0" fontId="7" fillId="6" borderId="17" xfId="0" applyFont="1" applyFill="1" applyBorder="1" applyAlignment="1" applyProtection="1">
      <alignment horizontal="center" vertical="center" wrapText="1"/>
      <protection locked="0" hidden="1"/>
    </xf>
    <xf numFmtId="0" fontId="7" fillId="6" borderId="18" xfId="0" applyFont="1" applyFill="1" applyBorder="1" applyAlignment="1" applyProtection="1">
      <alignment horizontal="center" vertical="center" wrapText="1"/>
      <protection locked="0"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0" fillId="4" borderId="17" xfId="0" applyFill="1" applyBorder="1" applyAlignment="1" applyProtection="1">
      <alignment horizontal="center" vertical="center" wrapText="1"/>
      <protection hidden="1"/>
    </xf>
    <xf numFmtId="0" fontId="3" fillId="2" borderId="38" xfId="0" applyFont="1" applyFill="1" applyBorder="1" applyAlignment="1" applyProtection="1">
      <alignment horizontal="center" vertical="center" wrapText="1"/>
      <protection hidden="1"/>
    </xf>
    <xf numFmtId="0" fontId="3" fillId="2" borderId="39" xfId="0" applyFont="1" applyFill="1" applyBorder="1" applyAlignment="1" applyProtection="1">
      <alignment horizontal="center" vertical="center" wrapText="1"/>
      <protection hidden="1"/>
    </xf>
    <xf numFmtId="0" fontId="3" fillId="2" borderId="40" xfId="0" applyFont="1" applyFill="1" applyBorder="1" applyAlignment="1" applyProtection="1">
      <alignment horizontal="center" vertical="center" wrapText="1"/>
      <protection hidden="1"/>
    </xf>
    <xf numFmtId="0" fontId="3" fillId="6" borderId="41" xfId="0" applyFont="1" applyFill="1" applyBorder="1" applyAlignment="1" applyProtection="1">
      <alignment horizontal="center" vertical="center" wrapText="1"/>
      <protection hidden="1"/>
    </xf>
    <xf numFmtId="0" fontId="3" fillId="6" borderId="42" xfId="0" applyFont="1" applyFill="1" applyBorder="1" applyAlignment="1" applyProtection="1">
      <alignment horizontal="center" vertical="center" wrapText="1"/>
      <protection hidden="1"/>
    </xf>
    <xf numFmtId="0" fontId="3" fillId="6" borderId="43" xfId="0" applyFont="1" applyFill="1" applyBorder="1" applyAlignment="1" applyProtection="1">
      <alignment horizontal="center" vertical="center" wrapText="1"/>
      <protection hidden="1"/>
    </xf>
    <xf numFmtId="0" fontId="3" fillId="7" borderId="44" xfId="0" applyFont="1" applyFill="1" applyBorder="1" applyAlignment="1" applyProtection="1">
      <alignment horizontal="center" vertical="center" wrapText="1"/>
      <protection hidden="1"/>
    </xf>
    <xf numFmtId="0" fontId="3" fillId="7" borderId="45" xfId="0" applyFont="1" applyFill="1" applyBorder="1" applyAlignment="1" applyProtection="1">
      <alignment horizontal="center" vertical="center" wrapText="1"/>
      <protection hidden="1"/>
    </xf>
    <xf numFmtId="0" fontId="3" fillId="7" borderId="46" xfId="0" applyFont="1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top" wrapText="1"/>
      <protection hidden="1"/>
    </xf>
    <xf numFmtId="0" fontId="0" fillId="0" borderId="30" xfId="0" applyFill="1" applyBorder="1" applyAlignment="1" applyProtection="1">
      <alignment horizontal="center" vertical="top" wrapText="1"/>
      <protection hidden="1"/>
    </xf>
    <xf numFmtId="0" fontId="0" fillId="0" borderId="36" xfId="0" applyFill="1" applyBorder="1" applyAlignment="1" applyProtection="1">
      <alignment horizontal="center" vertical="top" wrapText="1"/>
      <protection hidden="1"/>
    </xf>
    <xf numFmtId="0" fontId="0" fillId="0" borderId="29" xfId="0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0" fontId="0" fillId="8" borderId="3" xfId="0" applyFill="1" applyBorder="1" applyAlignment="1" applyProtection="1">
      <alignment horizontal="center" vertical="center" wrapText="1"/>
      <protection hidden="1"/>
    </xf>
    <xf numFmtId="44" fontId="0" fillId="4" borderId="26" xfId="1" applyFont="1" applyFill="1" applyBorder="1" applyAlignment="1" applyProtection="1">
      <alignment horizontal="center" vertical="center" wrapText="1"/>
      <protection hidden="1"/>
    </xf>
    <xf numFmtId="44" fontId="0" fillId="4" borderId="24" xfId="1" applyFont="1" applyFill="1" applyBorder="1" applyAlignment="1" applyProtection="1">
      <alignment horizontal="center" vertical="center" wrapText="1"/>
      <protection hidden="1"/>
    </xf>
    <xf numFmtId="44" fontId="0" fillId="4" borderId="27" xfId="1" applyFont="1" applyFill="1" applyBorder="1" applyAlignment="1" applyProtection="1">
      <alignment horizontal="center" vertical="center" wrapText="1"/>
      <protection hidden="1"/>
    </xf>
    <xf numFmtId="44" fontId="0" fillId="4" borderId="25" xfId="1" applyFont="1" applyFill="1" applyBorder="1" applyAlignment="1" applyProtection="1">
      <alignment horizontal="center" vertical="center" wrapText="1"/>
      <protection hidden="1"/>
    </xf>
    <xf numFmtId="0" fontId="0" fillId="0" borderId="34" xfId="0" applyNumberFormat="1" applyFill="1" applyBorder="1" applyAlignment="1" applyProtection="1">
      <alignment horizontal="left" vertical="center" wrapText="1"/>
      <protection locked="0" hidden="1"/>
    </xf>
    <xf numFmtId="0" fontId="0" fillId="0" borderId="35" xfId="0" applyNumberFormat="1" applyFill="1" applyBorder="1" applyAlignment="1" applyProtection="1">
      <alignment horizontal="left" vertical="center" wrapText="1"/>
      <protection locked="0" hidden="1"/>
    </xf>
    <xf numFmtId="0" fontId="0" fillId="0" borderId="37" xfId="0" applyNumberFormat="1" applyFill="1" applyBorder="1" applyAlignment="1" applyProtection="1">
      <alignment horizontal="left" vertical="center" wrapText="1"/>
      <protection locked="0" hidden="1"/>
    </xf>
    <xf numFmtId="0" fontId="0" fillId="6" borderId="0" xfId="0" applyFill="1" applyBorder="1" applyAlignment="1" applyProtection="1">
      <alignment horizontal="left" vertical="center" wrapText="1"/>
      <protection hidden="1"/>
    </xf>
    <xf numFmtId="0" fontId="0" fillId="0" borderId="35" xfId="0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left" vertical="top" wrapText="1"/>
      <protection hidden="1"/>
    </xf>
    <xf numFmtId="0" fontId="0" fillId="0" borderId="30" xfId="0" applyFill="1" applyBorder="1" applyAlignment="1" applyProtection="1">
      <alignment horizontal="left" vertical="top" wrapText="1"/>
      <protection hidden="1"/>
    </xf>
    <xf numFmtId="0" fontId="0" fillId="0" borderId="47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34" xfId="0" applyFill="1" applyBorder="1" applyAlignment="1" applyProtection="1">
      <alignment horizontal="left" vertical="center" wrapText="1"/>
      <protection hidden="1"/>
    </xf>
    <xf numFmtId="0" fontId="0" fillId="0" borderId="35" xfId="0" applyFill="1" applyBorder="1" applyAlignment="1" applyProtection="1">
      <alignment horizontal="left" vertical="center" wrapText="1"/>
      <protection hidden="1"/>
    </xf>
    <xf numFmtId="0" fontId="0" fillId="0" borderId="29" xfId="0" applyNumberFormat="1" applyFill="1" applyBorder="1" applyAlignment="1" applyProtection="1">
      <alignment horizontal="left" vertical="top" wrapText="1"/>
      <protection locked="0" hidden="1"/>
    </xf>
    <xf numFmtId="0" fontId="0" fillId="0" borderId="30" xfId="0" applyNumberFormat="1" applyFill="1" applyBorder="1" applyAlignment="1" applyProtection="1">
      <alignment horizontal="left" vertical="top" wrapText="1"/>
      <protection locked="0" hidden="1"/>
    </xf>
    <xf numFmtId="0" fontId="0" fillId="0" borderId="36" xfId="0" applyNumberFormat="1" applyFill="1" applyBorder="1" applyAlignment="1" applyProtection="1">
      <alignment horizontal="left" vertical="top" wrapText="1"/>
      <protection locked="0" hidden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fbilding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0</xdr:row>
      <xdr:rowOff>0</xdr:rowOff>
    </xdr:from>
    <xdr:to>
      <xdr:col>4</xdr:col>
      <xdr:colOff>722311</xdr:colOff>
      <xdr:row>0</xdr:row>
      <xdr:rowOff>748393</xdr:rowOff>
    </xdr:to>
    <xdr:pic macro="[0]!Рисунок1_Щелчок"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7" y="0"/>
          <a:ext cx="2881312" cy="748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97"/>
  <sheetViews>
    <sheetView showGridLines="0" tabSelected="1" topLeftCell="A28" zoomScale="120" zoomScaleNormal="120" workbookViewId="0">
      <selection activeCell="G64" sqref="G64:K64"/>
    </sheetView>
  </sheetViews>
  <sheetFormatPr defaultRowHeight="18.75"/>
  <cols>
    <col min="1" max="1" width="2" style="70" customWidth="1"/>
    <col min="2" max="2" width="2.42578125" style="70" customWidth="1"/>
    <col min="3" max="3" width="18.28515625" style="4" customWidth="1"/>
    <col min="4" max="4" width="14" style="5" customWidth="1"/>
    <col min="5" max="5" width="12.85546875" style="6" customWidth="1"/>
    <col min="6" max="6" width="13.5703125" style="7" customWidth="1"/>
    <col min="7" max="7" width="13.85546875" style="8" customWidth="1"/>
    <col min="8" max="8" width="13" style="9" customWidth="1"/>
    <col min="9" max="9" width="9.140625" style="10"/>
    <col min="10" max="10" width="15.28515625" style="11" customWidth="1"/>
    <col min="11" max="11" width="20.42578125" style="12" customWidth="1"/>
    <col min="12" max="15" width="9.140625" style="72"/>
    <col min="16" max="16384" width="9.140625" style="1"/>
  </cols>
  <sheetData>
    <row r="1" spans="1:15" s="72" customFormat="1" ht="59.25" customHeight="1" thickBot="1">
      <c r="C1" s="120"/>
      <c r="D1" s="120"/>
      <c r="E1" s="120"/>
      <c r="F1" s="120"/>
      <c r="G1" s="73"/>
      <c r="H1" s="73"/>
      <c r="I1" s="74"/>
      <c r="J1" s="75"/>
      <c r="K1" s="75"/>
      <c r="L1" s="78"/>
    </row>
    <row r="2" spans="1:15">
      <c r="C2" s="96" t="s">
        <v>4</v>
      </c>
      <c r="D2" s="99" t="s">
        <v>0</v>
      </c>
      <c r="E2" s="111" t="s">
        <v>5</v>
      </c>
      <c r="F2" s="111"/>
      <c r="G2" s="111"/>
      <c r="H2" s="102" t="s">
        <v>30</v>
      </c>
      <c r="I2" s="47" t="s">
        <v>33</v>
      </c>
      <c r="J2" s="112" t="s">
        <v>37</v>
      </c>
      <c r="K2" s="113"/>
    </row>
    <row r="3" spans="1:15" s="3" customFormat="1" ht="37.5">
      <c r="A3" s="71"/>
      <c r="B3" s="71"/>
      <c r="C3" s="97"/>
      <c r="D3" s="100"/>
      <c r="E3" s="14" t="s">
        <v>1</v>
      </c>
      <c r="F3" s="15" t="s">
        <v>2</v>
      </c>
      <c r="G3" s="16" t="s">
        <v>3</v>
      </c>
      <c r="H3" s="103"/>
      <c r="I3" s="48" t="s">
        <v>31</v>
      </c>
      <c r="J3" s="46" t="s">
        <v>38</v>
      </c>
      <c r="K3" s="17" t="s">
        <v>32</v>
      </c>
      <c r="L3" s="76"/>
      <c r="M3" s="76"/>
      <c r="N3" s="76"/>
      <c r="O3" s="76"/>
    </row>
    <row r="4" spans="1:15" ht="19.5" thickBot="1">
      <c r="C4" s="98"/>
      <c r="D4" s="101"/>
      <c r="E4" s="43">
        <v>0.05</v>
      </c>
      <c r="F4" s="43">
        <v>0.1</v>
      </c>
      <c r="G4" s="43">
        <v>0.15</v>
      </c>
      <c r="H4" s="104"/>
      <c r="I4" s="48" t="s">
        <v>36</v>
      </c>
      <c r="J4" s="114" t="s">
        <v>39</v>
      </c>
      <c r="K4" s="115"/>
    </row>
    <row r="5" spans="1:15">
      <c r="C5" s="13" t="s">
        <v>6</v>
      </c>
      <c r="D5" s="19">
        <v>230</v>
      </c>
      <c r="E5" s="20">
        <f>SUM(D5-D5*0.05)</f>
        <v>218.5</v>
      </c>
      <c r="F5" s="21">
        <f>SUM(D5-D5*0.1)</f>
        <v>207</v>
      </c>
      <c r="G5" s="22">
        <f>SUM(D5-D5*0.15)</f>
        <v>195.5</v>
      </c>
      <c r="H5" s="23">
        <f>SUM(D5+D5*2)</f>
        <v>690</v>
      </c>
      <c r="I5" s="59">
        <v>100</v>
      </c>
      <c r="J5" s="44">
        <f>IF(0=I5,"NO",IF(4&gt;=I5,H5,IF(9&gt;=I5,D5,IF(49&gt;=I5,E5,IF(99&gt;=I5,F5,IF(100&lt;=I5,G5,))))))</f>
        <v>195.5</v>
      </c>
      <c r="K5" s="18">
        <f>IF(J5="NO",0,J5*I5)</f>
        <v>19550</v>
      </c>
    </row>
    <row r="6" spans="1:15">
      <c r="C6" s="24" t="s">
        <v>16</v>
      </c>
      <c r="D6" s="25">
        <v>260</v>
      </c>
      <c r="E6" s="26">
        <f t="shared" ref="E6:E45" si="0">SUM(D6-D6*0.05)</f>
        <v>247</v>
      </c>
      <c r="F6" s="27">
        <f t="shared" ref="F6:F45" si="1">SUM(D6-D6*0.1)</f>
        <v>234</v>
      </c>
      <c r="G6" s="28">
        <f t="shared" ref="G6:G45" si="2">SUM(D6-D6*0.15)</f>
        <v>221</v>
      </c>
      <c r="H6" s="29">
        <f t="shared" ref="H6:H45" si="3">SUM(D6+D6*2)</f>
        <v>780</v>
      </c>
      <c r="I6" s="60"/>
      <c r="J6" s="44" t="str">
        <f t="shared" ref="J6:J53" si="4">IF(0=I6,"NO",IF(4&gt;=I6,H6,IF(9&gt;=I6,D6,IF(49&gt;=I6,E6,IF(99&gt;=I6,F6,IF(100&lt;=I6,G6,))))))</f>
        <v>NO</v>
      </c>
      <c r="K6" s="18">
        <f t="shared" ref="K6:K8" si="5">IF(J6="NO",0,J6*I6)</f>
        <v>0</v>
      </c>
    </row>
    <row r="7" spans="1:15">
      <c r="C7" s="24" t="s">
        <v>17</v>
      </c>
      <c r="D7" s="25">
        <v>300</v>
      </c>
      <c r="E7" s="26">
        <f t="shared" si="0"/>
        <v>285</v>
      </c>
      <c r="F7" s="27">
        <f t="shared" si="1"/>
        <v>270</v>
      </c>
      <c r="G7" s="28">
        <f t="shared" si="2"/>
        <v>255</v>
      </c>
      <c r="H7" s="29">
        <f t="shared" si="3"/>
        <v>900</v>
      </c>
      <c r="I7" s="60">
        <v>100</v>
      </c>
      <c r="J7" s="44">
        <f t="shared" si="4"/>
        <v>255</v>
      </c>
      <c r="K7" s="18">
        <f t="shared" si="5"/>
        <v>25500</v>
      </c>
    </row>
    <row r="8" spans="1:15">
      <c r="C8" s="24" t="s">
        <v>18</v>
      </c>
      <c r="D8" s="25">
        <v>330</v>
      </c>
      <c r="E8" s="26">
        <f t="shared" si="0"/>
        <v>313.5</v>
      </c>
      <c r="F8" s="27">
        <f t="shared" si="1"/>
        <v>297</v>
      </c>
      <c r="G8" s="28">
        <f t="shared" si="2"/>
        <v>280.5</v>
      </c>
      <c r="H8" s="29">
        <f t="shared" si="3"/>
        <v>990</v>
      </c>
      <c r="I8" s="60"/>
      <c r="J8" s="44" t="str">
        <f t="shared" si="4"/>
        <v>NO</v>
      </c>
      <c r="K8" s="18">
        <f t="shared" si="5"/>
        <v>0</v>
      </c>
    </row>
    <row r="9" spans="1:15">
      <c r="C9" s="24" t="s">
        <v>19</v>
      </c>
      <c r="D9" s="25">
        <v>355</v>
      </c>
      <c r="E9" s="26">
        <f t="shared" si="0"/>
        <v>337.25</v>
      </c>
      <c r="F9" s="27">
        <f t="shared" si="1"/>
        <v>319.5</v>
      </c>
      <c r="G9" s="28">
        <f t="shared" si="2"/>
        <v>301.75</v>
      </c>
      <c r="H9" s="29">
        <f t="shared" si="3"/>
        <v>1065</v>
      </c>
      <c r="I9" s="60">
        <v>100</v>
      </c>
      <c r="J9" s="45">
        <f t="shared" si="4"/>
        <v>301.75</v>
      </c>
      <c r="K9" s="18">
        <f t="shared" ref="K9:K53" si="6">IF(J9="NO",0,J9*I9)</f>
        <v>30175</v>
      </c>
    </row>
    <row r="10" spans="1:15">
      <c r="C10" s="24" t="s">
        <v>20</v>
      </c>
      <c r="D10" s="25">
        <v>390</v>
      </c>
      <c r="E10" s="26">
        <f t="shared" si="0"/>
        <v>370.5</v>
      </c>
      <c r="F10" s="27">
        <f t="shared" si="1"/>
        <v>351</v>
      </c>
      <c r="G10" s="28">
        <f t="shared" si="2"/>
        <v>331.5</v>
      </c>
      <c r="H10" s="29">
        <f t="shared" si="3"/>
        <v>1170</v>
      </c>
      <c r="I10" s="60">
        <v>100</v>
      </c>
      <c r="J10" s="44">
        <f t="shared" si="4"/>
        <v>331.5</v>
      </c>
      <c r="K10" s="18">
        <f t="shared" si="6"/>
        <v>33150</v>
      </c>
    </row>
    <row r="11" spans="1:15">
      <c r="C11" s="24" t="s">
        <v>21</v>
      </c>
      <c r="D11" s="25">
        <v>410</v>
      </c>
      <c r="E11" s="26">
        <f t="shared" si="0"/>
        <v>389.5</v>
      </c>
      <c r="F11" s="27">
        <f t="shared" si="1"/>
        <v>369</v>
      </c>
      <c r="G11" s="28">
        <f t="shared" si="2"/>
        <v>348.5</v>
      </c>
      <c r="H11" s="29">
        <f t="shared" si="3"/>
        <v>1230</v>
      </c>
      <c r="I11" s="60">
        <v>100</v>
      </c>
      <c r="J11" s="44">
        <f t="shared" si="4"/>
        <v>348.5</v>
      </c>
      <c r="K11" s="18">
        <f t="shared" si="6"/>
        <v>34850</v>
      </c>
    </row>
    <row r="12" spans="1:15" ht="19.5" thickBot="1">
      <c r="C12" s="30" t="s">
        <v>22</v>
      </c>
      <c r="D12" s="31">
        <v>425</v>
      </c>
      <c r="E12" s="32">
        <f t="shared" si="0"/>
        <v>403.75</v>
      </c>
      <c r="F12" s="33">
        <f t="shared" si="1"/>
        <v>382.5</v>
      </c>
      <c r="G12" s="34">
        <f t="shared" si="2"/>
        <v>361.25</v>
      </c>
      <c r="H12" s="35">
        <f t="shared" si="3"/>
        <v>1275</v>
      </c>
      <c r="I12" s="60"/>
      <c r="J12" s="44" t="str">
        <f t="shared" si="4"/>
        <v>NO</v>
      </c>
      <c r="K12" s="18">
        <f t="shared" si="6"/>
        <v>0</v>
      </c>
    </row>
    <row r="13" spans="1:15">
      <c r="C13" s="13" t="s">
        <v>29</v>
      </c>
      <c r="D13" s="19">
        <v>350</v>
      </c>
      <c r="E13" s="20">
        <f t="shared" si="0"/>
        <v>332.5</v>
      </c>
      <c r="F13" s="21">
        <f t="shared" si="1"/>
        <v>315</v>
      </c>
      <c r="G13" s="22">
        <f t="shared" si="2"/>
        <v>297.5</v>
      </c>
      <c r="H13" s="23">
        <f t="shared" si="3"/>
        <v>1050</v>
      </c>
      <c r="I13" s="60">
        <v>100</v>
      </c>
      <c r="J13" s="44">
        <f t="shared" si="4"/>
        <v>297.5</v>
      </c>
      <c r="K13" s="18">
        <f t="shared" si="6"/>
        <v>29750</v>
      </c>
    </row>
    <row r="14" spans="1:15" ht="45.75" thickBot="1">
      <c r="C14" s="30" t="s">
        <v>28</v>
      </c>
      <c r="D14" s="31">
        <v>90</v>
      </c>
      <c r="E14" s="32">
        <f t="shared" si="0"/>
        <v>85.5</v>
      </c>
      <c r="F14" s="33">
        <f t="shared" si="1"/>
        <v>81</v>
      </c>
      <c r="G14" s="34">
        <f t="shared" si="2"/>
        <v>76.5</v>
      </c>
      <c r="H14" s="35">
        <f t="shared" si="3"/>
        <v>270</v>
      </c>
      <c r="I14" s="60"/>
      <c r="J14" s="44" t="str">
        <f t="shared" si="4"/>
        <v>NO</v>
      </c>
      <c r="K14" s="18">
        <f t="shared" si="6"/>
        <v>0</v>
      </c>
    </row>
    <row r="15" spans="1:15">
      <c r="C15" s="13" t="s">
        <v>7</v>
      </c>
      <c r="D15" s="19">
        <v>690</v>
      </c>
      <c r="E15" s="20">
        <f t="shared" si="0"/>
        <v>655.5</v>
      </c>
      <c r="F15" s="21">
        <f t="shared" si="1"/>
        <v>621</v>
      </c>
      <c r="G15" s="22">
        <f t="shared" si="2"/>
        <v>586.5</v>
      </c>
      <c r="H15" s="23">
        <f t="shared" si="3"/>
        <v>2070</v>
      </c>
      <c r="I15" s="60"/>
      <c r="J15" s="44" t="str">
        <f t="shared" si="4"/>
        <v>NO</v>
      </c>
      <c r="K15" s="18">
        <f t="shared" si="6"/>
        <v>0</v>
      </c>
    </row>
    <row r="16" spans="1:15">
      <c r="C16" s="24" t="s">
        <v>9</v>
      </c>
      <c r="D16" s="25">
        <v>750</v>
      </c>
      <c r="E16" s="26">
        <f t="shared" si="0"/>
        <v>712.5</v>
      </c>
      <c r="F16" s="27">
        <f t="shared" si="1"/>
        <v>675</v>
      </c>
      <c r="G16" s="28">
        <f t="shared" si="2"/>
        <v>637.5</v>
      </c>
      <c r="H16" s="29">
        <f t="shared" si="3"/>
        <v>2250</v>
      </c>
      <c r="I16" s="60"/>
      <c r="J16" s="44" t="str">
        <f t="shared" si="4"/>
        <v>NO</v>
      </c>
      <c r="K16" s="18">
        <f t="shared" si="6"/>
        <v>0</v>
      </c>
    </row>
    <row r="17" spans="3:11">
      <c r="C17" s="24" t="s">
        <v>10</v>
      </c>
      <c r="D17" s="25">
        <v>800</v>
      </c>
      <c r="E17" s="26">
        <f t="shared" si="0"/>
        <v>760</v>
      </c>
      <c r="F17" s="27">
        <f t="shared" si="1"/>
        <v>720</v>
      </c>
      <c r="G17" s="28">
        <f t="shared" si="2"/>
        <v>680</v>
      </c>
      <c r="H17" s="29">
        <f t="shared" si="3"/>
        <v>2400</v>
      </c>
      <c r="I17" s="60"/>
      <c r="J17" s="44" t="str">
        <f t="shared" si="4"/>
        <v>NO</v>
      </c>
      <c r="K17" s="18">
        <f t="shared" si="6"/>
        <v>0</v>
      </c>
    </row>
    <row r="18" spans="3:11">
      <c r="C18" s="24" t="s">
        <v>11</v>
      </c>
      <c r="D18" s="25">
        <v>860</v>
      </c>
      <c r="E18" s="26">
        <f t="shared" si="0"/>
        <v>817</v>
      </c>
      <c r="F18" s="27">
        <f t="shared" si="1"/>
        <v>774</v>
      </c>
      <c r="G18" s="28">
        <f t="shared" si="2"/>
        <v>731</v>
      </c>
      <c r="H18" s="29">
        <f t="shared" si="3"/>
        <v>2580</v>
      </c>
      <c r="I18" s="60"/>
      <c r="J18" s="44" t="str">
        <f t="shared" si="4"/>
        <v>NO</v>
      </c>
      <c r="K18" s="18">
        <f t="shared" si="6"/>
        <v>0</v>
      </c>
    </row>
    <row r="19" spans="3:11">
      <c r="C19" s="24" t="s">
        <v>12</v>
      </c>
      <c r="D19" s="25">
        <v>890</v>
      </c>
      <c r="E19" s="26">
        <f t="shared" si="0"/>
        <v>845.5</v>
      </c>
      <c r="F19" s="27">
        <f t="shared" si="1"/>
        <v>801</v>
      </c>
      <c r="G19" s="28">
        <f t="shared" si="2"/>
        <v>756.5</v>
      </c>
      <c r="H19" s="29">
        <f t="shared" si="3"/>
        <v>2670</v>
      </c>
      <c r="I19" s="60"/>
      <c r="J19" s="44" t="str">
        <f t="shared" si="4"/>
        <v>NO</v>
      </c>
      <c r="K19" s="18">
        <f t="shared" si="6"/>
        <v>0</v>
      </c>
    </row>
    <row r="20" spans="3:11">
      <c r="C20" s="24" t="s">
        <v>13</v>
      </c>
      <c r="D20" s="25">
        <v>920</v>
      </c>
      <c r="E20" s="26">
        <f t="shared" si="0"/>
        <v>874</v>
      </c>
      <c r="F20" s="27">
        <f t="shared" si="1"/>
        <v>828</v>
      </c>
      <c r="G20" s="28">
        <f t="shared" si="2"/>
        <v>782</v>
      </c>
      <c r="H20" s="29">
        <f t="shared" si="3"/>
        <v>2760</v>
      </c>
      <c r="I20" s="60">
        <v>20</v>
      </c>
      <c r="J20" s="44">
        <f t="shared" si="4"/>
        <v>874</v>
      </c>
      <c r="K20" s="18">
        <f t="shared" si="6"/>
        <v>17480</v>
      </c>
    </row>
    <row r="21" spans="3:11" ht="19.5" thickBot="1">
      <c r="C21" s="30" t="s">
        <v>14</v>
      </c>
      <c r="D21" s="31">
        <v>1030</v>
      </c>
      <c r="E21" s="32">
        <f t="shared" si="0"/>
        <v>978.5</v>
      </c>
      <c r="F21" s="33">
        <f t="shared" si="1"/>
        <v>927</v>
      </c>
      <c r="G21" s="34">
        <f t="shared" si="2"/>
        <v>875.5</v>
      </c>
      <c r="H21" s="35">
        <f t="shared" si="3"/>
        <v>3090</v>
      </c>
      <c r="I21" s="60"/>
      <c r="J21" s="44" t="str">
        <f t="shared" si="4"/>
        <v>NO</v>
      </c>
      <c r="K21" s="18">
        <f t="shared" si="6"/>
        <v>0</v>
      </c>
    </row>
    <row r="22" spans="3:11" ht="45.75" thickBot="1">
      <c r="C22" s="36" t="s">
        <v>15</v>
      </c>
      <c r="D22" s="37">
        <v>420</v>
      </c>
      <c r="E22" s="38">
        <f t="shared" si="0"/>
        <v>399</v>
      </c>
      <c r="F22" s="39">
        <f t="shared" si="1"/>
        <v>378</v>
      </c>
      <c r="G22" s="40">
        <f t="shared" si="2"/>
        <v>357</v>
      </c>
      <c r="H22" s="41">
        <f t="shared" si="3"/>
        <v>1260</v>
      </c>
      <c r="I22" s="60">
        <v>100</v>
      </c>
      <c r="J22" s="44">
        <f t="shared" si="4"/>
        <v>357</v>
      </c>
      <c r="K22" s="18">
        <f t="shared" si="6"/>
        <v>35700</v>
      </c>
    </row>
    <row r="23" spans="3:11" ht="45">
      <c r="C23" s="13" t="s">
        <v>63</v>
      </c>
      <c r="D23" s="19">
        <v>460</v>
      </c>
      <c r="E23" s="20">
        <f t="shared" si="0"/>
        <v>437</v>
      </c>
      <c r="F23" s="21">
        <f t="shared" si="1"/>
        <v>414</v>
      </c>
      <c r="G23" s="22">
        <f t="shared" si="2"/>
        <v>391</v>
      </c>
      <c r="H23" s="23">
        <f t="shared" si="3"/>
        <v>1380</v>
      </c>
      <c r="I23" s="60"/>
      <c r="J23" s="44" t="str">
        <f t="shared" si="4"/>
        <v>NO</v>
      </c>
      <c r="K23" s="18">
        <f t="shared" si="6"/>
        <v>0</v>
      </c>
    </row>
    <row r="24" spans="3:11" ht="45">
      <c r="C24" s="24" t="s">
        <v>64</v>
      </c>
      <c r="D24" s="25">
        <v>440</v>
      </c>
      <c r="E24" s="26">
        <f t="shared" si="0"/>
        <v>418</v>
      </c>
      <c r="F24" s="27">
        <f t="shared" si="1"/>
        <v>396</v>
      </c>
      <c r="G24" s="28">
        <f t="shared" si="2"/>
        <v>374</v>
      </c>
      <c r="H24" s="29">
        <f t="shared" si="3"/>
        <v>1320</v>
      </c>
      <c r="I24" s="60"/>
      <c r="J24" s="44" t="str">
        <f t="shared" si="4"/>
        <v>NO</v>
      </c>
      <c r="K24" s="18">
        <f t="shared" si="6"/>
        <v>0</v>
      </c>
    </row>
    <row r="25" spans="3:11" ht="45">
      <c r="C25" s="24" t="s">
        <v>65</v>
      </c>
      <c r="D25" s="25">
        <v>520</v>
      </c>
      <c r="E25" s="26">
        <f t="shared" si="0"/>
        <v>494</v>
      </c>
      <c r="F25" s="27">
        <f t="shared" si="1"/>
        <v>468</v>
      </c>
      <c r="G25" s="28">
        <f t="shared" si="2"/>
        <v>442</v>
      </c>
      <c r="H25" s="29">
        <f t="shared" si="3"/>
        <v>1560</v>
      </c>
      <c r="I25" s="60"/>
      <c r="J25" s="44" t="str">
        <f t="shared" si="4"/>
        <v>NO</v>
      </c>
      <c r="K25" s="18">
        <f t="shared" si="6"/>
        <v>0</v>
      </c>
    </row>
    <row r="26" spans="3:11" ht="45">
      <c r="C26" s="24" t="s">
        <v>66</v>
      </c>
      <c r="D26" s="25">
        <v>550</v>
      </c>
      <c r="E26" s="26">
        <f t="shared" si="0"/>
        <v>522.5</v>
      </c>
      <c r="F26" s="27">
        <f t="shared" si="1"/>
        <v>495</v>
      </c>
      <c r="G26" s="28">
        <f t="shared" si="2"/>
        <v>467.5</v>
      </c>
      <c r="H26" s="29">
        <f t="shared" si="3"/>
        <v>1650</v>
      </c>
      <c r="I26" s="60"/>
      <c r="J26" s="44" t="str">
        <f t="shared" si="4"/>
        <v>NO</v>
      </c>
      <c r="K26" s="18">
        <f t="shared" si="6"/>
        <v>0</v>
      </c>
    </row>
    <row r="27" spans="3:11" ht="45">
      <c r="C27" s="24" t="s">
        <v>67</v>
      </c>
      <c r="D27" s="25">
        <v>570</v>
      </c>
      <c r="E27" s="26">
        <f t="shared" si="0"/>
        <v>541.5</v>
      </c>
      <c r="F27" s="27">
        <f t="shared" si="1"/>
        <v>513</v>
      </c>
      <c r="G27" s="28">
        <f t="shared" si="2"/>
        <v>484.5</v>
      </c>
      <c r="H27" s="29">
        <f t="shared" si="3"/>
        <v>1710</v>
      </c>
      <c r="I27" s="60"/>
      <c r="J27" s="44" t="str">
        <f t="shared" si="4"/>
        <v>NO</v>
      </c>
      <c r="K27" s="18">
        <f t="shared" si="6"/>
        <v>0</v>
      </c>
    </row>
    <row r="28" spans="3:11" ht="45.75" thickBot="1">
      <c r="C28" s="30" t="s">
        <v>8</v>
      </c>
      <c r="D28" s="31">
        <v>690</v>
      </c>
      <c r="E28" s="32">
        <f t="shared" si="0"/>
        <v>655.5</v>
      </c>
      <c r="F28" s="33">
        <f t="shared" si="1"/>
        <v>621</v>
      </c>
      <c r="G28" s="34">
        <f t="shared" si="2"/>
        <v>586.5</v>
      </c>
      <c r="H28" s="35">
        <f t="shared" si="3"/>
        <v>2070</v>
      </c>
      <c r="I28" s="60">
        <v>100</v>
      </c>
      <c r="J28" s="44">
        <f t="shared" si="4"/>
        <v>586.5</v>
      </c>
      <c r="K28" s="18">
        <f t="shared" si="6"/>
        <v>58650</v>
      </c>
    </row>
    <row r="29" spans="3:11" ht="30">
      <c r="C29" s="13" t="s">
        <v>23</v>
      </c>
      <c r="D29" s="19">
        <v>2000</v>
      </c>
      <c r="E29" s="20">
        <f t="shared" si="0"/>
        <v>1900</v>
      </c>
      <c r="F29" s="21">
        <f t="shared" si="1"/>
        <v>1800</v>
      </c>
      <c r="G29" s="22">
        <f t="shared" si="2"/>
        <v>1700</v>
      </c>
      <c r="H29" s="23">
        <f>SUM(D29+D29)</f>
        <v>4000</v>
      </c>
      <c r="I29" s="60">
        <v>10</v>
      </c>
      <c r="J29" s="44">
        <f t="shared" si="4"/>
        <v>1900</v>
      </c>
      <c r="K29" s="18">
        <f t="shared" si="6"/>
        <v>19000</v>
      </c>
    </row>
    <row r="30" spans="3:11" ht="30">
      <c r="C30" s="24" t="s">
        <v>24</v>
      </c>
      <c r="D30" s="25">
        <v>2000</v>
      </c>
      <c r="E30" s="26">
        <f t="shared" si="0"/>
        <v>1900</v>
      </c>
      <c r="F30" s="27">
        <f t="shared" si="1"/>
        <v>1800</v>
      </c>
      <c r="G30" s="28">
        <f t="shared" si="2"/>
        <v>1700</v>
      </c>
      <c r="H30" s="29">
        <f>SUM(D30+D30)</f>
        <v>4000</v>
      </c>
      <c r="I30" s="60"/>
      <c r="J30" s="44" t="str">
        <f t="shared" si="4"/>
        <v>NO</v>
      </c>
      <c r="K30" s="18">
        <f t="shared" si="6"/>
        <v>0</v>
      </c>
    </row>
    <row r="31" spans="3:11">
      <c r="C31" s="24" t="s">
        <v>25</v>
      </c>
      <c r="D31" s="25">
        <v>150</v>
      </c>
      <c r="E31" s="26">
        <f t="shared" si="0"/>
        <v>142.5</v>
      </c>
      <c r="F31" s="27">
        <f t="shared" si="1"/>
        <v>135</v>
      </c>
      <c r="G31" s="28">
        <f t="shared" si="2"/>
        <v>127.5</v>
      </c>
      <c r="H31" s="29">
        <f t="shared" si="3"/>
        <v>450</v>
      </c>
      <c r="I31" s="60"/>
      <c r="J31" s="44" t="str">
        <f t="shared" si="4"/>
        <v>NO</v>
      </c>
      <c r="K31" s="18">
        <f t="shared" si="6"/>
        <v>0</v>
      </c>
    </row>
    <row r="32" spans="3:11">
      <c r="C32" s="24" t="s">
        <v>26</v>
      </c>
      <c r="D32" s="25">
        <v>150</v>
      </c>
      <c r="E32" s="26">
        <f t="shared" si="0"/>
        <v>142.5</v>
      </c>
      <c r="F32" s="27">
        <f t="shared" si="1"/>
        <v>135</v>
      </c>
      <c r="G32" s="28">
        <f t="shared" si="2"/>
        <v>127.5</v>
      </c>
      <c r="H32" s="29">
        <f t="shared" si="3"/>
        <v>450</v>
      </c>
      <c r="I32" s="60"/>
      <c r="J32" s="44" t="str">
        <f t="shared" si="4"/>
        <v>NO</v>
      </c>
      <c r="K32" s="18">
        <f t="shared" si="6"/>
        <v>0</v>
      </c>
    </row>
    <row r="33" spans="3:11">
      <c r="C33" s="24" t="s">
        <v>27</v>
      </c>
      <c r="D33" s="25">
        <v>150</v>
      </c>
      <c r="E33" s="26">
        <f t="shared" si="0"/>
        <v>142.5</v>
      </c>
      <c r="F33" s="27">
        <f t="shared" si="1"/>
        <v>135</v>
      </c>
      <c r="G33" s="28">
        <f t="shared" si="2"/>
        <v>127.5</v>
      </c>
      <c r="H33" s="29">
        <f t="shared" si="3"/>
        <v>450</v>
      </c>
      <c r="I33" s="60"/>
      <c r="J33" s="44" t="str">
        <f t="shared" si="4"/>
        <v>NO</v>
      </c>
      <c r="K33" s="18">
        <f t="shared" si="6"/>
        <v>0</v>
      </c>
    </row>
    <row r="34" spans="3:11">
      <c r="C34" s="81" t="s">
        <v>68</v>
      </c>
      <c r="D34" s="25">
        <v>150</v>
      </c>
      <c r="E34" s="26">
        <f t="shared" si="0"/>
        <v>142.5</v>
      </c>
      <c r="F34" s="27">
        <f t="shared" si="1"/>
        <v>135</v>
      </c>
      <c r="G34" s="28">
        <f t="shared" si="2"/>
        <v>127.5</v>
      </c>
      <c r="H34" s="29">
        <f t="shared" si="3"/>
        <v>450</v>
      </c>
      <c r="I34" s="60"/>
      <c r="J34" s="44" t="str">
        <f t="shared" si="4"/>
        <v>NO</v>
      </c>
      <c r="K34" s="18">
        <f t="shared" si="6"/>
        <v>0</v>
      </c>
    </row>
    <row r="35" spans="3:11">
      <c r="C35" s="81" t="s">
        <v>69</v>
      </c>
      <c r="D35" s="25">
        <v>150</v>
      </c>
      <c r="E35" s="26">
        <f t="shared" si="0"/>
        <v>142.5</v>
      </c>
      <c r="F35" s="27">
        <f t="shared" si="1"/>
        <v>135</v>
      </c>
      <c r="G35" s="28">
        <f t="shared" si="2"/>
        <v>127.5</v>
      </c>
      <c r="H35" s="29">
        <f t="shared" si="3"/>
        <v>450</v>
      </c>
      <c r="I35" s="60"/>
      <c r="J35" s="44" t="str">
        <f t="shared" si="4"/>
        <v>NO</v>
      </c>
      <c r="K35" s="18">
        <f t="shared" si="6"/>
        <v>0</v>
      </c>
    </row>
    <row r="36" spans="3:11">
      <c r="C36" s="81" t="s">
        <v>70</v>
      </c>
      <c r="D36" s="25">
        <v>150</v>
      </c>
      <c r="E36" s="26">
        <f t="shared" si="0"/>
        <v>142.5</v>
      </c>
      <c r="F36" s="27">
        <f t="shared" si="1"/>
        <v>135</v>
      </c>
      <c r="G36" s="28">
        <f t="shared" si="2"/>
        <v>127.5</v>
      </c>
      <c r="H36" s="29">
        <f t="shared" si="3"/>
        <v>450</v>
      </c>
      <c r="I36" s="60"/>
      <c r="J36" s="44" t="str">
        <f t="shared" si="4"/>
        <v>NO</v>
      </c>
      <c r="K36" s="18">
        <f t="shared" si="6"/>
        <v>0</v>
      </c>
    </row>
    <row r="37" spans="3:11">
      <c r="C37" s="81" t="s">
        <v>71</v>
      </c>
      <c r="D37" s="25">
        <v>150</v>
      </c>
      <c r="E37" s="26">
        <f t="shared" si="0"/>
        <v>142.5</v>
      </c>
      <c r="F37" s="27">
        <f t="shared" si="1"/>
        <v>135</v>
      </c>
      <c r="G37" s="28">
        <f t="shared" si="2"/>
        <v>127.5</v>
      </c>
      <c r="H37" s="29">
        <f t="shared" si="3"/>
        <v>450</v>
      </c>
      <c r="I37" s="60"/>
      <c r="J37" s="44" t="str">
        <f t="shared" si="4"/>
        <v>NO</v>
      </c>
      <c r="K37" s="18">
        <f t="shared" si="6"/>
        <v>0</v>
      </c>
    </row>
    <row r="38" spans="3:11">
      <c r="C38" s="81" t="s">
        <v>72</v>
      </c>
      <c r="D38" s="25">
        <v>150</v>
      </c>
      <c r="E38" s="26">
        <f t="shared" si="0"/>
        <v>142.5</v>
      </c>
      <c r="F38" s="27">
        <f t="shared" si="1"/>
        <v>135</v>
      </c>
      <c r="G38" s="28">
        <f t="shared" si="2"/>
        <v>127.5</v>
      </c>
      <c r="H38" s="29">
        <f t="shared" si="3"/>
        <v>450</v>
      </c>
      <c r="I38" s="60"/>
      <c r="J38" s="44" t="str">
        <f t="shared" si="4"/>
        <v>NO</v>
      </c>
      <c r="K38" s="18">
        <f t="shared" si="6"/>
        <v>0</v>
      </c>
    </row>
    <row r="39" spans="3:11">
      <c r="C39" s="81" t="s">
        <v>73</v>
      </c>
      <c r="D39" s="25">
        <v>150</v>
      </c>
      <c r="E39" s="26">
        <f t="shared" si="0"/>
        <v>142.5</v>
      </c>
      <c r="F39" s="27">
        <f t="shared" si="1"/>
        <v>135</v>
      </c>
      <c r="G39" s="28">
        <f t="shared" si="2"/>
        <v>127.5</v>
      </c>
      <c r="H39" s="29">
        <f t="shared" si="3"/>
        <v>450</v>
      </c>
      <c r="I39" s="60"/>
      <c r="J39" s="44" t="str">
        <f t="shared" si="4"/>
        <v>NO</v>
      </c>
      <c r="K39" s="18">
        <f t="shared" si="6"/>
        <v>0</v>
      </c>
    </row>
    <row r="40" spans="3:11">
      <c r="C40" s="81" t="s">
        <v>74</v>
      </c>
      <c r="D40" s="25">
        <v>150</v>
      </c>
      <c r="E40" s="26">
        <f t="shared" si="0"/>
        <v>142.5</v>
      </c>
      <c r="F40" s="27">
        <f t="shared" si="1"/>
        <v>135</v>
      </c>
      <c r="G40" s="28">
        <f t="shared" si="2"/>
        <v>127.5</v>
      </c>
      <c r="H40" s="29">
        <f t="shared" si="3"/>
        <v>450</v>
      </c>
      <c r="I40" s="60"/>
      <c r="J40" s="44" t="str">
        <f t="shared" si="4"/>
        <v>NO</v>
      </c>
      <c r="K40" s="18">
        <f t="shared" si="6"/>
        <v>0</v>
      </c>
    </row>
    <row r="41" spans="3:11">
      <c r="C41" s="81" t="s">
        <v>75</v>
      </c>
      <c r="D41" s="25">
        <v>150</v>
      </c>
      <c r="E41" s="26">
        <f t="shared" si="0"/>
        <v>142.5</v>
      </c>
      <c r="F41" s="27">
        <f t="shared" si="1"/>
        <v>135</v>
      </c>
      <c r="G41" s="28">
        <f t="shared" si="2"/>
        <v>127.5</v>
      </c>
      <c r="H41" s="29">
        <f t="shared" si="3"/>
        <v>450</v>
      </c>
      <c r="I41" s="60"/>
      <c r="J41" s="44" t="str">
        <f t="shared" si="4"/>
        <v>NO</v>
      </c>
      <c r="K41" s="18">
        <f t="shared" si="6"/>
        <v>0</v>
      </c>
    </row>
    <row r="42" spans="3:11">
      <c r="C42" s="81" t="s">
        <v>76</v>
      </c>
      <c r="D42" s="25">
        <v>150</v>
      </c>
      <c r="E42" s="26">
        <f t="shared" si="0"/>
        <v>142.5</v>
      </c>
      <c r="F42" s="27">
        <f t="shared" si="1"/>
        <v>135</v>
      </c>
      <c r="G42" s="28">
        <f t="shared" si="2"/>
        <v>127.5</v>
      </c>
      <c r="H42" s="29">
        <f t="shared" si="3"/>
        <v>450</v>
      </c>
      <c r="I42" s="60"/>
      <c r="J42" s="44" t="str">
        <f t="shared" si="4"/>
        <v>NO</v>
      </c>
      <c r="K42" s="18">
        <f t="shared" si="6"/>
        <v>0</v>
      </c>
    </row>
    <row r="43" spans="3:11">
      <c r="C43" s="81" t="s">
        <v>77</v>
      </c>
      <c r="D43" s="25">
        <v>150</v>
      </c>
      <c r="E43" s="26">
        <f t="shared" si="0"/>
        <v>142.5</v>
      </c>
      <c r="F43" s="27">
        <f t="shared" si="1"/>
        <v>135</v>
      </c>
      <c r="G43" s="28">
        <f t="shared" si="2"/>
        <v>127.5</v>
      </c>
      <c r="H43" s="29">
        <f t="shared" si="3"/>
        <v>450</v>
      </c>
      <c r="I43" s="60"/>
      <c r="J43" s="44" t="str">
        <f t="shared" si="4"/>
        <v>NO</v>
      </c>
      <c r="K43" s="18">
        <f t="shared" si="6"/>
        <v>0</v>
      </c>
    </row>
    <row r="44" spans="3:11">
      <c r="C44" s="81" t="s">
        <v>78</v>
      </c>
      <c r="D44" s="25">
        <v>150</v>
      </c>
      <c r="E44" s="26">
        <f t="shared" si="0"/>
        <v>142.5</v>
      </c>
      <c r="F44" s="27">
        <f t="shared" si="1"/>
        <v>135</v>
      </c>
      <c r="G44" s="28">
        <f t="shared" si="2"/>
        <v>127.5</v>
      </c>
      <c r="H44" s="29">
        <f t="shared" si="3"/>
        <v>450</v>
      </c>
      <c r="I44" s="60"/>
      <c r="J44" s="44" t="str">
        <f t="shared" si="4"/>
        <v>NO</v>
      </c>
      <c r="K44" s="18">
        <f t="shared" si="6"/>
        <v>0</v>
      </c>
    </row>
    <row r="45" spans="3:11">
      <c r="C45" s="81" t="s">
        <v>79</v>
      </c>
      <c r="D45" s="25">
        <v>150</v>
      </c>
      <c r="E45" s="26">
        <f t="shared" si="0"/>
        <v>142.5</v>
      </c>
      <c r="F45" s="27">
        <f t="shared" si="1"/>
        <v>135</v>
      </c>
      <c r="G45" s="28">
        <f t="shared" si="2"/>
        <v>127.5</v>
      </c>
      <c r="H45" s="29">
        <f t="shared" si="3"/>
        <v>450</v>
      </c>
      <c r="I45" s="60"/>
      <c r="J45" s="44" t="str">
        <f t="shared" si="4"/>
        <v>NO</v>
      </c>
      <c r="K45" s="18">
        <f t="shared" si="6"/>
        <v>0</v>
      </c>
    </row>
    <row r="46" spans="3:11">
      <c r="C46" s="81" t="s">
        <v>80</v>
      </c>
      <c r="D46" s="25">
        <v>150</v>
      </c>
      <c r="E46" s="26">
        <f t="shared" ref="E46:E53" si="7">SUM(D46-D46*0.05)</f>
        <v>142.5</v>
      </c>
      <c r="F46" s="27">
        <f t="shared" ref="F46:F53" si="8">SUM(D46-D46*0.1)</f>
        <v>135</v>
      </c>
      <c r="G46" s="28">
        <f t="shared" ref="G46:G53" si="9">SUM(D46-D46*0.15)</f>
        <v>127.5</v>
      </c>
      <c r="H46" s="29">
        <f t="shared" ref="H46:H53" si="10">SUM(D46+D46*2)</f>
        <v>450</v>
      </c>
      <c r="I46" s="60"/>
      <c r="J46" s="44" t="str">
        <f t="shared" si="4"/>
        <v>NO</v>
      </c>
      <c r="K46" s="18">
        <f t="shared" si="6"/>
        <v>0</v>
      </c>
    </row>
    <row r="47" spans="3:11">
      <c r="C47" s="81" t="s">
        <v>84</v>
      </c>
      <c r="D47" s="25">
        <v>150</v>
      </c>
      <c r="E47" s="26">
        <f t="shared" si="7"/>
        <v>142.5</v>
      </c>
      <c r="F47" s="27">
        <f t="shared" si="8"/>
        <v>135</v>
      </c>
      <c r="G47" s="28">
        <f t="shared" si="9"/>
        <v>127.5</v>
      </c>
      <c r="H47" s="29">
        <f t="shared" si="10"/>
        <v>450</v>
      </c>
      <c r="I47" s="60"/>
      <c r="J47" s="44" t="str">
        <f t="shared" si="4"/>
        <v>NO</v>
      </c>
      <c r="K47" s="18">
        <f t="shared" si="6"/>
        <v>0</v>
      </c>
    </row>
    <row r="48" spans="3:11">
      <c r="C48" s="81" t="s">
        <v>85</v>
      </c>
      <c r="D48" s="25">
        <v>150</v>
      </c>
      <c r="E48" s="26">
        <f t="shared" si="7"/>
        <v>142.5</v>
      </c>
      <c r="F48" s="27">
        <f t="shared" si="8"/>
        <v>135</v>
      </c>
      <c r="G48" s="28">
        <f t="shared" si="9"/>
        <v>127.5</v>
      </c>
      <c r="H48" s="29">
        <f t="shared" si="10"/>
        <v>450</v>
      </c>
      <c r="I48" s="60"/>
      <c r="J48" s="44" t="str">
        <f t="shared" si="4"/>
        <v>NO</v>
      </c>
      <c r="K48" s="18">
        <f t="shared" si="6"/>
        <v>0</v>
      </c>
    </row>
    <row r="49" spans="3:11">
      <c r="C49" s="81" t="s">
        <v>86</v>
      </c>
      <c r="D49" s="25">
        <v>150</v>
      </c>
      <c r="E49" s="26">
        <f t="shared" si="7"/>
        <v>142.5</v>
      </c>
      <c r="F49" s="27">
        <f t="shared" si="8"/>
        <v>135</v>
      </c>
      <c r="G49" s="28">
        <f t="shared" si="9"/>
        <v>127.5</v>
      </c>
      <c r="H49" s="29">
        <f t="shared" si="10"/>
        <v>450</v>
      </c>
      <c r="I49" s="60"/>
      <c r="J49" s="44" t="str">
        <f t="shared" si="4"/>
        <v>NO</v>
      </c>
      <c r="K49" s="18">
        <f t="shared" si="6"/>
        <v>0</v>
      </c>
    </row>
    <row r="50" spans="3:11">
      <c r="C50" s="81" t="s">
        <v>81</v>
      </c>
      <c r="D50" s="25">
        <v>150</v>
      </c>
      <c r="E50" s="26">
        <f t="shared" si="7"/>
        <v>142.5</v>
      </c>
      <c r="F50" s="27">
        <f t="shared" si="8"/>
        <v>135</v>
      </c>
      <c r="G50" s="28">
        <f t="shared" si="9"/>
        <v>127.5</v>
      </c>
      <c r="H50" s="29">
        <f t="shared" si="10"/>
        <v>450</v>
      </c>
      <c r="I50" s="60"/>
      <c r="J50" s="44" t="str">
        <f t="shared" si="4"/>
        <v>NO</v>
      </c>
      <c r="K50" s="18">
        <f t="shared" si="6"/>
        <v>0</v>
      </c>
    </row>
    <row r="51" spans="3:11">
      <c r="C51" s="81" t="s">
        <v>87</v>
      </c>
      <c r="D51" s="25">
        <v>150</v>
      </c>
      <c r="E51" s="26">
        <f t="shared" si="7"/>
        <v>142.5</v>
      </c>
      <c r="F51" s="27">
        <f t="shared" si="8"/>
        <v>135</v>
      </c>
      <c r="G51" s="28">
        <f t="shared" si="9"/>
        <v>127.5</v>
      </c>
      <c r="H51" s="29">
        <f t="shared" si="10"/>
        <v>450</v>
      </c>
      <c r="I51" s="60"/>
      <c r="J51" s="44" t="str">
        <f t="shared" si="4"/>
        <v>NO</v>
      </c>
      <c r="K51" s="18">
        <f t="shared" si="6"/>
        <v>0</v>
      </c>
    </row>
    <row r="52" spans="3:11">
      <c r="C52" s="81" t="s">
        <v>82</v>
      </c>
      <c r="D52" s="25">
        <v>150</v>
      </c>
      <c r="E52" s="26">
        <f t="shared" si="7"/>
        <v>142.5</v>
      </c>
      <c r="F52" s="27">
        <f t="shared" si="8"/>
        <v>135</v>
      </c>
      <c r="G52" s="28">
        <f t="shared" si="9"/>
        <v>127.5</v>
      </c>
      <c r="H52" s="29">
        <f t="shared" si="10"/>
        <v>450</v>
      </c>
      <c r="I52" s="60"/>
      <c r="J52" s="44" t="str">
        <f t="shared" si="4"/>
        <v>NO</v>
      </c>
      <c r="K52" s="18">
        <f t="shared" si="6"/>
        <v>0</v>
      </c>
    </row>
    <row r="53" spans="3:11" ht="19.5" thickBot="1">
      <c r="C53" s="81" t="s">
        <v>83</v>
      </c>
      <c r="D53" s="25">
        <v>150</v>
      </c>
      <c r="E53" s="26">
        <f t="shared" si="7"/>
        <v>142.5</v>
      </c>
      <c r="F53" s="27">
        <f t="shared" si="8"/>
        <v>135</v>
      </c>
      <c r="G53" s="28">
        <f t="shared" si="9"/>
        <v>127.5</v>
      </c>
      <c r="H53" s="29">
        <f t="shared" si="10"/>
        <v>450</v>
      </c>
      <c r="I53" s="60"/>
      <c r="J53" s="44" t="str">
        <f t="shared" si="4"/>
        <v>NO</v>
      </c>
      <c r="K53" s="18">
        <f t="shared" si="6"/>
        <v>0</v>
      </c>
    </row>
    <row r="54" spans="3:11" ht="16.5" thickBot="1">
      <c r="C54" s="80" t="s">
        <v>35</v>
      </c>
      <c r="D54" s="42"/>
      <c r="E54" s="49"/>
      <c r="F54" s="49"/>
      <c r="G54" s="49"/>
      <c r="H54" s="50" t="s">
        <v>34</v>
      </c>
      <c r="I54" s="58">
        <f>SUM(I5:I53)</f>
        <v>830</v>
      </c>
      <c r="J54" s="51" t="s">
        <v>32</v>
      </c>
      <c r="K54" s="57">
        <f>SUM(K5:K53)</f>
        <v>303805</v>
      </c>
    </row>
    <row r="55" spans="3:11" ht="18.75" customHeight="1" thickBot="1">
      <c r="C55" s="94" t="s">
        <v>40</v>
      </c>
      <c r="D55" s="95"/>
      <c r="E55" s="85" t="s">
        <v>88</v>
      </c>
      <c r="F55" s="86"/>
      <c r="G55" s="86"/>
      <c r="H55" s="86"/>
      <c r="I55" s="61">
        <v>0</v>
      </c>
      <c r="J55" s="62">
        <v>0</v>
      </c>
      <c r="K55" s="52">
        <f>J55*I55</f>
        <v>0</v>
      </c>
    </row>
    <row r="56" spans="3:11" ht="19.5" customHeight="1" thickBot="1">
      <c r="C56" s="94" t="s">
        <v>41</v>
      </c>
      <c r="D56" s="95"/>
      <c r="E56" s="85" t="s">
        <v>88</v>
      </c>
      <c r="F56" s="86"/>
      <c r="G56" s="86"/>
      <c r="H56" s="86"/>
      <c r="I56" s="63">
        <v>0</v>
      </c>
      <c r="J56" s="64">
        <v>0</v>
      </c>
      <c r="K56" s="52">
        <f t="shared" ref="K56:K58" si="11">J56*I56</f>
        <v>0</v>
      </c>
    </row>
    <row r="57" spans="3:11" ht="19.5" customHeight="1" thickBot="1">
      <c r="C57" s="94" t="s">
        <v>42</v>
      </c>
      <c r="D57" s="95"/>
      <c r="E57" s="85" t="s">
        <v>88</v>
      </c>
      <c r="F57" s="86"/>
      <c r="G57" s="86"/>
      <c r="H57" s="86"/>
      <c r="I57" s="63">
        <v>0</v>
      </c>
      <c r="J57" s="64">
        <v>0</v>
      </c>
      <c r="K57" s="52">
        <f t="shared" si="11"/>
        <v>0</v>
      </c>
    </row>
    <row r="58" spans="3:11" ht="16.5" thickBot="1">
      <c r="C58" s="94" t="s">
        <v>46</v>
      </c>
      <c r="D58" s="95"/>
      <c r="E58" s="87" t="s">
        <v>89</v>
      </c>
      <c r="F58" s="88"/>
      <c r="G58" s="88"/>
      <c r="H58" s="88"/>
      <c r="I58" s="65">
        <v>0</v>
      </c>
      <c r="J58" s="77">
        <f>K54*0.05</f>
        <v>15190.25</v>
      </c>
      <c r="K58" s="52">
        <f t="shared" si="11"/>
        <v>0</v>
      </c>
    </row>
    <row r="59" spans="3:11" ht="16.5" customHeight="1" thickBot="1">
      <c r="C59" s="94" t="s">
        <v>43</v>
      </c>
      <c r="D59" s="95"/>
      <c r="E59" s="91"/>
      <c r="F59" s="92"/>
      <c r="G59" s="92"/>
      <c r="H59" s="92"/>
      <c r="I59" s="92"/>
      <c r="J59" s="92"/>
      <c r="K59" s="93"/>
    </row>
    <row r="60" spans="3:11" ht="16.5" thickBot="1">
      <c r="C60" s="94" t="s">
        <v>44</v>
      </c>
      <c r="D60" s="95"/>
      <c r="E60" s="91"/>
      <c r="F60" s="92"/>
      <c r="G60" s="92"/>
      <c r="H60" s="92"/>
      <c r="I60" s="92"/>
      <c r="J60" s="92"/>
      <c r="K60" s="93"/>
    </row>
    <row r="61" spans="3:11" ht="38.25" thickBot="1">
      <c r="C61" s="89" t="s">
        <v>49</v>
      </c>
      <c r="D61" s="90"/>
      <c r="E61" s="68"/>
      <c r="F61" s="68"/>
      <c r="G61" s="53"/>
      <c r="H61" s="54"/>
      <c r="I61" s="55" t="s">
        <v>45</v>
      </c>
      <c r="J61" s="56">
        <f>K61*1.18-K61</f>
        <v>54684.899999999965</v>
      </c>
      <c r="K61" s="56">
        <f>K54+K55-K56+K57+K58</f>
        <v>303805</v>
      </c>
    </row>
    <row r="62" spans="3:11" s="72" customFormat="1" ht="15.75" thickBot="1">
      <c r="C62" s="105" t="s">
        <v>47</v>
      </c>
      <c r="D62" s="106"/>
      <c r="E62" s="106"/>
      <c r="F62" s="107"/>
      <c r="G62" s="108" t="s">
        <v>48</v>
      </c>
      <c r="H62" s="109"/>
      <c r="I62" s="109"/>
      <c r="J62" s="109"/>
      <c r="K62" s="110"/>
    </row>
    <row r="63" spans="3:11" s="72" customFormat="1" ht="15" customHeight="1">
      <c r="C63" s="121" t="s">
        <v>52</v>
      </c>
      <c r="D63" s="122"/>
      <c r="E63" s="122"/>
      <c r="F63" s="122"/>
      <c r="G63" s="127"/>
      <c r="H63" s="128"/>
      <c r="I63" s="128"/>
      <c r="J63" s="128"/>
      <c r="K63" s="129"/>
    </row>
    <row r="64" spans="3:11" s="72" customFormat="1" ht="15">
      <c r="C64" s="123" t="s">
        <v>53</v>
      </c>
      <c r="D64" s="124"/>
      <c r="E64" s="124"/>
      <c r="F64" s="124"/>
      <c r="G64" s="82" t="s">
        <v>90</v>
      </c>
      <c r="H64" s="83"/>
      <c r="I64" s="83"/>
      <c r="J64" s="83"/>
      <c r="K64" s="84"/>
    </row>
    <row r="65" spans="1:15" s="72" customFormat="1" ht="15">
      <c r="C65" s="123" t="s">
        <v>54</v>
      </c>
      <c r="D65" s="124"/>
      <c r="E65" s="124"/>
      <c r="F65" s="124"/>
      <c r="G65" s="82"/>
      <c r="H65" s="83"/>
      <c r="I65" s="83"/>
      <c r="J65" s="83"/>
      <c r="K65" s="84"/>
    </row>
    <row r="66" spans="1:15" s="72" customFormat="1" ht="15">
      <c r="C66" s="123" t="s">
        <v>55</v>
      </c>
      <c r="D66" s="124"/>
      <c r="E66" s="124"/>
      <c r="F66" s="124"/>
      <c r="G66" s="82"/>
      <c r="H66" s="83"/>
      <c r="I66" s="83"/>
      <c r="J66" s="83"/>
      <c r="K66" s="84"/>
    </row>
    <row r="67" spans="1:15" s="72" customFormat="1" ht="15">
      <c r="C67" s="123" t="s">
        <v>56</v>
      </c>
      <c r="D67" s="124"/>
      <c r="E67" s="124"/>
      <c r="F67" s="124"/>
      <c r="G67" s="82"/>
      <c r="H67" s="83"/>
      <c r="I67" s="83"/>
      <c r="J67" s="83"/>
      <c r="K67" s="84"/>
    </row>
    <row r="68" spans="1:15" s="72" customFormat="1" ht="15">
      <c r="C68" s="123" t="s">
        <v>57</v>
      </c>
      <c r="D68" s="124"/>
      <c r="E68" s="124"/>
      <c r="F68" s="124"/>
      <c r="G68" s="82"/>
      <c r="H68" s="83"/>
      <c r="I68" s="83"/>
      <c r="J68" s="83"/>
      <c r="K68" s="84"/>
    </row>
    <row r="69" spans="1:15" s="72" customFormat="1" ht="16.5" customHeight="1">
      <c r="C69" s="123" t="s">
        <v>58</v>
      </c>
      <c r="D69" s="124"/>
      <c r="E69" s="124"/>
      <c r="F69" s="124"/>
      <c r="G69" s="82"/>
      <c r="H69" s="83"/>
      <c r="I69" s="83"/>
      <c r="J69" s="83"/>
      <c r="K69" s="84"/>
    </row>
    <row r="70" spans="1:15" s="72" customFormat="1" ht="15">
      <c r="C70" s="123" t="s">
        <v>59</v>
      </c>
      <c r="D70" s="124"/>
      <c r="E70" s="124"/>
      <c r="F70" s="124"/>
      <c r="G70" s="82"/>
      <c r="H70" s="83"/>
      <c r="I70" s="83"/>
      <c r="J70" s="83"/>
      <c r="K70" s="84"/>
    </row>
    <row r="71" spans="1:15" s="72" customFormat="1" ht="15">
      <c r="C71" s="123" t="s">
        <v>60</v>
      </c>
      <c r="D71" s="124"/>
      <c r="E71" s="124"/>
      <c r="F71" s="124"/>
      <c r="G71" s="82"/>
      <c r="H71" s="83"/>
      <c r="I71" s="83"/>
      <c r="J71" s="83"/>
      <c r="K71" s="84"/>
    </row>
    <row r="72" spans="1:15" s="72" customFormat="1" ht="15">
      <c r="C72" s="123" t="s">
        <v>62</v>
      </c>
      <c r="D72" s="124"/>
      <c r="E72" s="124"/>
      <c r="F72" s="124"/>
      <c r="G72" s="82"/>
      <c r="H72" s="83"/>
      <c r="I72" s="83"/>
      <c r="J72" s="83"/>
      <c r="K72" s="84"/>
    </row>
    <row r="73" spans="1:15" s="72" customFormat="1" ht="33" customHeight="1" thickBot="1">
      <c r="C73" s="125" t="s">
        <v>61</v>
      </c>
      <c r="D73" s="126"/>
      <c r="E73" s="126"/>
      <c r="F73" s="126"/>
      <c r="G73" s="116"/>
      <c r="H73" s="117"/>
      <c r="I73" s="117"/>
      <c r="J73" s="117"/>
      <c r="K73" s="118"/>
    </row>
    <row r="74" spans="1:15" s="2" customFormat="1" ht="18.75" customHeight="1" thickBot="1">
      <c r="A74" s="70"/>
      <c r="B74" s="70"/>
      <c r="C74" s="119" t="s">
        <v>51</v>
      </c>
      <c r="D74" s="119"/>
      <c r="E74" s="119"/>
      <c r="F74" s="119"/>
      <c r="G74" s="119"/>
      <c r="H74" s="119"/>
      <c r="I74" s="119"/>
      <c r="J74" s="119"/>
      <c r="K74" s="119"/>
      <c r="L74" s="72"/>
      <c r="M74" s="72"/>
      <c r="N74" s="72"/>
      <c r="O74" s="72"/>
    </row>
    <row r="75" spans="1:15" s="2" customFormat="1" ht="19.5" thickBot="1">
      <c r="A75" s="70"/>
      <c r="B75" s="70"/>
      <c r="C75" s="69" t="s">
        <v>50</v>
      </c>
      <c r="D75" s="79">
        <v>42405</v>
      </c>
      <c r="E75" s="5"/>
      <c r="F75" s="5"/>
      <c r="G75" s="5"/>
      <c r="H75" s="5"/>
      <c r="I75" s="66"/>
      <c r="J75" s="67"/>
      <c r="K75" s="67"/>
      <c r="L75" s="72"/>
      <c r="M75" s="72"/>
      <c r="N75" s="72"/>
      <c r="O75" s="72"/>
    </row>
    <row r="76" spans="1:15" s="72" customFormat="1">
      <c r="C76" s="73"/>
      <c r="D76" s="73"/>
      <c r="E76" s="73"/>
      <c r="F76" s="73"/>
      <c r="G76" s="73"/>
      <c r="H76" s="73"/>
      <c r="I76" s="74"/>
      <c r="J76" s="75"/>
      <c r="K76" s="75"/>
    </row>
    <row r="77" spans="1:15" s="72" customFormat="1">
      <c r="C77" s="73"/>
      <c r="D77" s="73"/>
      <c r="E77" s="73"/>
      <c r="F77" s="73"/>
      <c r="G77" s="73"/>
      <c r="H77" s="73"/>
      <c r="I77" s="74"/>
      <c r="J77" s="75"/>
      <c r="K77" s="75"/>
    </row>
    <row r="78" spans="1:15" s="72" customFormat="1">
      <c r="C78" s="73"/>
      <c r="D78" s="73"/>
      <c r="E78" s="73"/>
      <c r="F78" s="73"/>
      <c r="G78" s="73"/>
      <c r="H78" s="73"/>
      <c r="I78" s="74"/>
      <c r="J78" s="75"/>
      <c r="K78" s="75"/>
    </row>
    <row r="79" spans="1:15" s="72" customFormat="1">
      <c r="C79" s="73"/>
      <c r="D79" s="73"/>
      <c r="E79" s="73"/>
      <c r="F79" s="73"/>
      <c r="G79" s="73"/>
      <c r="H79" s="73"/>
      <c r="I79" s="74"/>
      <c r="J79" s="75"/>
      <c r="K79" s="75"/>
    </row>
    <row r="80" spans="1:15" s="72" customFormat="1">
      <c r="C80" s="73"/>
      <c r="D80" s="73"/>
      <c r="E80" s="73"/>
      <c r="F80" s="73"/>
      <c r="G80" s="73"/>
      <c r="H80" s="73"/>
      <c r="I80" s="74"/>
      <c r="J80" s="75"/>
      <c r="K80" s="75"/>
    </row>
    <row r="81" spans="3:11" s="72" customFormat="1">
      <c r="C81" s="73"/>
      <c r="D81" s="73"/>
      <c r="E81" s="73"/>
      <c r="F81" s="73"/>
      <c r="G81" s="73"/>
      <c r="H81" s="73"/>
      <c r="I81" s="74"/>
      <c r="J81" s="75"/>
      <c r="K81" s="75"/>
    </row>
    <row r="82" spans="3:11" s="72" customFormat="1">
      <c r="C82" s="73"/>
      <c r="D82" s="73"/>
      <c r="E82" s="73"/>
      <c r="F82" s="73"/>
      <c r="G82" s="73"/>
      <c r="H82" s="73"/>
      <c r="I82" s="74"/>
      <c r="J82" s="75"/>
      <c r="K82" s="75"/>
    </row>
    <row r="83" spans="3:11" s="72" customFormat="1">
      <c r="C83" s="73"/>
      <c r="D83" s="73"/>
      <c r="E83" s="73"/>
      <c r="F83" s="73"/>
      <c r="G83" s="73"/>
      <c r="H83" s="73"/>
      <c r="I83" s="74"/>
      <c r="J83" s="75"/>
      <c r="K83" s="75"/>
    </row>
    <row r="84" spans="3:11" s="72" customFormat="1">
      <c r="C84" s="73"/>
      <c r="D84" s="73"/>
      <c r="E84" s="73"/>
      <c r="F84" s="73"/>
      <c r="G84" s="73"/>
      <c r="H84" s="73"/>
      <c r="I84" s="74"/>
      <c r="J84" s="75"/>
      <c r="K84" s="75"/>
    </row>
    <row r="85" spans="3:11" s="72" customFormat="1">
      <c r="C85" s="73"/>
      <c r="D85" s="73"/>
      <c r="E85" s="73"/>
      <c r="F85" s="73"/>
      <c r="G85" s="73"/>
      <c r="H85" s="73"/>
      <c r="I85" s="74"/>
      <c r="J85" s="75"/>
      <c r="K85" s="75"/>
    </row>
    <row r="86" spans="3:11" s="72" customFormat="1">
      <c r="C86" s="73"/>
      <c r="D86" s="73"/>
      <c r="E86" s="73"/>
      <c r="F86" s="73"/>
      <c r="G86" s="73"/>
      <c r="H86" s="73"/>
      <c r="I86" s="74"/>
      <c r="J86" s="75"/>
      <c r="K86" s="75"/>
    </row>
    <row r="87" spans="3:11" s="72" customFormat="1">
      <c r="C87" s="73"/>
      <c r="D87" s="73"/>
      <c r="E87" s="73"/>
      <c r="F87" s="73"/>
      <c r="G87" s="73"/>
      <c r="H87" s="73"/>
      <c r="I87" s="74"/>
      <c r="J87" s="75"/>
      <c r="K87" s="75"/>
    </row>
    <row r="88" spans="3:11" s="72" customFormat="1">
      <c r="C88" s="73"/>
      <c r="D88" s="73"/>
      <c r="E88" s="73"/>
      <c r="F88" s="73"/>
      <c r="G88" s="73"/>
      <c r="H88" s="73"/>
      <c r="I88" s="74"/>
      <c r="J88" s="75"/>
      <c r="K88" s="75"/>
    </row>
    <row r="89" spans="3:11" s="72" customFormat="1">
      <c r="C89" s="73"/>
      <c r="D89" s="73"/>
      <c r="E89" s="73"/>
      <c r="F89" s="73"/>
      <c r="G89" s="73"/>
      <c r="H89" s="73"/>
      <c r="I89" s="74"/>
      <c r="J89" s="75"/>
      <c r="K89" s="75"/>
    </row>
    <row r="90" spans="3:11" s="72" customFormat="1">
      <c r="C90" s="73"/>
      <c r="D90" s="73"/>
      <c r="E90" s="73"/>
      <c r="F90" s="73"/>
      <c r="G90" s="73"/>
      <c r="H90" s="73"/>
      <c r="I90" s="74"/>
      <c r="J90" s="75"/>
      <c r="K90" s="75"/>
    </row>
    <row r="91" spans="3:11" s="72" customFormat="1">
      <c r="C91" s="73"/>
      <c r="D91" s="73"/>
      <c r="E91" s="73"/>
      <c r="F91" s="73"/>
      <c r="G91" s="73"/>
      <c r="H91" s="73"/>
      <c r="I91" s="74"/>
      <c r="J91" s="75"/>
      <c r="K91" s="75"/>
    </row>
    <row r="92" spans="3:11" s="72" customFormat="1">
      <c r="C92" s="73"/>
      <c r="D92" s="73"/>
      <c r="E92" s="73"/>
      <c r="F92" s="73"/>
      <c r="G92" s="73"/>
      <c r="H92" s="73"/>
      <c r="I92" s="74"/>
      <c r="J92" s="75"/>
      <c r="K92" s="75"/>
    </row>
    <row r="93" spans="3:11" s="72" customFormat="1">
      <c r="C93" s="73"/>
      <c r="D93" s="73"/>
      <c r="E93" s="73"/>
      <c r="F93" s="73"/>
      <c r="G93" s="73"/>
      <c r="H93" s="73"/>
      <c r="I93" s="74"/>
      <c r="J93" s="75"/>
      <c r="K93" s="75"/>
    </row>
    <row r="94" spans="3:11" s="72" customFormat="1">
      <c r="C94" s="73"/>
      <c r="D94" s="73"/>
      <c r="E94" s="73"/>
      <c r="F94" s="73"/>
      <c r="G94" s="73"/>
      <c r="H94" s="73"/>
      <c r="I94" s="74"/>
      <c r="J94" s="75"/>
      <c r="K94" s="75"/>
    </row>
    <row r="95" spans="3:11" s="72" customFormat="1">
      <c r="C95" s="73"/>
      <c r="D95" s="73"/>
      <c r="E95" s="73"/>
      <c r="F95" s="73"/>
      <c r="G95" s="73"/>
      <c r="H95" s="73"/>
      <c r="I95" s="74"/>
      <c r="J95" s="75"/>
      <c r="K95" s="75"/>
    </row>
    <row r="96" spans="3:11" s="72" customFormat="1">
      <c r="C96" s="73"/>
      <c r="D96" s="73"/>
      <c r="E96" s="73"/>
      <c r="F96" s="73"/>
      <c r="G96" s="73"/>
      <c r="H96" s="73"/>
      <c r="I96" s="74"/>
      <c r="J96" s="75"/>
      <c r="K96" s="75"/>
    </row>
    <row r="97" spans="3:11" s="72" customFormat="1">
      <c r="C97" s="73"/>
      <c r="D97" s="73"/>
      <c r="E97" s="73"/>
      <c r="F97" s="73"/>
      <c r="G97" s="73"/>
      <c r="H97" s="73"/>
      <c r="I97" s="74"/>
      <c r="J97" s="75"/>
      <c r="K97" s="75"/>
    </row>
    <row r="98" spans="3:11" s="72" customFormat="1">
      <c r="C98" s="73"/>
      <c r="D98" s="73"/>
      <c r="E98" s="73"/>
      <c r="F98" s="73"/>
      <c r="G98" s="73"/>
      <c r="H98" s="73"/>
      <c r="I98" s="74"/>
      <c r="J98" s="75"/>
      <c r="K98" s="75"/>
    </row>
    <row r="99" spans="3:11" s="72" customFormat="1">
      <c r="C99" s="73"/>
      <c r="D99" s="73"/>
      <c r="E99" s="73"/>
      <c r="F99" s="73"/>
      <c r="G99" s="73"/>
      <c r="H99" s="73"/>
      <c r="I99" s="74"/>
      <c r="J99" s="75"/>
      <c r="K99" s="75"/>
    </row>
    <row r="100" spans="3:11" s="72" customFormat="1">
      <c r="C100" s="73"/>
      <c r="D100" s="73"/>
      <c r="E100" s="73"/>
      <c r="F100" s="73"/>
      <c r="G100" s="73"/>
      <c r="H100" s="73"/>
      <c r="I100" s="74"/>
      <c r="J100" s="75"/>
      <c r="K100" s="75"/>
    </row>
    <row r="101" spans="3:11" s="72" customFormat="1">
      <c r="C101" s="73"/>
      <c r="D101" s="73"/>
      <c r="E101" s="73"/>
      <c r="F101" s="73"/>
      <c r="G101" s="73"/>
      <c r="H101" s="73"/>
      <c r="I101" s="74"/>
      <c r="J101" s="75"/>
      <c r="K101" s="75"/>
    </row>
    <row r="102" spans="3:11" s="72" customFormat="1">
      <c r="C102" s="73"/>
      <c r="D102" s="73"/>
      <c r="E102" s="73"/>
      <c r="F102" s="73"/>
      <c r="G102" s="73"/>
      <c r="H102" s="73"/>
      <c r="I102" s="74"/>
      <c r="J102" s="75"/>
      <c r="K102" s="75"/>
    </row>
    <row r="103" spans="3:11" s="72" customFormat="1">
      <c r="C103" s="73"/>
      <c r="D103" s="73"/>
      <c r="E103" s="73"/>
      <c r="F103" s="73"/>
      <c r="G103" s="73"/>
      <c r="H103" s="73"/>
      <c r="I103" s="74"/>
      <c r="J103" s="75"/>
      <c r="K103" s="75"/>
    </row>
    <row r="104" spans="3:11" s="72" customFormat="1">
      <c r="C104" s="73"/>
      <c r="D104" s="73"/>
      <c r="E104" s="73"/>
      <c r="F104" s="73"/>
      <c r="G104" s="73"/>
      <c r="H104" s="73"/>
      <c r="I104" s="74"/>
      <c r="J104" s="75"/>
      <c r="K104" s="75"/>
    </row>
    <row r="105" spans="3:11" s="72" customFormat="1">
      <c r="C105" s="73"/>
      <c r="D105" s="73"/>
      <c r="E105" s="73"/>
      <c r="F105" s="73"/>
      <c r="G105" s="73"/>
      <c r="H105" s="73"/>
      <c r="I105" s="74"/>
      <c r="J105" s="75"/>
      <c r="K105" s="75"/>
    </row>
    <row r="106" spans="3:11" s="72" customFormat="1">
      <c r="C106" s="73"/>
      <c r="D106" s="73"/>
      <c r="E106" s="73"/>
      <c r="F106" s="73"/>
      <c r="G106" s="73"/>
      <c r="H106" s="73"/>
      <c r="I106" s="74"/>
      <c r="J106" s="75"/>
      <c r="K106" s="75"/>
    </row>
    <row r="107" spans="3:11" s="72" customFormat="1">
      <c r="C107" s="73"/>
      <c r="D107" s="73"/>
      <c r="E107" s="73"/>
      <c r="F107" s="73"/>
      <c r="G107" s="73"/>
      <c r="H107" s="73"/>
      <c r="I107" s="74"/>
      <c r="J107" s="75"/>
      <c r="K107" s="75"/>
    </row>
    <row r="108" spans="3:11" s="72" customFormat="1">
      <c r="C108" s="73"/>
      <c r="D108" s="73"/>
      <c r="E108" s="73"/>
      <c r="F108" s="73"/>
      <c r="G108" s="73"/>
      <c r="H108" s="73"/>
      <c r="I108" s="74"/>
      <c r="J108" s="75"/>
      <c r="K108" s="75"/>
    </row>
    <row r="109" spans="3:11" s="72" customFormat="1">
      <c r="C109" s="73"/>
      <c r="D109" s="73"/>
      <c r="E109" s="73"/>
      <c r="F109" s="73"/>
      <c r="G109" s="73"/>
      <c r="H109" s="73"/>
      <c r="I109" s="74"/>
      <c r="J109" s="75"/>
      <c r="K109" s="75"/>
    </row>
    <row r="110" spans="3:11" s="72" customFormat="1">
      <c r="C110" s="73"/>
      <c r="D110" s="73"/>
      <c r="E110" s="73"/>
      <c r="F110" s="73"/>
      <c r="G110" s="73"/>
      <c r="H110" s="73"/>
      <c r="I110" s="74"/>
      <c r="J110" s="75"/>
      <c r="K110" s="75"/>
    </row>
    <row r="111" spans="3:11" s="72" customFormat="1">
      <c r="C111" s="73"/>
      <c r="D111" s="73"/>
      <c r="E111" s="73"/>
      <c r="F111" s="73"/>
      <c r="G111" s="73"/>
      <c r="H111" s="73"/>
      <c r="I111" s="74"/>
      <c r="J111" s="75"/>
      <c r="K111" s="75"/>
    </row>
    <row r="112" spans="3:11" s="72" customFormat="1">
      <c r="C112" s="73"/>
      <c r="D112" s="73"/>
      <c r="E112" s="73"/>
      <c r="F112" s="73"/>
      <c r="G112" s="73"/>
      <c r="H112" s="73"/>
      <c r="I112" s="74"/>
      <c r="J112" s="75"/>
      <c r="K112" s="75"/>
    </row>
    <row r="113" spans="3:11" s="72" customFormat="1">
      <c r="C113" s="73"/>
      <c r="D113" s="73"/>
      <c r="E113" s="73"/>
      <c r="F113" s="73"/>
      <c r="G113" s="73"/>
      <c r="H113" s="73"/>
      <c r="I113" s="74"/>
      <c r="J113" s="75"/>
      <c r="K113" s="75"/>
    </row>
    <row r="114" spans="3:11" s="72" customFormat="1">
      <c r="C114" s="73"/>
      <c r="D114" s="73"/>
      <c r="E114" s="73"/>
      <c r="F114" s="73"/>
      <c r="G114" s="73"/>
      <c r="H114" s="73"/>
      <c r="I114" s="74"/>
      <c r="J114" s="75"/>
      <c r="K114" s="75"/>
    </row>
    <row r="115" spans="3:11" s="72" customFormat="1">
      <c r="C115" s="73"/>
      <c r="D115" s="73"/>
      <c r="E115" s="73"/>
      <c r="F115" s="73"/>
      <c r="G115" s="73"/>
      <c r="H115" s="73"/>
      <c r="I115" s="74"/>
      <c r="J115" s="75"/>
      <c r="K115" s="75"/>
    </row>
    <row r="116" spans="3:11" s="72" customFormat="1">
      <c r="C116" s="73"/>
      <c r="D116" s="73"/>
      <c r="E116" s="73"/>
      <c r="F116" s="73"/>
      <c r="G116" s="73"/>
      <c r="H116" s="73"/>
      <c r="I116" s="74"/>
      <c r="J116" s="75"/>
      <c r="K116" s="75"/>
    </row>
    <row r="117" spans="3:11" s="72" customFormat="1">
      <c r="C117" s="73"/>
      <c r="D117" s="73"/>
      <c r="E117" s="73"/>
      <c r="F117" s="73"/>
      <c r="G117" s="73"/>
      <c r="H117" s="73"/>
      <c r="I117" s="74"/>
      <c r="J117" s="75"/>
      <c r="K117" s="75"/>
    </row>
    <row r="118" spans="3:11" s="72" customFormat="1">
      <c r="C118" s="73"/>
      <c r="D118" s="73"/>
      <c r="E118" s="73"/>
      <c r="F118" s="73"/>
      <c r="G118" s="73"/>
      <c r="H118" s="73"/>
      <c r="I118" s="74"/>
      <c r="J118" s="75"/>
      <c r="K118" s="75"/>
    </row>
    <row r="119" spans="3:11" s="72" customFormat="1">
      <c r="C119" s="73"/>
      <c r="D119" s="73"/>
      <c r="E119" s="73"/>
      <c r="F119" s="73"/>
      <c r="G119" s="73"/>
      <c r="H119" s="73"/>
      <c r="I119" s="74"/>
      <c r="J119" s="75"/>
      <c r="K119" s="75"/>
    </row>
    <row r="120" spans="3:11" s="72" customFormat="1">
      <c r="C120" s="73"/>
      <c r="D120" s="73"/>
      <c r="E120" s="73"/>
      <c r="F120" s="73"/>
      <c r="G120" s="73"/>
      <c r="H120" s="73"/>
      <c r="I120" s="74"/>
      <c r="J120" s="75"/>
      <c r="K120" s="75"/>
    </row>
    <row r="121" spans="3:11" s="72" customFormat="1">
      <c r="C121" s="73"/>
      <c r="D121" s="73"/>
      <c r="E121" s="73"/>
      <c r="F121" s="73"/>
      <c r="G121" s="73"/>
      <c r="H121" s="73"/>
      <c r="I121" s="74"/>
      <c r="J121" s="75"/>
      <c r="K121" s="75"/>
    </row>
    <row r="122" spans="3:11" s="72" customFormat="1">
      <c r="C122" s="73"/>
      <c r="D122" s="73"/>
      <c r="E122" s="73"/>
      <c r="F122" s="73"/>
      <c r="G122" s="73"/>
      <c r="H122" s="73"/>
      <c r="I122" s="74"/>
      <c r="J122" s="75"/>
      <c r="K122" s="75"/>
    </row>
    <row r="123" spans="3:11" s="72" customFormat="1">
      <c r="C123" s="73"/>
      <c r="D123" s="73"/>
      <c r="E123" s="73"/>
      <c r="F123" s="73"/>
      <c r="G123" s="73"/>
      <c r="H123" s="73"/>
      <c r="I123" s="74"/>
      <c r="J123" s="75"/>
      <c r="K123" s="75"/>
    </row>
    <row r="124" spans="3:11" s="72" customFormat="1">
      <c r="C124" s="73"/>
      <c r="D124" s="73"/>
      <c r="E124" s="73"/>
      <c r="F124" s="73"/>
      <c r="G124" s="73"/>
      <c r="H124" s="73"/>
      <c r="I124" s="74"/>
      <c r="J124" s="75"/>
      <c r="K124" s="75"/>
    </row>
    <row r="125" spans="3:11" s="72" customFormat="1">
      <c r="C125" s="73"/>
      <c r="D125" s="73"/>
      <c r="E125" s="73"/>
      <c r="F125" s="73"/>
      <c r="G125" s="73"/>
      <c r="H125" s="73"/>
      <c r="I125" s="74"/>
      <c r="J125" s="75"/>
      <c r="K125" s="75"/>
    </row>
    <row r="126" spans="3:11" s="72" customFormat="1">
      <c r="C126" s="73"/>
      <c r="D126" s="73"/>
      <c r="E126" s="73"/>
      <c r="F126" s="73"/>
      <c r="G126" s="73"/>
      <c r="H126" s="73"/>
      <c r="I126" s="74"/>
      <c r="J126" s="75"/>
      <c r="K126" s="75"/>
    </row>
    <row r="127" spans="3:11" s="72" customFormat="1">
      <c r="C127" s="73"/>
      <c r="D127" s="73"/>
      <c r="E127" s="73"/>
      <c r="F127" s="73"/>
      <c r="G127" s="73"/>
      <c r="H127" s="73"/>
      <c r="I127" s="74"/>
      <c r="J127" s="75"/>
      <c r="K127" s="75"/>
    </row>
    <row r="128" spans="3:11" s="72" customFormat="1">
      <c r="C128" s="73"/>
      <c r="D128" s="73"/>
      <c r="E128" s="73"/>
      <c r="F128" s="73"/>
      <c r="G128" s="73"/>
      <c r="H128" s="73"/>
      <c r="I128" s="74"/>
      <c r="J128" s="75"/>
      <c r="K128" s="75"/>
    </row>
    <row r="129" spans="3:11" s="72" customFormat="1">
      <c r="C129" s="73"/>
      <c r="D129" s="73"/>
      <c r="E129" s="73"/>
      <c r="F129" s="73"/>
      <c r="G129" s="73"/>
      <c r="H129" s="73"/>
      <c r="I129" s="74"/>
      <c r="J129" s="75"/>
      <c r="K129" s="75"/>
    </row>
    <row r="130" spans="3:11" s="72" customFormat="1">
      <c r="C130" s="73"/>
      <c r="D130" s="73"/>
      <c r="E130" s="73"/>
      <c r="F130" s="73"/>
      <c r="G130" s="73"/>
      <c r="H130" s="73"/>
      <c r="I130" s="74"/>
      <c r="J130" s="75"/>
      <c r="K130" s="75"/>
    </row>
    <row r="131" spans="3:11" s="72" customFormat="1">
      <c r="C131" s="73"/>
      <c r="D131" s="73"/>
      <c r="E131" s="73"/>
      <c r="F131" s="73"/>
      <c r="G131" s="73"/>
      <c r="H131" s="73"/>
      <c r="I131" s="74"/>
      <c r="J131" s="75"/>
      <c r="K131" s="75"/>
    </row>
    <row r="132" spans="3:11" s="72" customFormat="1">
      <c r="C132" s="73"/>
      <c r="D132" s="73"/>
      <c r="E132" s="73"/>
      <c r="F132" s="73"/>
      <c r="G132" s="73"/>
      <c r="H132" s="73"/>
      <c r="I132" s="74"/>
      <c r="J132" s="75"/>
      <c r="K132" s="75"/>
    </row>
    <row r="133" spans="3:11" s="72" customFormat="1">
      <c r="C133" s="73"/>
      <c r="D133" s="73"/>
      <c r="E133" s="73"/>
      <c r="F133" s="73"/>
      <c r="G133" s="73"/>
      <c r="H133" s="73"/>
      <c r="I133" s="74"/>
      <c r="J133" s="75"/>
      <c r="K133" s="75"/>
    </row>
    <row r="134" spans="3:11" s="72" customFormat="1">
      <c r="C134" s="73"/>
      <c r="D134" s="73"/>
      <c r="E134" s="73"/>
      <c r="F134" s="73"/>
      <c r="G134" s="73"/>
      <c r="H134" s="73"/>
      <c r="I134" s="74"/>
      <c r="J134" s="75"/>
      <c r="K134" s="75"/>
    </row>
    <row r="135" spans="3:11" s="72" customFormat="1">
      <c r="C135" s="73"/>
      <c r="D135" s="73"/>
      <c r="E135" s="73"/>
      <c r="F135" s="73"/>
      <c r="G135" s="73"/>
      <c r="H135" s="73"/>
      <c r="I135" s="74"/>
      <c r="J135" s="75"/>
      <c r="K135" s="75"/>
    </row>
    <row r="136" spans="3:11" s="72" customFormat="1">
      <c r="C136" s="73"/>
      <c r="D136" s="73"/>
      <c r="E136" s="73"/>
      <c r="F136" s="73"/>
      <c r="G136" s="73"/>
      <c r="H136" s="73"/>
      <c r="I136" s="74"/>
      <c r="J136" s="75"/>
      <c r="K136" s="75"/>
    </row>
    <row r="137" spans="3:11" s="72" customFormat="1">
      <c r="C137" s="73"/>
      <c r="D137" s="73"/>
      <c r="E137" s="73"/>
      <c r="F137" s="73"/>
      <c r="G137" s="73"/>
      <c r="H137" s="73"/>
      <c r="I137" s="74"/>
      <c r="J137" s="75"/>
      <c r="K137" s="75"/>
    </row>
    <row r="138" spans="3:11" s="72" customFormat="1">
      <c r="C138" s="73"/>
      <c r="D138" s="73"/>
      <c r="E138" s="73"/>
      <c r="F138" s="73"/>
      <c r="G138" s="73"/>
      <c r="H138" s="73"/>
      <c r="I138" s="74"/>
      <c r="J138" s="75"/>
      <c r="K138" s="75"/>
    </row>
    <row r="139" spans="3:11" s="72" customFormat="1">
      <c r="C139" s="73"/>
      <c r="D139" s="73"/>
      <c r="E139" s="73"/>
      <c r="F139" s="73"/>
      <c r="G139" s="73"/>
      <c r="H139" s="73"/>
      <c r="I139" s="74"/>
      <c r="J139" s="75"/>
      <c r="K139" s="75"/>
    </row>
    <row r="140" spans="3:11" s="72" customFormat="1">
      <c r="C140" s="73"/>
      <c r="D140" s="73"/>
      <c r="E140" s="73"/>
      <c r="F140" s="73"/>
      <c r="G140" s="73"/>
      <c r="H140" s="73"/>
      <c r="I140" s="74"/>
      <c r="J140" s="75"/>
      <c r="K140" s="75"/>
    </row>
    <row r="141" spans="3:11" s="72" customFormat="1">
      <c r="C141" s="73"/>
      <c r="D141" s="73"/>
      <c r="E141" s="73"/>
      <c r="F141" s="73"/>
      <c r="G141" s="73"/>
      <c r="H141" s="73"/>
      <c r="I141" s="74"/>
      <c r="J141" s="75"/>
      <c r="K141" s="75"/>
    </row>
    <row r="142" spans="3:11" s="72" customFormat="1">
      <c r="C142" s="73"/>
      <c r="D142" s="73"/>
      <c r="E142" s="73"/>
      <c r="F142" s="73"/>
      <c r="G142" s="73"/>
      <c r="H142" s="73"/>
      <c r="I142" s="74"/>
      <c r="J142" s="75"/>
      <c r="K142" s="75"/>
    </row>
    <row r="143" spans="3:11" s="72" customFormat="1">
      <c r="C143" s="73"/>
      <c r="D143" s="73"/>
      <c r="E143" s="73"/>
      <c r="F143" s="73"/>
      <c r="G143" s="73"/>
      <c r="H143" s="73"/>
      <c r="I143" s="74"/>
      <c r="J143" s="75"/>
      <c r="K143" s="75"/>
    </row>
    <row r="144" spans="3:11" s="72" customFormat="1">
      <c r="C144" s="73"/>
      <c r="D144" s="73"/>
      <c r="E144" s="73"/>
      <c r="F144" s="73"/>
      <c r="G144" s="73"/>
      <c r="H144" s="73"/>
      <c r="I144" s="74"/>
      <c r="J144" s="75"/>
      <c r="K144" s="75"/>
    </row>
    <row r="145" spans="3:11" s="72" customFormat="1">
      <c r="C145" s="73"/>
      <c r="D145" s="73"/>
      <c r="E145" s="73"/>
      <c r="F145" s="73"/>
      <c r="G145" s="73"/>
      <c r="H145" s="73"/>
      <c r="I145" s="74"/>
      <c r="J145" s="75"/>
      <c r="K145" s="75"/>
    </row>
    <row r="146" spans="3:11" s="72" customFormat="1">
      <c r="C146" s="73"/>
      <c r="D146" s="73"/>
      <c r="E146" s="73"/>
      <c r="F146" s="73"/>
      <c r="G146" s="73"/>
      <c r="H146" s="73"/>
      <c r="I146" s="74"/>
      <c r="J146" s="75"/>
      <c r="K146" s="75"/>
    </row>
    <row r="147" spans="3:11" s="72" customFormat="1">
      <c r="C147" s="73"/>
      <c r="D147" s="73"/>
      <c r="E147" s="73"/>
      <c r="F147" s="73"/>
      <c r="G147" s="73"/>
      <c r="H147" s="73"/>
      <c r="I147" s="74"/>
      <c r="J147" s="75"/>
      <c r="K147" s="75"/>
    </row>
    <row r="148" spans="3:11" s="72" customFormat="1">
      <c r="C148" s="73"/>
      <c r="D148" s="73"/>
      <c r="E148" s="73"/>
      <c r="F148" s="73"/>
      <c r="G148" s="73"/>
      <c r="H148" s="73"/>
      <c r="I148" s="74"/>
      <c r="J148" s="75"/>
      <c r="K148" s="75"/>
    </row>
    <row r="149" spans="3:11" s="72" customFormat="1">
      <c r="C149" s="73"/>
      <c r="D149" s="73"/>
      <c r="E149" s="73"/>
      <c r="F149" s="73"/>
      <c r="G149" s="73"/>
      <c r="H149" s="73"/>
      <c r="I149" s="74"/>
      <c r="J149" s="75"/>
      <c r="K149" s="75"/>
    </row>
    <row r="150" spans="3:11" s="72" customFormat="1">
      <c r="C150" s="73"/>
      <c r="D150" s="73"/>
      <c r="E150" s="73"/>
      <c r="F150" s="73"/>
      <c r="G150" s="73"/>
      <c r="H150" s="73"/>
      <c r="I150" s="74"/>
      <c r="J150" s="75"/>
      <c r="K150" s="75"/>
    </row>
    <row r="151" spans="3:11" s="72" customFormat="1">
      <c r="C151" s="73"/>
      <c r="D151" s="73"/>
      <c r="E151" s="73"/>
      <c r="F151" s="73"/>
      <c r="G151" s="73"/>
      <c r="H151" s="73"/>
      <c r="I151" s="74"/>
      <c r="J151" s="75"/>
      <c r="K151" s="75"/>
    </row>
    <row r="152" spans="3:11" s="72" customFormat="1">
      <c r="C152" s="73"/>
      <c r="D152" s="73"/>
      <c r="E152" s="73"/>
      <c r="F152" s="73"/>
      <c r="G152" s="73"/>
      <c r="H152" s="73"/>
      <c r="I152" s="74"/>
      <c r="J152" s="75"/>
      <c r="K152" s="75"/>
    </row>
    <row r="153" spans="3:11" s="72" customFormat="1">
      <c r="C153" s="73"/>
      <c r="D153" s="73"/>
      <c r="E153" s="73"/>
      <c r="F153" s="73"/>
      <c r="G153" s="73"/>
      <c r="H153" s="73"/>
      <c r="I153" s="74"/>
      <c r="J153" s="75"/>
      <c r="K153" s="75"/>
    </row>
    <row r="154" spans="3:11" s="72" customFormat="1">
      <c r="C154" s="73"/>
      <c r="D154" s="73"/>
      <c r="E154" s="73"/>
      <c r="F154" s="73"/>
      <c r="G154" s="73"/>
      <c r="H154" s="73"/>
      <c r="I154" s="74"/>
      <c r="J154" s="75"/>
      <c r="K154" s="75"/>
    </row>
    <row r="155" spans="3:11" s="72" customFormat="1">
      <c r="C155" s="73"/>
      <c r="D155" s="73"/>
      <c r="E155" s="73"/>
      <c r="F155" s="73"/>
      <c r="G155" s="73"/>
      <c r="H155" s="73"/>
      <c r="I155" s="74"/>
      <c r="J155" s="75"/>
      <c r="K155" s="75"/>
    </row>
    <row r="156" spans="3:11" s="72" customFormat="1">
      <c r="C156" s="73"/>
      <c r="D156" s="73"/>
      <c r="E156" s="73"/>
      <c r="F156" s="73"/>
      <c r="G156" s="73"/>
      <c r="H156" s="73"/>
      <c r="I156" s="74"/>
      <c r="J156" s="75"/>
      <c r="K156" s="75"/>
    </row>
    <row r="157" spans="3:11" s="72" customFormat="1">
      <c r="C157" s="73"/>
      <c r="D157" s="73"/>
      <c r="E157" s="73"/>
      <c r="F157" s="73"/>
      <c r="G157" s="73"/>
      <c r="H157" s="73"/>
      <c r="I157" s="74"/>
      <c r="J157" s="75"/>
      <c r="K157" s="75"/>
    </row>
    <row r="158" spans="3:11" s="72" customFormat="1">
      <c r="C158" s="73"/>
      <c r="D158" s="73"/>
      <c r="E158" s="73"/>
      <c r="F158" s="73"/>
      <c r="G158" s="73"/>
      <c r="H158" s="73"/>
      <c r="I158" s="74"/>
      <c r="J158" s="75"/>
      <c r="K158" s="75"/>
    </row>
    <row r="159" spans="3:11" s="72" customFormat="1">
      <c r="C159" s="73"/>
      <c r="D159" s="73"/>
      <c r="E159" s="73"/>
      <c r="F159" s="73"/>
      <c r="G159" s="73"/>
      <c r="H159" s="73"/>
      <c r="I159" s="74"/>
      <c r="J159" s="75"/>
      <c r="K159" s="75"/>
    </row>
    <row r="160" spans="3:11" s="72" customFormat="1">
      <c r="C160" s="73"/>
      <c r="D160" s="73"/>
      <c r="E160" s="73"/>
      <c r="F160" s="73"/>
      <c r="G160" s="73"/>
      <c r="H160" s="73"/>
      <c r="I160" s="74"/>
      <c r="J160" s="75"/>
      <c r="K160" s="75"/>
    </row>
    <row r="161" spans="3:11" s="72" customFormat="1">
      <c r="C161" s="73"/>
      <c r="D161" s="73"/>
      <c r="E161" s="73"/>
      <c r="F161" s="73"/>
      <c r="G161" s="73"/>
      <c r="H161" s="73"/>
      <c r="I161" s="74"/>
      <c r="J161" s="75"/>
      <c r="K161" s="75"/>
    </row>
    <row r="162" spans="3:11" s="72" customFormat="1">
      <c r="C162" s="73"/>
      <c r="D162" s="73"/>
      <c r="E162" s="73"/>
      <c r="F162" s="73"/>
      <c r="G162" s="73"/>
      <c r="H162" s="73"/>
      <c r="I162" s="74"/>
      <c r="J162" s="75"/>
      <c r="K162" s="75"/>
    </row>
    <row r="163" spans="3:11" s="72" customFormat="1">
      <c r="C163" s="73"/>
      <c r="D163" s="73"/>
      <c r="E163" s="73"/>
      <c r="F163" s="73"/>
      <c r="G163" s="73"/>
      <c r="H163" s="73"/>
      <c r="I163" s="74"/>
      <c r="J163" s="75"/>
      <c r="K163" s="75"/>
    </row>
    <row r="164" spans="3:11" s="72" customFormat="1">
      <c r="C164" s="73"/>
      <c r="D164" s="73"/>
      <c r="E164" s="73"/>
      <c r="F164" s="73"/>
      <c r="G164" s="73"/>
      <c r="H164" s="73"/>
      <c r="I164" s="74"/>
      <c r="J164" s="75"/>
      <c r="K164" s="75"/>
    </row>
    <row r="165" spans="3:11" s="72" customFormat="1">
      <c r="C165" s="73"/>
      <c r="D165" s="73"/>
      <c r="E165" s="73"/>
      <c r="F165" s="73"/>
      <c r="G165" s="73"/>
      <c r="H165" s="73"/>
      <c r="I165" s="74"/>
      <c r="J165" s="75"/>
      <c r="K165" s="75"/>
    </row>
    <row r="166" spans="3:11" s="72" customFormat="1">
      <c r="C166" s="73"/>
      <c r="D166" s="73"/>
      <c r="E166" s="73"/>
      <c r="F166" s="73"/>
      <c r="G166" s="73"/>
      <c r="H166" s="73"/>
      <c r="I166" s="74"/>
      <c r="J166" s="75"/>
      <c r="K166" s="75"/>
    </row>
    <row r="167" spans="3:11" s="72" customFormat="1">
      <c r="C167" s="73"/>
      <c r="D167" s="73"/>
      <c r="E167" s="73"/>
      <c r="F167" s="73"/>
      <c r="G167" s="73"/>
      <c r="H167" s="73"/>
      <c r="I167" s="74"/>
      <c r="J167" s="75"/>
      <c r="K167" s="75"/>
    </row>
    <row r="168" spans="3:11" s="72" customFormat="1">
      <c r="C168" s="73"/>
      <c r="D168" s="73"/>
      <c r="E168" s="73"/>
      <c r="F168" s="73"/>
      <c r="G168" s="73"/>
      <c r="H168" s="73"/>
      <c r="I168" s="74"/>
      <c r="J168" s="75"/>
      <c r="K168" s="75"/>
    </row>
    <row r="169" spans="3:11" s="72" customFormat="1">
      <c r="C169" s="73"/>
      <c r="D169" s="73"/>
      <c r="E169" s="73"/>
      <c r="F169" s="73"/>
      <c r="G169" s="73"/>
      <c r="H169" s="73"/>
      <c r="I169" s="74"/>
      <c r="J169" s="75"/>
      <c r="K169" s="75"/>
    </row>
    <row r="170" spans="3:11" s="72" customFormat="1">
      <c r="C170" s="73"/>
      <c r="D170" s="73"/>
      <c r="E170" s="73"/>
      <c r="F170" s="73"/>
      <c r="G170" s="73"/>
      <c r="H170" s="73"/>
      <c r="I170" s="74"/>
      <c r="J170" s="75"/>
      <c r="K170" s="75"/>
    </row>
    <row r="171" spans="3:11" s="72" customFormat="1">
      <c r="C171" s="73"/>
      <c r="D171" s="73"/>
      <c r="E171" s="73"/>
      <c r="F171" s="73"/>
      <c r="G171" s="73"/>
      <c r="H171" s="73"/>
      <c r="I171" s="74"/>
      <c r="J171" s="75"/>
      <c r="K171" s="75"/>
    </row>
    <row r="172" spans="3:11" s="72" customFormat="1">
      <c r="C172" s="73"/>
      <c r="D172" s="73"/>
      <c r="E172" s="73"/>
      <c r="F172" s="73"/>
      <c r="G172" s="73"/>
      <c r="H172" s="73"/>
      <c r="I172" s="74"/>
      <c r="J172" s="75"/>
      <c r="K172" s="75"/>
    </row>
    <row r="173" spans="3:11" s="72" customFormat="1">
      <c r="C173" s="73"/>
      <c r="D173" s="73"/>
      <c r="E173" s="73"/>
      <c r="F173" s="73"/>
      <c r="G173" s="73"/>
      <c r="H173" s="73"/>
      <c r="I173" s="74"/>
      <c r="J173" s="75"/>
      <c r="K173" s="75"/>
    </row>
    <row r="174" spans="3:11" s="72" customFormat="1">
      <c r="C174" s="73"/>
      <c r="D174" s="73"/>
      <c r="E174" s="73"/>
      <c r="F174" s="73"/>
      <c r="G174" s="73"/>
      <c r="H174" s="73"/>
      <c r="I174" s="74"/>
      <c r="J174" s="75"/>
      <c r="K174" s="75"/>
    </row>
    <row r="175" spans="3:11" s="72" customFormat="1">
      <c r="C175" s="73"/>
      <c r="D175" s="73"/>
      <c r="E175" s="73"/>
      <c r="F175" s="73"/>
      <c r="G175" s="73"/>
      <c r="H175" s="73"/>
      <c r="I175" s="74"/>
      <c r="J175" s="75"/>
      <c r="K175" s="75"/>
    </row>
    <row r="176" spans="3:11" s="72" customFormat="1">
      <c r="C176" s="73"/>
      <c r="D176" s="73"/>
      <c r="E176" s="73"/>
      <c r="F176" s="73"/>
      <c r="G176" s="73"/>
      <c r="H176" s="73"/>
      <c r="I176" s="74"/>
      <c r="J176" s="75"/>
      <c r="K176" s="75"/>
    </row>
    <row r="177" spans="3:11" s="72" customFormat="1">
      <c r="C177" s="73"/>
      <c r="D177" s="73"/>
      <c r="E177" s="73"/>
      <c r="F177" s="73"/>
      <c r="G177" s="73"/>
      <c r="H177" s="73"/>
      <c r="I177" s="74"/>
      <c r="J177" s="75"/>
      <c r="K177" s="75"/>
    </row>
    <row r="178" spans="3:11" s="72" customFormat="1">
      <c r="C178" s="73"/>
      <c r="D178" s="73"/>
      <c r="E178" s="73"/>
      <c r="F178" s="73"/>
      <c r="G178" s="73"/>
      <c r="H178" s="73"/>
      <c r="I178" s="74"/>
      <c r="J178" s="75"/>
      <c r="K178" s="75"/>
    </row>
    <row r="179" spans="3:11" s="72" customFormat="1">
      <c r="C179" s="73"/>
      <c r="D179" s="73"/>
      <c r="E179" s="73"/>
      <c r="F179" s="73"/>
      <c r="G179" s="73"/>
      <c r="H179" s="73"/>
      <c r="I179" s="74"/>
      <c r="J179" s="75"/>
      <c r="K179" s="75"/>
    </row>
    <row r="180" spans="3:11" s="72" customFormat="1">
      <c r="C180" s="73"/>
      <c r="D180" s="73"/>
      <c r="E180" s="73"/>
      <c r="F180" s="73"/>
      <c r="G180" s="73"/>
      <c r="H180" s="73"/>
      <c r="I180" s="74"/>
      <c r="J180" s="75"/>
      <c r="K180" s="75"/>
    </row>
    <row r="181" spans="3:11" s="72" customFormat="1">
      <c r="C181" s="73"/>
      <c r="D181" s="73"/>
      <c r="E181" s="73"/>
      <c r="F181" s="73"/>
      <c r="G181" s="73"/>
      <c r="H181" s="73"/>
      <c r="I181" s="74"/>
      <c r="J181" s="75"/>
      <c r="K181" s="75"/>
    </row>
    <row r="182" spans="3:11" s="72" customFormat="1">
      <c r="C182" s="73"/>
      <c r="D182" s="73"/>
      <c r="E182" s="73"/>
      <c r="F182" s="73"/>
      <c r="G182" s="73"/>
      <c r="H182" s="73"/>
      <c r="I182" s="74"/>
      <c r="J182" s="75"/>
      <c r="K182" s="75"/>
    </row>
    <row r="183" spans="3:11" s="72" customFormat="1">
      <c r="C183" s="73"/>
      <c r="D183" s="73"/>
      <c r="E183" s="73"/>
      <c r="F183" s="73"/>
      <c r="G183" s="73"/>
      <c r="H183" s="73"/>
      <c r="I183" s="74"/>
      <c r="J183" s="75"/>
      <c r="K183" s="75"/>
    </row>
    <row r="184" spans="3:11" s="72" customFormat="1">
      <c r="C184" s="73"/>
      <c r="D184" s="73"/>
      <c r="E184" s="73"/>
      <c r="F184" s="73"/>
      <c r="G184" s="73"/>
      <c r="H184" s="73"/>
      <c r="I184" s="74"/>
      <c r="J184" s="75"/>
      <c r="K184" s="75"/>
    </row>
    <row r="185" spans="3:11" s="72" customFormat="1">
      <c r="C185" s="73"/>
      <c r="D185" s="73"/>
      <c r="E185" s="73"/>
      <c r="F185" s="73"/>
      <c r="G185" s="73"/>
      <c r="H185" s="73"/>
      <c r="I185" s="74"/>
      <c r="J185" s="75"/>
      <c r="K185" s="75"/>
    </row>
    <row r="186" spans="3:11" s="72" customFormat="1">
      <c r="C186" s="73"/>
      <c r="D186" s="73"/>
      <c r="E186" s="73"/>
      <c r="F186" s="73"/>
      <c r="G186" s="73"/>
      <c r="H186" s="73"/>
      <c r="I186" s="74"/>
      <c r="J186" s="75"/>
      <c r="K186" s="75"/>
    </row>
    <row r="187" spans="3:11" s="72" customFormat="1">
      <c r="C187" s="73"/>
      <c r="D187" s="73"/>
      <c r="E187" s="73"/>
      <c r="F187" s="73"/>
      <c r="G187" s="73"/>
      <c r="H187" s="73"/>
      <c r="I187" s="74"/>
      <c r="J187" s="75"/>
      <c r="K187" s="75"/>
    </row>
    <row r="188" spans="3:11" s="72" customFormat="1">
      <c r="C188" s="73"/>
      <c r="D188" s="73"/>
      <c r="E188" s="73"/>
      <c r="F188" s="73"/>
      <c r="G188" s="73"/>
      <c r="H188" s="73"/>
      <c r="I188" s="74"/>
      <c r="J188" s="75"/>
      <c r="K188" s="75"/>
    </row>
    <row r="189" spans="3:11" s="72" customFormat="1">
      <c r="C189" s="73"/>
      <c r="D189" s="73"/>
      <c r="E189" s="73"/>
      <c r="F189" s="73"/>
      <c r="G189" s="73"/>
      <c r="H189" s="73"/>
      <c r="I189" s="74"/>
      <c r="J189" s="75"/>
      <c r="K189" s="75"/>
    </row>
    <row r="190" spans="3:11" s="72" customFormat="1">
      <c r="C190" s="73"/>
      <c r="D190" s="73"/>
      <c r="E190" s="73"/>
      <c r="F190" s="73"/>
      <c r="G190" s="73"/>
      <c r="H190" s="73"/>
      <c r="I190" s="74"/>
      <c r="J190" s="75"/>
      <c r="K190" s="75"/>
    </row>
    <row r="191" spans="3:11" s="72" customFormat="1">
      <c r="C191" s="73"/>
      <c r="D191" s="73"/>
      <c r="E191" s="73"/>
      <c r="F191" s="73"/>
      <c r="G191" s="73"/>
      <c r="H191" s="73"/>
      <c r="I191" s="74"/>
      <c r="J191" s="75"/>
      <c r="K191" s="75"/>
    </row>
    <row r="192" spans="3:11" s="72" customFormat="1">
      <c r="C192" s="73"/>
      <c r="D192" s="73"/>
      <c r="E192" s="73"/>
      <c r="F192" s="73"/>
      <c r="G192" s="73"/>
      <c r="H192" s="73"/>
      <c r="I192" s="74"/>
      <c r="J192" s="75"/>
      <c r="K192" s="75"/>
    </row>
    <row r="193" spans="3:11" s="72" customFormat="1">
      <c r="C193" s="73"/>
      <c r="D193" s="73"/>
      <c r="E193" s="73"/>
      <c r="F193" s="73"/>
      <c r="G193" s="73"/>
      <c r="H193" s="73"/>
      <c r="I193" s="74"/>
      <c r="J193" s="75"/>
      <c r="K193" s="75"/>
    </row>
    <row r="194" spans="3:11" s="72" customFormat="1">
      <c r="C194" s="73"/>
      <c r="D194" s="73"/>
      <c r="E194" s="73"/>
      <c r="F194" s="73"/>
      <c r="G194" s="73"/>
      <c r="H194" s="73"/>
      <c r="I194" s="74"/>
      <c r="J194" s="75"/>
      <c r="K194" s="75"/>
    </row>
    <row r="195" spans="3:11" s="72" customFormat="1">
      <c r="C195" s="73"/>
      <c r="D195" s="73"/>
      <c r="E195" s="73"/>
      <c r="F195" s="73"/>
      <c r="G195" s="73"/>
      <c r="H195" s="73"/>
      <c r="I195" s="74"/>
      <c r="J195" s="75"/>
      <c r="K195" s="75"/>
    </row>
    <row r="196" spans="3:11" s="72" customFormat="1">
      <c r="C196" s="73"/>
      <c r="D196" s="73"/>
      <c r="E196" s="73"/>
      <c r="F196" s="73"/>
      <c r="G196" s="73"/>
      <c r="H196" s="73"/>
      <c r="I196" s="74"/>
      <c r="J196" s="75"/>
      <c r="K196" s="75"/>
    </row>
    <row r="197" spans="3:11" s="72" customFormat="1">
      <c r="C197" s="73"/>
      <c r="D197" s="73"/>
      <c r="E197" s="73"/>
      <c r="F197" s="73"/>
      <c r="G197" s="73"/>
      <c r="H197" s="73"/>
      <c r="I197" s="74"/>
      <c r="J197" s="75"/>
      <c r="K197" s="75"/>
    </row>
  </sheetData>
  <sheetProtection algorithmName="SHA-512" hashValue="hXOwVoT8F6uw52jFFzQve/uvkU7kHunrLx4j42SPDI+rW/wUGq6Rx/HIveB74cAAtP6RSghSRYTMqa2Kbjzozw==" saltValue="vt5yqOuHPv3Usck2glsDBw==" spinCount="100000" sheet="1" objects="1" scenarios="1" selectLockedCells="1"/>
  <mergeCells count="45">
    <mergeCell ref="G73:K73"/>
    <mergeCell ref="C74:K74"/>
    <mergeCell ref="C1:F1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G63:K63"/>
    <mergeCell ref="G64:K64"/>
    <mergeCell ref="G65:K65"/>
    <mergeCell ref="C2:C4"/>
    <mergeCell ref="D2:D4"/>
    <mergeCell ref="H2:H4"/>
    <mergeCell ref="C62:F62"/>
    <mergeCell ref="G62:K62"/>
    <mergeCell ref="C55:D55"/>
    <mergeCell ref="C56:D56"/>
    <mergeCell ref="E2:G2"/>
    <mergeCell ref="J2:K2"/>
    <mergeCell ref="J4:K4"/>
    <mergeCell ref="E55:H55"/>
    <mergeCell ref="E56:H56"/>
    <mergeCell ref="G71:K71"/>
    <mergeCell ref="G72:K72"/>
    <mergeCell ref="E57:H57"/>
    <mergeCell ref="E58:H58"/>
    <mergeCell ref="C61:D61"/>
    <mergeCell ref="E59:K59"/>
    <mergeCell ref="E60:K60"/>
    <mergeCell ref="C57:D57"/>
    <mergeCell ref="C58:D58"/>
    <mergeCell ref="C59:D59"/>
    <mergeCell ref="C60:D60"/>
    <mergeCell ref="G66:K66"/>
    <mergeCell ref="G67:K67"/>
    <mergeCell ref="G68:K68"/>
    <mergeCell ref="G69:K69"/>
    <mergeCell ref="G70:K70"/>
  </mergeCells>
  <pageMargins left="0.25" right="0.25" top="0.75" bottom="0.75" header="0.3" footer="0.3"/>
  <pageSetup paperSize="9" scale="7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2016-02-05T10:45:56Z</dcterms:modified>
</cp:coreProperties>
</file>