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йс от 09_09_2017г" sheetId="1" r:id="rId1"/>
  </sheets>
  <definedNames/>
  <calcPr fullCalcOnLoad="1"/>
</workbook>
</file>

<file path=xl/sharedStrings.xml><?xml version="1.0" encoding="utf-8"?>
<sst xmlns="http://schemas.openxmlformats.org/spreadsheetml/2006/main" count="626" uniqueCount="205">
  <si>
    <t>Вид продукции</t>
  </si>
  <si>
    <t>Ширина, см</t>
  </si>
  <si>
    <t>Длинна, см</t>
  </si>
  <si>
    <t>Наименование товара</t>
  </si>
  <si>
    <t>Варианты цветов</t>
  </si>
  <si>
    <t>Гр./м2</t>
  </si>
  <si>
    <t>Упаковка в спайке</t>
  </si>
  <si>
    <t>Количество в одном мешке</t>
  </si>
  <si>
    <t>Оптовая цена за шт/изделия, в т.ч. НДС 18% в зависимости от суммы заказа:</t>
  </si>
  <si>
    <t>Полотенца гладкокрашенные плотностью до 400 г/м2</t>
  </si>
  <si>
    <t xml:space="preserve">Салфетка с оверложенным краем  </t>
  </si>
  <si>
    <t>Без рисунка</t>
  </si>
  <si>
    <t>по карте цветов</t>
  </si>
  <si>
    <t>п/п мешок/1000шт.</t>
  </si>
  <si>
    <t>Салфетка с подгибом края</t>
  </si>
  <si>
    <t>Полотенце</t>
  </si>
  <si>
    <t xml:space="preserve"> Абстракция   </t>
  </si>
  <si>
    <t>бирюза,голубой,коралл,красный,св-зелен,сирень,электрик,яр-желт,яр-оранж,яр-розовый</t>
  </si>
  <si>
    <t>п/п мешок/600шт.</t>
  </si>
  <si>
    <t xml:space="preserve"> Абстракция</t>
  </si>
  <si>
    <t>п/п мешок/250шт.</t>
  </si>
  <si>
    <t xml:space="preserve">   Абстракция</t>
  </si>
  <si>
    <t>п/п мешок/120шт.</t>
  </si>
  <si>
    <t>Плетенка</t>
  </si>
  <si>
    <t>п/п мешок/200шт.</t>
  </si>
  <si>
    <t xml:space="preserve">Греция  </t>
  </si>
  <si>
    <t>п/п мешок/500шт.</t>
  </si>
  <si>
    <t>Греция</t>
  </si>
  <si>
    <t>п/п мешок/80шт.</t>
  </si>
  <si>
    <t>Полотенца плотностью до 400 г/м2 с жаккардовым бордюром***</t>
  </si>
  <si>
    <t xml:space="preserve">Полотенце </t>
  </si>
  <si>
    <t>Пицца</t>
  </si>
  <si>
    <t>Звезды России</t>
  </si>
  <si>
    <t>Бабочки</t>
  </si>
  <si>
    <t>Сиреневый, бирюзовый, ярко-оранжевый, малиновый, зеленый,</t>
  </si>
  <si>
    <t>п/п мешок/150шт.</t>
  </si>
  <si>
    <t>Снежинка</t>
  </si>
  <si>
    <t>Скандинавия</t>
  </si>
  <si>
    <t>Ищу друга</t>
  </si>
  <si>
    <t>сиреневый, бирюзовый, ярко-розовый, зеленый</t>
  </si>
  <si>
    <t>Сердечки</t>
  </si>
  <si>
    <t>зеленый,коралл,красный,сирень,яр-розовый,яр-оранжевый</t>
  </si>
  <si>
    <t>Чайное</t>
  </si>
  <si>
    <t>яр-оранжевый,яр-розовый,малиновый</t>
  </si>
  <si>
    <t>Обеденное</t>
  </si>
  <si>
    <t>бирюза,яр-оранжевый</t>
  </si>
  <si>
    <t>Десертное</t>
  </si>
  <si>
    <t>сиреневый,электрик</t>
  </si>
  <si>
    <t>Кофейное</t>
  </si>
  <si>
    <t>вишневый,оливка,шоколад</t>
  </si>
  <si>
    <t>Хозяюшка</t>
  </si>
  <si>
    <t>красный,св-зеленый,яр-желтый</t>
  </si>
  <si>
    <t>Земляника</t>
  </si>
  <si>
    <t>малиновый, св-зеленый, яр-розовый</t>
  </si>
  <si>
    <t>Котята</t>
  </si>
  <si>
    <t>Голубой, сиреневый, ярко-желтый, ярко-розовый</t>
  </si>
  <si>
    <t>Овощи</t>
  </si>
  <si>
    <t>красный, св-зеленый, яр-оранжевый</t>
  </si>
  <si>
    <t>Этника</t>
  </si>
  <si>
    <t>Темно синий, шоколад, темно серый (джулия), сиреневый, малиновый</t>
  </si>
  <si>
    <t>Египет</t>
  </si>
  <si>
    <t>слоновая кость, яр-оранжевый, желтый, шоколад</t>
  </si>
  <si>
    <t xml:space="preserve">Розария  </t>
  </si>
  <si>
    <t>Мятный, персиковый, бирюзовый, фиалковый.</t>
  </si>
  <si>
    <t>Подарочные полотенца</t>
  </si>
  <si>
    <t>Медведь</t>
  </si>
  <si>
    <t>Индиго, красный</t>
  </si>
  <si>
    <t>п/п мешок/75шт.</t>
  </si>
  <si>
    <t>Карта России</t>
  </si>
  <si>
    <t>Индиго</t>
  </si>
  <si>
    <t>Леди</t>
  </si>
  <si>
    <t>Ярко-розовый, вишневый, ярко-оранжевый, морская волна, красный</t>
  </si>
  <si>
    <t>Нежность</t>
  </si>
  <si>
    <t>Малиновый, бирюзовый, зеленый, мятный, коралловый, ярко-розовый</t>
  </si>
  <si>
    <t>Женские штучки</t>
  </si>
  <si>
    <t>Ярко-оранжевый, ярко-розовый, ярко-желтый, мятный, бирюзовый, сиреневый</t>
  </si>
  <si>
    <t>Осторожно только для мужчин</t>
  </si>
  <si>
    <t>Футбол (Москва, СПб, Казань, Сочи)</t>
  </si>
  <si>
    <t>Электрик, зеленый</t>
  </si>
  <si>
    <t>С днем рождения Алтай</t>
  </si>
  <si>
    <t>Желтый, серый, зеленый, красный</t>
  </si>
  <si>
    <t>Босс</t>
  </si>
  <si>
    <t>Бирюза, вишневый, черный, индиго</t>
  </si>
  <si>
    <t>Барнаул</t>
  </si>
  <si>
    <t>Серый</t>
  </si>
  <si>
    <t>Горный Алтай</t>
  </si>
  <si>
    <t>Зодиак (все знаки)</t>
  </si>
  <si>
    <t>Индиго, бирюзовый, вишневый</t>
  </si>
  <si>
    <t>Sport</t>
  </si>
  <si>
    <t>Индиго, графит, коралл, шоколад</t>
  </si>
  <si>
    <t>Салют</t>
  </si>
  <si>
    <t>графит, вишневый, шоколад</t>
  </si>
  <si>
    <t xml:space="preserve">Полотенца гладкокрашенные группа "Пляж" </t>
  </si>
  <si>
    <t>Наутилус</t>
  </si>
  <si>
    <t>бирюза,зеленый,коралл,красный,сирень,яр-оранжевый,яр-розовый</t>
  </si>
  <si>
    <t>п/п мешок/60шт.</t>
  </si>
  <si>
    <t>Мой малыш</t>
  </si>
  <si>
    <t>бирюза,розовый,св-зелень,яр-желтый,яр-оранж,яр-розовый</t>
  </si>
  <si>
    <t>Круиз</t>
  </si>
  <si>
    <t>Лето</t>
  </si>
  <si>
    <t>Бирюза, зеленый, красный ,  сиреневый</t>
  </si>
  <si>
    <t>Море</t>
  </si>
  <si>
    <t>Остров</t>
  </si>
  <si>
    <t>Мифы и легенды Алтайского края</t>
  </si>
  <si>
    <t>Зеленый</t>
  </si>
  <si>
    <t xml:space="preserve">                                 Полотенца плотностью свыше 400 г/м2 с жаккардовым бордюром</t>
  </si>
  <si>
    <t>Кристалл</t>
  </si>
  <si>
    <t>Сапфир, вишневый, изумрудный</t>
  </si>
  <si>
    <t>Лотос</t>
  </si>
  <si>
    <t>Бирюза, красный, слоновая кость, сирень, яр-желтый, яр-оранжевый</t>
  </si>
  <si>
    <t>Крестик, Ангел</t>
  </si>
  <si>
    <t>белый, голубой, розовый</t>
  </si>
  <si>
    <t>Перья</t>
  </si>
  <si>
    <t>бирюза, св-сиреневый, св-сиреневый, малиновый, темно-синий</t>
  </si>
  <si>
    <t>Настоящий друг</t>
  </si>
  <si>
    <t>Графит, сапфир, вишневый</t>
  </si>
  <si>
    <t>Гармония</t>
  </si>
  <si>
    <t>п/п мешок/400шт.</t>
  </si>
  <si>
    <t>Огурцы</t>
  </si>
  <si>
    <t>Индиго, красный, мята, зеленый</t>
  </si>
  <si>
    <t>Косы</t>
  </si>
  <si>
    <t>индиго,оливка,персик,розовый,св-бирюза,серый,сирень</t>
  </si>
  <si>
    <t>Кружево</t>
  </si>
  <si>
    <t>зеленый,индиго,персик,св-бирюза,св-сирень,сирень</t>
  </si>
  <si>
    <t>Без рисунка,
Ножки</t>
  </si>
  <si>
    <t>Отельная группа (белые полотенца с низкой петлей и повышенной плотностью),в петле двойная кольцевая крученая нить</t>
  </si>
  <si>
    <t>Без рисунка  Ножки</t>
  </si>
  <si>
    <t>белый</t>
  </si>
  <si>
    <t>п/п мешок/180шт.</t>
  </si>
  <si>
    <t>Ножки</t>
  </si>
  <si>
    <t>Полотенца ЭКОдом</t>
  </si>
  <si>
    <t>Экодом</t>
  </si>
  <si>
    <t>"слоновая кость"</t>
  </si>
  <si>
    <t>Швейные изделия</t>
  </si>
  <si>
    <t>Комплект махрового постельного белья</t>
  </si>
  <si>
    <t>2 сп</t>
  </si>
  <si>
    <t>КПБ, Плед "Орнамент" 180*200*360;простынь махровая 180*200*320;наволочка 2шт 70*70*320</t>
  </si>
  <si>
    <t>голубой, св-сиреневый,слоновая кость</t>
  </si>
  <si>
    <t>Простынь махровая 2,2м (со швом)</t>
  </si>
  <si>
    <t>Без рисунка (со швом)</t>
  </si>
  <si>
    <t>в ассортименте</t>
  </si>
  <si>
    <t>индивидуальная упаковка</t>
  </si>
  <si>
    <t>Плед махровый Абстракция</t>
  </si>
  <si>
    <t>Повязка для волос</t>
  </si>
  <si>
    <t>розовый, голубой</t>
  </si>
  <si>
    <t>Уголок детский (полотенце для купания)</t>
  </si>
  <si>
    <t>Халат детский комбинированный</t>
  </si>
  <si>
    <t>р-р 26-42</t>
  </si>
  <si>
    <t>коробка/10шт.</t>
  </si>
  <si>
    <t>Халат детский с капюшоном</t>
  </si>
  <si>
    <t>Халат  короткий "Кимоно"</t>
  </si>
  <si>
    <t>р-р 44-62</t>
  </si>
  <si>
    <t>Халат длинный "Кимоно"</t>
  </si>
  <si>
    <t xml:space="preserve">Халат длинный с капюшоном </t>
  </si>
  <si>
    <t>Халат длинный с шалевым воротником</t>
  </si>
  <si>
    <t>Халат длинный с  шалевым воротником отделка «Орнамент»</t>
  </si>
  <si>
    <t>Халат укороченный  с капюшоном комбинированный</t>
  </si>
  <si>
    <t>Халат детский комбинированный «ЭкоДом»</t>
  </si>
  <si>
    <t>Халат длинный с  шалевым воротником отделка «ЭкоДом»</t>
  </si>
  <si>
    <t>р-р 44-56</t>
  </si>
  <si>
    <t xml:space="preserve">Подарочный набор мужской «Орнамент» Килт+полотенце  </t>
  </si>
  <si>
    <t>Р-р 42-54</t>
  </si>
  <si>
    <t>коробка/30шт.</t>
  </si>
  <si>
    <t xml:space="preserve">Подарочный набор женский «Орнамент»  Парео+полотенце </t>
  </si>
  <si>
    <t>Орнамент</t>
  </si>
  <si>
    <t xml:space="preserve">Килт мужской «Орнамент»  </t>
  </si>
  <si>
    <t xml:space="preserve">Парэо женское «Орнамент»  </t>
  </si>
  <si>
    <t xml:space="preserve">Килт мужской </t>
  </si>
  <si>
    <t xml:space="preserve">Парэо женское </t>
  </si>
  <si>
    <t>Набор "Сауна" женский</t>
  </si>
  <si>
    <t>р-р 44-52</t>
  </si>
  <si>
    <t>Набор "Сауна" мужской</t>
  </si>
  <si>
    <t>р-р 46-56</t>
  </si>
  <si>
    <t>Ткань махровая</t>
  </si>
  <si>
    <t>п/м</t>
  </si>
  <si>
    <t xml:space="preserve">Возможно изготовление полотенец с любой вышивкой по заказу Покупателя. </t>
  </si>
  <si>
    <t>Цены вышивки зависит от количества стежков</t>
  </si>
  <si>
    <t xml:space="preserve">ВАЖНО!!!! Возможно наличие на складе товара других плотностей,размеров, дизайна. </t>
  </si>
  <si>
    <t>Информация о наличии товара - в отделе продаж.</t>
  </si>
  <si>
    <t>* в цену не включена стоимость коробки</t>
  </si>
  <si>
    <t>**об условиях предоставления скидок узнавайте у менеджеров</t>
  </si>
  <si>
    <t>***Тип бордюра, рисунка смотрите на нашем сайте www.lacasa-tex.ru</t>
  </si>
  <si>
    <t>Бирюза, зеленый, апельсиновый, малиновый</t>
  </si>
  <si>
    <t>мятный, индиго, вишневый, морская волна, полынь, персик</t>
  </si>
  <si>
    <t>Индиго,красный</t>
  </si>
  <si>
    <t>коралл, бирюза, ярко-оранж, серый, шоколад, индиго</t>
  </si>
  <si>
    <t>сиреневый, бирюзовый, ярко-оранжевый, малиновый, зеленый, вишневый</t>
  </si>
  <si>
    <t>морская волна, оливковый, серый</t>
  </si>
  <si>
    <t>желтый, шоколадный, красный</t>
  </si>
  <si>
    <t>бирюза, индиго, красный</t>
  </si>
  <si>
    <t>бирюза, индиго, вишневый</t>
  </si>
  <si>
    <t>Морская волна, светло-зеленый, апельсиновый, желтый</t>
  </si>
  <si>
    <t>Флория</t>
  </si>
  <si>
    <t>коралл, голубой, индиго, шоколад</t>
  </si>
  <si>
    <t>Русские узоры</t>
  </si>
  <si>
    <t>Красный, светло-зеленый, ярко-оранжевый, персиковый</t>
  </si>
  <si>
    <t xml:space="preserve">Без рисунка  </t>
  </si>
  <si>
    <t>Тюрбан</t>
  </si>
  <si>
    <t>free</t>
  </si>
  <si>
    <t>вый, св-зеленый, малиновый</t>
  </si>
  <si>
    <t>индиго</t>
  </si>
  <si>
    <t>Абстракция (со швом)</t>
  </si>
  <si>
    <t>Париж</t>
  </si>
  <si>
    <t>вишневый, шоколадный</t>
  </si>
  <si>
    <t>персиковый, св-зеленый, малиновый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</si>
</sst>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0"/>
      <name val="Arial"/>
      <family val="2"/>
    </font>
    <font>
      <sz val="10"/>
      <name val="Arial Cyr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 applyAlignment="1">
      <alignment horizontal="center"/>
      <protection/>
    </xf>
    <xf numFmtId="2" fontId="3" fillId="0" borderId="0" xfId="33" applyNumberFormat="1" applyFont="1" applyFill="1" applyAlignment="1">
      <alignment horizontal="left"/>
      <protection/>
    </xf>
    <xf numFmtId="164" fontId="3" fillId="0" borderId="0" xfId="33" applyNumberFormat="1" applyFont="1" applyFill="1" applyAlignment="1">
      <alignment horizontal="center"/>
      <protection/>
    </xf>
    <xf numFmtId="0" fontId="2" fillId="0" borderId="0" xfId="33">
      <alignment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left"/>
      <protection/>
    </xf>
    <xf numFmtId="164" fontId="3" fillId="0" borderId="0" xfId="33" applyNumberFormat="1" applyFont="1" applyFill="1" applyBorder="1" applyAlignment="1">
      <alignment horizont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1" fontId="8" fillId="33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 inden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2" fontId="4" fillId="0" borderId="10" xfId="43" applyNumberFormat="1" applyFont="1" applyFill="1" applyBorder="1" applyAlignment="1" applyProtection="1">
      <alignment horizontal="center" vertical="center" wrapText="1"/>
      <protection/>
    </xf>
    <xf numFmtId="2" fontId="4" fillId="0" borderId="12" xfId="43" applyNumberFormat="1" applyFont="1" applyFill="1" applyBorder="1" applyAlignment="1" applyProtection="1">
      <alignment horizontal="center" vertical="center" wrapText="1"/>
      <protection/>
    </xf>
    <xf numFmtId="1" fontId="8" fillId="0" borderId="10" xfId="33" applyNumberFormat="1" applyFont="1" applyFill="1" applyBorder="1" applyAlignment="1">
      <alignment horizontal="center" vertical="center" wrapText="1"/>
      <protection/>
    </xf>
    <xf numFmtId="1" fontId="9" fillId="0" borderId="12" xfId="33" applyNumberFormat="1" applyFont="1" applyFill="1" applyBorder="1" applyAlignment="1">
      <alignment horizontal="center" vertical="center" wrapText="1"/>
      <protection/>
    </xf>
    <xf numFmtId="1" fontId="9" fillId="0" borderId="12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left" vertical="center" wrapText="1" indent="1"/>
      <protection/>
    </xf>
    <xf numFmtId="2" fontId="0" fillId="0" borderId="0" xfId="33" applyNumberFormat="1" applyFont="1" applyFill="1" applyBorder="1" applyAlignment="1">
      <alignment horizontal="center" vertical="center" wrapText="1"/>
      <protection/>
    </xf>
    <xf numFmtId="1" fontId="0" fillId="0" borderId="0" xfId="33" applyNumberFormat="1" applyFont="1" applyFill="1" applyBorder="1" applyAlignment="1">
      <alignment horizontal="center" vertical="center" wrapText="1"/>
      <protection/>
    </xf>
    <xf numFmtId="2" fontId="10" fillId="33" borderId="10" xfId="43" applyNumberFormat="1" applyFont="1" applyFill="1" applyBorder="1" applyAlignment="1" applyProtection="1">
      <alignment horizontal="center" vertical="center" wrapText="1"/>
      <protection/>
    </xf>
    <xf numFmtId="1" fontId="8" fillId="33" borderId="12" xfId="33" applyNumberFormat="1" applyFont="1" applyFill="1" applyBorder="1" applyAlignment="1">
      <alignment horizontal="center" vertical="center" wrapText="1"/>
      <protection/>
    </xf>
    <xf numFmtId="0" fontId="4" fillId="33" borderId="10" xfId="33" applyNumberFormat="1" applyFont="1" applyFill="1" applyBorder="1" applyAlignment="1">
      <alignment horizontal="center" vertical="center" wrapText="1"/>
      <protection/>
    </xf>
    <xf numFmtId="2" fontId="4" fillId="34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left" vertical="center" wrapText="1" inden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2" fontId="4" fillId="34" borderId="12" xfId="43" applyNumberFormat="1" applyFont="1" applyFill="1" applyBorder="1" applyAlignment="1" applyProtection="1">
      <alignment horizontal="center" vertical="center" wrapText="1"/>
      <protection/>
    </xf>
    <xf numFmtId="2" fontId="4" fillId="34" borderId="13" xfId="43" applyNumberFormat="1" applyFont="1" applyFill="1" applyBorder="1" applyAlignment="1" applyProtection="1">
      <alignment horizontal="center" vertical="center" wrapText="1"/>
      <protection/>
    </xf>
    <xf numFmtId="2" fontId="4" fillId="33" borderId="10" xfId="43" applyNumberFormat="1" applyFont="1" applyFill="1" applyBorder="1" applyAlignment="1" applyProtection="1">
      <alignment horizontal="center" vertical="center" wrapText="1"/>
      <protection/>
    </xf>
    <xf numFmtId="2" fontId="4" fillId="33" borderId="12" xfId="4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NumberFormat="1" applyFont="1" applyFill="1" applyBorder="1" applyAlignment="1">
      <alignment horizontal="center" vertical="center" wrapText="1"/>
      <protection/>
    </xf>
    <xf numFmtId="2" fontId="10" fillId="33" borderId="15" xfId="43" applyNumberFormat="1" applyFont="1" applyFill="1" applyBorder="1" applyAlignment="1" applyProtection="1">
      <alignment horizontal="center" vertical="center" wrapText="1"/>
      <protection/>
    </xf>
    <xf numFmtId="2" fontId="10" fillId="33" borderId="0" xfId="43" applyNumberFormat="1" applyFont="1" applyFill="1" applyBorder="1" applyAlignment="1" applyProtection="1">
      <alignment horizontal="center" vertical="center" wrapText="1"/>
      <protection/>
    </xf>
    <xf numFmtId="0" fontId="4" fillId="33" borderId="12" xfId="33" applyNumberFormat="1" applyFont="1" applyFill="1" applyBorder="1" applyAlignment="1">
      <alignment horizontal="center" vertical="center" wrapText="1"/>
      <protection/>
    </xf>
    <xf numFmtId="0" fontId="3" fillId="0" borderId="12" xfId="33" applyNumberFormat="1" applyFont="1" applyFill="1" applyBorder="1" applyAlignment="1">
      <alignment horizontal="center" vertical="center" wrapText="1"/>
      <protection/>
    </xf>
    <xf numFmtId="2" fontId="4" fillId="34" borderId="16" xfId="43" applyNumberFormat="1" applyFont="1" applyFill="1" applyBorder="1" applyAlignment="1" applyProtection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 indent="1"/>
      <protection/>
    </xf>
    <xf numFmtId="0" fontId="4" fillId="33" borderId="17" xfId="33" applyNumberFormat="1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4" fillId="0" borderId="17" xfId="33" applyNumberFormat="1" applyFont="1" applyFill="1" applyBorder="1" applyAlignment="1">
      <alignment horizontal="center" vertical="center" wrapText="1"/>
      <protection/>
    </xf>
    <xf numFmtId="0" fontId="3" fillId="0" borderId="17" xfId="33" applyNumberFormat="1" applyFont="1" applyFill="1" applyBorder="1" applyAlignment="1">
      <alignment horizontal="left" vertical="center" wrapText="1" indent="1"/>
      <protection/>
    </xf>
    <xf numFmtId="2" fontId="8" fillId="33" borderId="10" xfId="33" applyNumberFormat="1" applyFont="1" applyFill="1" applyBorder="1" applyAlignment="1">
      <alignment horizontal="center" vertical="center" wrapText="1"/>
      <protection/>
    </xf>
    <xf numFmtId="1" fontId="8" fillId="33" borderId="14" xfId="33" applyNumberFormat="1" applyFont="1" applyFill="1" applyBorder="1" applyAlignment="1">
      <alignment horizontal="center" vertical="center" wrapText="1"/>
      <protection/>
    </xf>
    <xf numFmtId="1" fontId="8" fillId="33" borderId="14" xfId="33" applyNumberFormat="1" applyFont="1" applyFill="1" applyBorder="1" applyAlignment="1">
      <alignment horizontal="center" vertical="center"/>
      <protection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2" fontId="4" fillId="34" borderId="14" xfId="43" applyNumberFormat="1" applyFont="1" applyFill="1" applyBorder="1" applyAlignment="1" applyProtection="1">
      <alignment horizontal="center" vertical="center" wrapText="1"/>
      <protection/>
    </xf>
    <xf numFmtId="1" fontId="8" fillId="33" borderId="16" xfId="33" applyNumberFormat="1" applyFont="1" applyFill="1" applyBorder="1" applyAlignment="1">
      <alignment horizontal="center" vertical="center" wrapText="1"/>
      <protection/>
    </xf>
    <xf numFmtId="0" fontId="8" fillId="33" borderId="16" xfId="33" applyNumberFormat="1" applyFont="1" applyFill="1" applyBorder="1" applyAlignment="1">
      <alignment horizontal="center" vertical="center" wrapText="1"/>
      <protection/>
    </xf>
    <xf numFmtId="1" fontId="8" fillId="33" borderId="18" xfId="33" applyNumberFormat="1" applyFont="1" applyFill="1" applyBorder="1" applyAlignment="1">
      <alignment horizontal="center" vertical="center"/>
      <protection/>
    </xf>
    <xf numFmtId="0" fontId="0" fillId="0" borderId="10" xfId="33" applyNumberFormat="1" applyFont="1" applyFill="1" applyBorder="1" applyAlignment="1">
      <alignment horizontal="left" vertical="center" wrapText="1" indent="1"/>
      <protection/>
    </xf>
    <xf numFmtId="0" fontId="0" fillId="0" borderId="10" xfId="33" applyNumberFormat="1" applyFont="1" applyFill="1" applyBorder="1" applyAlignment="1">
      <alignment horizontal="center" vertical="center" wrapText="1"/>
      <protection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0" fontId="12" fillId="0" borderId="12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33" applyNumberFormat="1" applyFont="1" applyFill="1" applyBorder="1" applyAlignment="1">
      <alignment horizontal="left" vertical="center" wrapText="1" indent="1"/>
      <protection/>
    </xf>
    <xf numFmtId="0" fontId="3" fillId="0" borderId="16" xfId="33" applyNumberFormat="1" applyFont="1" applyFill="1" applyBorder="1" applyAlignment="1">
      <alignment horizontal="center" vertical="center" wrapText="1"/>
      <protection/>
    </xf>
    <xf numFmtId="0" fontId="3" fillId="0" borderId="16" xfId="33" applyNumberFormat="1" applyFont="1" applyFill="1" applyBorder="1" applyAlignment="1">
      <alignment horizontal="left" vertical="center" wrapText="1"/>
      <protection/>
    </xf>
    <xf numFmtId="0" fontId="3" fillId="0" borderId="12" xfId="33" applyNumberFormat="1" applyFont="1" applyFill="1" applyBorder="1" applyAlignment="1">
      <alignment horizontal="left" vertical="center" wrapText="1" indent="1"/>
      <protection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left"/>
      <protection/>
    </xf>
    <xf numFmtId="0" fontId="4" fillId="0" borderId="19" xfId="33" applyNumberFormat="1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>
      <alignment horizontal="left" vertical="center" wrapText="1" indent="1"/>
      <protection/>
    </xf>
    <xf numFmtId="0" fontId="3" fillId="0" borderId="13" xfId="33" applyNumberFormat="1" applyFont="1" applyFill="1" applyBorder="1" applyAlignment="1">
      <alignment horizontal="center" vertical="center" wrapText="1"/>
      <protection/>
    </xf>
    <xf numFmtId="0" fontId="3" fillId="0" borderId="13" xfId="33" applyNumberFormat="1" applyFont="1" applyFill="1" applyBorder="1" applyAlignment="1">
      <alignment horizontal="left" vertical="center" wrapText="1"/>
      <protection/>
    </xf>
    <xf numFmtId="0" fontId="3" fillId="0" borderId="17" xfId="33" applyNumberFormat="1" applyFont="1" applyFill="1" applyBorder="1" applyAlignment="1">
      <alignment horizontal="center" vertical="center" wrapText="1"/>
      <protection/>
    </xf>
    <xf numFmtId="2" fontId="4" fillId="0" borderId="13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left"/>
      <protection/>
    </xf>
    <xf numFmtId="2" fontId="3" fillId="0" borderId="10" xfId="33" applyNumberFormat="1" applyFont="1" applyFill="1" applyBorder="1" applyAlignment="1">
      <alignment horizontal="left"/>
      <protection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Alignment="1">
      <alignment horizontal="center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3" fillId="0" borderId="20" xfId="54" applyNumberFormat="1" applyFont="1" applyFill="1" applyBorder="1" applyAlignment="1">
      <alignment horizontal="left" vertical="center" wrapText="1" indent="1"/>
      <protection/>
    </xf>
    <xf numFmtId="0" fontId="3" fillId="0" borderId="20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6" fillId="0" borderId="14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2" xfId="43" applyNumberFormat="1" applyFont="1" applyFill="1" applyBorder="1" applyAlignment="1" applyProtection="1">
      <alignment horizontal="center" vertical="center" wrapText="1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NumberFormat="1" applyFont="1" applyFill="1" applyBorder="1" applyAlignment="1">
      <alignment horizontal="center" vertical="center" wrapText="1"/>
      <protection/>
    </xf>
    <xf numFmtId="0" fontId="11" fillId="0" borderId="17" xfId="43" applyNumberFormat="1" applyFont="1" applyFill="1" applyBorder="1" applyAlignment="1" applyProtection="1">
      <alignment horizontal="center" vertical="center" wrapText="1"/>
      <protection/>
    </xf>
    <xf numFmtId="0" fontId="11" fillId="0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4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11" fillId="0" borderId="12" xfId="33" applyNumberFormat="1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2" xfId="33" applyNumberFormat="1" applyFont="1" applyFill="1" applyBorder="1" applyAlignment="1">
      <alignment horizontal="left" vertical="center" wrapText="1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2" fontId="4" fillId="0" borderId="16" xfId="33" applyNumberFormat="1" applyFont="1" applyFill="1" applyBorder="1" applyAlignment="1">
      <alignment horizontal="center" vertical="center" wrapText="1"/>
      <protection/>
    </xf>
    <xf numFmtId="0" fontId="11" fillId="0" borderId="17" xfId="33" applyNumberFormat="1" applyFont="1" applyFill="1" applyBorder="1" applyAlignment="1">
      <alignment horizontal="center" vertical="center" wrapText="1"/>
      <protection/>
    </xf>
    <xf numFmtId="2" fontId="4" fillId="0" borderId="20" xfId="3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4</xdr:col>
      <xdr:colOff>495300</xdr:colOff>
      <xdr:row>4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2247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9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163" sqref="J162:L163"/>
    </sheetView>
  </sheetViews>
  <sheetFormatPr defaultColWidth="8.57421875" defaultRowHeight="12.75" customHeight="1"/>
  <cols>
    <col min="1" max="1" width="1.7109375" style="1" customWidth="1"/>
    <col min="2" max="2" width="13.57421875" style="1" customWidth="1"/>
    <col min="3" max="3" width="6.57421875" style="1" customWidth="1"/>
    <col min="4" max="4" width="7.00390625" style="1" customWidth="1"/>
    <col min="5" max="5" width="15.140625" style="1" customWidth="1"/>
    <col min="6" max="6" width="27.7109375" style="2" customWidth="1"/>
    <col min="7" max="7" width="7.140625" style="1" customWidth="1"/>
    <col min="8" max="8" width="7.57421875" style="1" customWidth="1"/>
    <col min="9" max="9" width="12.00390625" style="1" customWidth="1"/>
    <col min="10" max="10" width="9.28125" style="3" customWidth="1"/>
    <col min="11" max="11" width="8.57421875" style="1" customWidth="1"/>
    <col min="12" max="12" width="8.57421875" style="4" customWidth="1"/>
    <col min="13" max="248" width="8.57421875" style="1" customWidth="1"/>
    <col min="249" max="16384" width="8.57421875" style="5" customWidth="1"/>
  </cols>
  <sheetData>
    <row r="1" spans="7:12" ht="13.5" customHeight="1">
      <c r="G1" s="6"/>
      <c r="H1" s="6"/>
      <c r="I1" s="6"/>
      <c r="J1" s="6"/>
      <c r="K1" s="7"/>
      <c r="L1" s="8"/>
    </row>
    <row r="2" spans="7:12" ht="12.75" customHeight="1">
      <c r="G2" s="6"/>
      <c r="H2" s="6"/>
      <c r="I2" s="6"/>
      <c r="J2" s="6"/>
      <c r="K2" s="7"/>
      <c r="L2" s="8"/>
    </row>
    <row r="3" spans="7:12" ht="12.75" customHeight="1">
      <c r="G3" s="6"/>
      <c r="H3" s="6"/>
      <c r="I3" s="6"/>
      <c r="J3" s="6"/>
      <c r="K3" s="7"/>
      <c r="L3" s="8"/>
    </row>
    <row r="4" spans="7:12" ht="12.75" customHeight="1">
      <c r="G4" s="6"/>
      <c r="H4" s="6"/>
      <c r="I4" s="6"/>
      <c r="J4" s="6"/>
      <c r="K4" s="7"/>
      <c r="L4" s="8"/>
    </row>
    <row r="5" spans="7:12" ht="17.25" customHeight="1">
      <c r="G5" s="86"/>
      <c r="H5" s="86"/>
      <c r="I5" s="86"/>
      <c r="J5" s="86"/>
      <c r="K5" s="86"/>
      <c r="L5" s="86"/>
    </row>
    <row r="6" spans="2:12" ht="33.75" customHeight="1">
      <c r="B6" s="87" t="s">
        <v>0</v>
      </c>
      <c r="C6" s="87" t="s">
        <v>1</v>
      </c>
      <c r="D6" s="87" t="s">
        <v>2</v>
      </c>
      <c r="E6" s="87" t="s">
        <v>3</v>
      </c>
      <c r="F6" s="87" t="s">
        <v>4</v>
      </c>
      <c r="G6" s="87" t="s">
        <v>5</v>
      </c>
      <c r="H6" s="87" t="s">
        <v>6</v>
      </c>
      <c r="I6" s="87" t="s">
        <v>7</v>
      </c>
      <c r="J6" s="88" t="s">
        <v>8</v>
      </c>
      <c r="K6" s="88"/>
      <c r="L6" s="88"/>
    </row>
    <row r="7" spans="2:12" ht="38.25" customHeight="1">
      <c r="B7" s="87"/>
      <c r="C7" s="87"/>
      <c r="D7" s="87"/>
      <c r="E7" s="87"/>
      <c r="F7" s="87"/>
      <c r="G7" s="87"/>
      <c r="H7" s="87"/>
      <c r="I7" s="87"/>
      <c r="J7" s="10">
        <v>300000</v>
      </c>
      <c r="K7" s="10">
        <v>150000</v>
      </c>
      <c r="L7" s="10">
        <v>15000</v>
      </c>
    </row>
    <row r="8" spans="2:12" ht="20.25" customHeight="1">
      <c r="B8" s="89" t="s">
        <v>9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2" ht="20.25" customHeight="1" hidden="1">
      <c r="B9" s="90"/>
      <c r="C9" s="90"/>
      <c r="D9" s="90"/>
      <c r="E9" s="90"/>
      <c r="F9" s="90"/>
      <c r="G9" s="90"/>
      <c r="H9" s="90"/>
      <c r="I9" s="90"/>
      <c r="J9" s="11">
        <v>740</v>
      </c>
      <c r="K9" s="11">
        <v>795</v>
      </c>
      <c r="L9" s="11">
        <v>856</v>
      </c>
    </row>
    <row r="10" spans="2:12" ht="36.75" customHeight="1">
      <c r="B10" s="12" t="s">
        <v>10</v>
      </c>
      <c r="C10" s="12">
        <v>30</v>
      </c>
      <c r="D10" s="12">
        <v>30</v>
      </c>
      <c r="E10" s="9" t="s">
        <v>11</v>
      </c>
      <c r="F10" s="9" t="s">
        <v>12</v>
      </c>
      <c r="G10" s="13">
        <v>360</v>
      </c>
      <c r="H10" s="14">
        <v>20</v>
      </c>
      <c r="I10" s="14" t="s">
        <v>13</v>
      </c>
      <c r="J10" s="15">
        <v>13</v>
      </c>
      <c r="K10" s="16">
        <f>J10*1.08</f>
        <v>14.040000000000001</v>
      </c>
      <c r="L10" s="15">
        <f>J10*1.16</f>
        <v>15.079999999999998</v>
      </c>
    </row>
    <row r="11" spans="2:12" ht="33.75">
      <c r="B11" s="12" t="s">
        <v>14</v>
      </c>
      <c r="C11" s="12">
        <v>30</v>
      </c>
      <c r="D11" s="12">
        <v>30</v>
      </c>
      <c r="E11" s="9" t="s">
        <v>11</v>
      </c>
      <c r="F11" s="9" t="s">
        <v>12</v>
      </c>
      <c r="G11" s="13">
        <v>360</v>
      </c>
      <c r="H11" s="14">
        <v>20</v>
      </c>
      <c r="I11" s="14" t="s">
        <v>13</v>
      </c>
      <c r="J11" s="15">
        <f>ROUND((C11/100)*(D11/100)*(G11/1000)*$J$9,1)</f>
        <v>24</v>
      </c>
      <c r="K11" s="15">
        <f>ROUND((C11/100)*(D11/100)*(G11/1000)*$K$9,1)</f>
        <v>25.8</v>
      </c>
      <c r="L11" s="15">
        <f>ROUND((C11/100)*(D11/100)*(G11/1000)*$L$9,1)</f>
        <v>27.7</v>
      </c>
    </row>
    <row r="12" spans="2:12" ht="12.75" customHeight="1" hidden="1">
      <c r="B12" s="90"/>
      <c r="C12" s="90"/>
      <c r="D12" s="90"/>
      <c r="E12" s="90"/>
      <c r="F12" s="90"/>
      <c r="G12" s="90"/>
      <c r="H12" s="90"/>
      <c r="I12" s="90"/>
      <c r="J12" s="17">
        <v>703</v>
      </c>
      <c r="K12" s="18">
        <v>757</v>
      </c>
      <c r="L12" s="19">
        <v>815</v>
      </c>
    </row>
    <row r="13" spans="2:17" ht="36.75" customHeight="1">
      <c r="B13" s="20" t="s">
        <v>15</v>
      </c>
      <c r="C13" s="20">
        <v>30</v>
      </c>
      <c r="D13" s="20">
        <v>60</v>
      </c>
      <c r="E13" s="9" t="s">
        <v>16</v>
      </c>
      <c r="F13" s="9" t="s">
        <v>17</v>
      </c>
      <c r="G13" s="13">
        <v>320</v>
      </c>
      <c r="H13" s="14">
        <v>20</v>
      </c>
      <c r="I13" s="14" t="s">
        <v>18</v>
      </c>
      <c r="J13" s="15">
        <f aca="true" t="shared" si="0" ref="J13:J21">ROUND((C13/100)*(D13/100)*(G13/1000)*$J$12,1)</f>
        <v>40.5</v>
      </c>
      <c r="K13" s="16">
        <f aca="true" t="shared" si="1" ref="K13:K21">ROUND((C13/100)*D13/100*(G13/1000)*$K$12,1)</f>
        <v>43.6</v>
      </c>
      <c r="L13" s="15">
        <f aca="true" t="shared" si="2" ref="L13:L21">ROUND((C13/100)*D13/100*(G13/1000)*$L$12,1)</f>
        <v>46.9</v>
      </c>
      <c r="M13" s="21"/>
      <c r="N13" s="22"/>
      <c r="O13" s="22"/>
      <c r="P13" s="22"/>
      <c r="Q13" s="22"/>
    </row>
    <row r="14" spans="2:17" ht="39" customHeight="1">
      <c r="B14" s="20" t="s">
        <v>15</v>
      </c>
      <c r="C14" s="20">
        <v>50</v>
      </c>
      <c r="D14" s="20">
        <v>90</v>
      </c>
      <c r="E14" s="9" t="s">
        <v>19</v>
      </c>
      <c r="F14" s="9" t="s">
        <v>17</v>
      </c>
      <c r="G14" s="13">
        <v>320</v>
      </c>
      <c r="H14" s="14">
        <v>10</v>
      </c>
      <c r="I14" s="14" t="s">
        <v>20</v>
      </c>
      <c r="J14" s="15">
        <f t="shared" si="0"/>
        <v>101.2</v>
      </c>
      <c r="K14" s="16">
        <f t="shared" si="1"/>
        <v>109</v>
      </c>
      <c r="L14" s="15">
        <f t="shared" si="2"/>
        <v>117.4</v>
      </c>
      <c r="M14" s="21"/>
      <c r="N14" s="22"/>
      <c r="O14" s="22"/>
      <c r="P14" s="22"/>
      <c r="Q14" s="22"/>
    </row>
    <row r="15" spans="2:17" ht="37.5" customHeight="1">
      <c r="B15" s="20" t="s">
        <v>15</v>
      </c>
      <c r="C15" s="20">
        <v>70</v>
      </c>
      <c r="D15" s="20">
        <v>130</v>
      </c>
      <c r="E15" s="9" t="s">
        <v>21</v>
      </c>
      <c r="F15" s="9" t="s">
        <v>17</v>
      </c>
      <c r="G15" s="13">
        <v>320</v>
      </c>
      <c r="H15" s="14">
        <v>5</v>
      </c>
      <c r="I15" s="14" t="s">
        <v>22</v>
      </c>
      <c r="J15" s="15">
        <f t="shared" si="0"/>
        <v>204.7</v>
      </c>
      <c r="K15" s="16">
        <f t="shared" si="1"/>
        <v>220.4</v>
      </c>
      <c r="L15" s="15">
        <f t="shared" si="2"/>
        <v>237.3</v>
      </c>
      <c r="M15" s="21"/>
      <c r="N15" s="22"/>
      <c r="O15" s="22"/>
      <c r="P15" s="22"/>
      <c r="Q15" s="22"/>
    </row>
    <row r="16" spans="2:12" ht="22.5" customHeight="1">
      <c r="B16" s="20" t="s">
        <v>15</v>
      </c>
      <c r="C16" s="20">
        <v>30</v>
      </c>
      <c r="D16" s="20">
        <v>70</v>
      </c>
      <c r="E16" s="9" t="s">
        <v>23</v>
      </c>
      <c r="F16" s="9" t="s">
        <v>185</v>
      </c>
      <c r="G16" s="13">
        <v>320</v>
      </c>
      <c r="H16" s="14">
        <v>20</v>
      </c>
      <c r="I16" s="14" t="s">
        <v>18</v>
      </c>
      <c r="J16" s="15">
        <f t="shared" si="0"/>
        <v>47.2</v>
      </c>
      <c r="K16" s="16">
        <f t="shared" si="1"/>
        <v>50.9</v>
      </c>
      <c r="L16" s="15">
        <f t="shared" si="2"/>
        <v>54.8</v>
      </c>
    </row>
    <row r="17" spans="2:12" ht="22.5" customHeight="1">
      <c r="B17" s="20" t="s">
        <v>15</v>
      </c>
      <c r="C17" s="20">
        <v>50</v>
      </c>
      <c r="D17" s="20">
        <v>90</v>
      </c>
      <c r="E17" s="9" t="s">
        <v>23</v>
      </c>
      <c r="F17" s="9" t="s">
        <v>185</v>
      </c>
      <c r="G17" s="13">
        <v>320</v>
      </c>
      <c r="H17" s="14">
        <v>10</v>
      </c>
      <c r="I17" s="14" t="s">
        <v>24</v>
      </c>
      <c r="J17" s="15">
        <f t="shared" si="0"/>
        <v>101.2</v>
      </c>
      <c r="K17" s="16">
        <f t="shared" si="1"/>
        <v>109</v>
      </c>
      <c r="L17" s="15">
        <f t="shared" si="2"/>
        <v>117.4</v>
      </c>
    </row>
    <row r="18" spans="2:12" ht="22.5" customHeight="1">
      <c r="B18" s="20" t="s">
        <v>15</v>
      </c>
      <c r="C18" s="20">
        <v>70</v>
      </c>
      <c r="D18" s="20">
        <v>130</v>
      </c>
      <c r="E18" s="9" t="s">
        <v>23</v>
      </c>
      <c r="F18" s="9" t="s">
        <v>185</v>
      </c>
      <c r="G18" s="13">
        <v>320</v>
      </c>
      <c r="H18" s="14">
        <v>5</v>
      </c>
      <c r="I18" s="14" t="s">
        <v>22</v>
      </c>
      <c r="J18" s="15">
        <f t="shared" si="0"/>
        <v>204.7</v>
      </c>
      <c r="K18" s="16">
        <f t="shared" si="1"/>
        <v>220.4</v>
      </c>
      <c r="L18" s="15">
        <f t="shared" si="2"/>
        <v>237.3</v>
      </c>
    </row>
    <row r="19" spans="2:12" ht="36" customHeight="1">
      <c r="B19" s="20" t="s">
        <v>15</v>
      </c>
      <c r="C19" s="20">
        <v>30</v>
      </c>
      <c r="D19" s="20">
        <v>70</v>
      </c>
      <c r="E19" s="9" t="s">
        <v>25</v>
      </c>
      <c r="F19" s="9" t="s">
        <v>17</v>
      </c>
      <c r="G19" s="13">
        <v>360</v>
      </c>
      <c r="H19" s="14">
        <v>20</v>
      </c>
      <c r="I19" s="14" t="s">
        <v>26</v>
      </c>
      <c r="J19" s="15">
        <f t="shared" si="0"/>
        <v>53.1</v>
      </c>
      <c r="K19" s="16">
        <f t="shared" si="1"/>
        <v>57.2</v>
      </c>
      <c r="L19" s="15">
        <f t="shared" si="2"/>
        <v>61.6</v>
      </c>
    </row>
    <row r="20" spans="2:12" ht="33" customHeight="1">
      <c r="B20" s="20" t="s">
        <v>15</v>
      </c>
      <c r="C20" s="20">
        <v>50</v>
      </c>
      <c r="D20" s="20">
        <v>90</v>
      </c>
      <c r="E20" s="9" t="s">
        <v>27</v>
      </c>
      <c r="F20" s="9" t="s">
        <v>17</v>
      </c>
      <c r="G20" s="13">
        <v>360</v>
      </c>
      <c r="H20" s="14">
        <v>10</v>
      </c>
      <c r="I20" s="14" t="s">
        <v>20</v>
      </c>
      <c r="J20" s="15">
        <f t="shared" si="0"/>
        <v>113.9</v>
      </c>
      <c r="K20" s="16">
        <f t="shared" si="1"/>
        <v>122.6</v>
      </c>
      <c r="L20" s="15">
        <f t="shared" si="2"/>
        <v>132</v>
      </c>
    </row>
    <row r="21" spans="2:12" ht="33.75" customHeight="1">
      <c r="B21" s="20" t="s">
        <v>15</v>
      </c>
      <c r="C21" s="20">
        <v>70</v>
      </c>
      <c r="D21" s="20">
        <v>130</v>
      </c>
      <c r="E21" s="9" t="s">
        <v>27</v>
      </c>
      <c r="F21" s="9" t="s">
        <v>17</v>
      </c>
      <c r="G21" s="13">
        <v>360</v>
      </c>
      <c r="H21" s="14">
        <v>5</v>
      </c>
      <c r="I21" s="14" t="s">
        <v>28</v>
      </c>
      <c r="J21" s="15">
        <f t="shared" si="0"/>
        <v>230.3</v>
      </c>
      <c r="K21" s="16">
        <f t="shared" si="1"/>
        <v>248</v>
      </c>
      <c r="L21" s="15">
        <f t="shared" si="2"/>
        <v>267</v>
      </c>
    </row>
    <row r="22" spans="2:12" ht="19.5" customHeight="1">
      <c r="B22" s="91" t="s">
        <v>29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 ht="12.75" customHeight="1" hidden="1">
      <c r="B23" s="90"/>
      <c r="C23" s="90"/>
      <c r="D23" s="90"/>
      <c r="E23" s="90"/>
      <c r="F23" s="90"/>
      <c r="G23" s="90"/>
      <c r="H23" s="90"/>
      <c r="I23" s="90"/>
      <c r="J23" s="11">
        <v>750</v>
      </c>
      <c r="K23" s="23">
        <v>810</v>
      </c>
      <c r="L23" s="24">
        <v>875</v>
      </c>
    </row>
    <row r="24" spans="2:12" ht="25.5" customHeight="1">
      <c r="B24" s="20" t="s">
        <v>30</v>
      </c>
      <c r="C24" s="20">
        <v>30</v>
      </c>
      <c r="D24" s="20">
        <v>60</v>
      </c>
      <c r="E24" s="25" t="s">
        <v>202</v>
      </c>
      <c r="F24" s="9" t="s">
        <v>203</v>
      </c>
      <c r="G24" s="14">
        <v>360</v>
      </c>
      <c r="H24" s="14">
        <v>20</v>
      </c>
      <c r="I24" s="14" t="s">
        <v>26</v>
      </c>
      <c r="J24" s="26">
        <f>ROUND((C24/100)*(D24/100)*(G24/1000)*$J$23,1)</f>
        <v>48.6</v>
      </c>
      <c r="K24" s="26">
        <f>ROUND((C24/100)*D24/100*(G24/1000)*$K$23,1)</f>
        <v>52.5</v>
      </c>
      <c r="L24" s="26">
        <f>ROUND((C24/100)*D24/100*(G24/1000)*$L$23,1)</f>
        <v>56.7</v>
      </c>
    </row>
    <row r="25" spans="2:12" ht="27.75" customHeight="1">
      <c r="B25" s="20" t="s">
        <v>30</v>
      </c>
      <c r="C25" s="20">
        <v>30</v>
      </c>
      <c r="D25" s="20">
        <v>60</v>
      </c>
      <c r="E25" s="25" t="s">
        <v>31</v>
      </c>
      <c r="F25" s="9" t="s">
        <v>188</v>
      </c>
      <c r="G25" s="14">
        <v>360</v>
      </c>
      <c r="H25" s="14">
        <v>20</v>
      </c>
      <c r="I25" s="14" t="s">
        <v>26</v>
      </c>
      <c r="J25" s="26">
        <f>ROUND((C25/100)*(D25/100)*(G25/1000)*$J$23,1)</f>
        <v>48.6</v>
      </c>
      <c r="K25" s="26">
        <f>ROUND((C25/100)*D25/100*(G25/1000)*$K$23,1)</f>
        <v>52.5</v>
      </c>
      <c r="L25" s="26">
        <f>ROUND((C25/100)*D25/100*(G25/1000)*$L$23,1)</f>
        <v>56.7</v>
      </c>
    </row>
    <row r="26" spans="2:12" ht="27.75" customHeight="1">
      <c r="B26" s="20" t="s">
        <v>30</v>
      </c>
      <c r="C26" s="20">
        <v>30</v>
      </c>
      <c r="D26" s="20">
        <v>60</v>
      </c>
      <c r="E26" s="83" t="s">
        <v>192</v>
      </c>
      <c r="F26" s="83" t="s">
        <v>193</v>
      </c>
      <c r="G26" s="14">
        <v>360</v>
      </c>
      <c r="H26" s="14">
        <v>20</v>
      </c>
      <c r="I26" s="14" t="s">
        <v>26</v>
      </c>
      <c r="J26" s="26">
        <f>ROUND((C26/100)*(D26/100)*(G26/1000)*$J$23,1)</f>
        <v>48.6</v>
      </c>
      <c r="K26" s="26">
        <f>ROUND((C26/100)*D26/100*(G26/1000)*$K$23,1)</f>
        <v>52.5</v>
      </c>
      <c r="L26" s="26">
        <f>ROUND((C26/100)*D26/100*(G26/1000)*$L$23,1)</f>
        <v>56.7</v>
      </c>
    </row>
    <row r="27" spans="2:12" ht="27.75" customHeight="1">
      <c r="B27" s="20" t="s">
        <v>30</v>
      </c>
      <c r="C27" s="20">
        <v>30</v>
      </c>
      <c r="D27" s="20">
        <v>60</v>
      </c>
      <c r="E27" s="83" t="s">
        <v>194</v>
      </c>
      <c r="F27" s="83" t="s">
        <v>195</v>
      </c>
      <c r="G27" s="14">
        <v>360</v>
      </c>
      <c r="H27" s="14">
        <v>20</v>
      </c>
      <c r="I27" s="14" t="s">
        <v>26</v>
      </c>
      <c r="J27" s="26">
        <f>ROUND((C27/100)*(D27/100)*(G27/1000)*$J$23,1)</f>
        <v>48.6</v>
      </c>
      <c r="K27" s="26">
        <f>ROUND((C27/100)*D27/100*(G27/1000)*$K$23,1)</f>
        <v>52.5</v>
      </c>
      <c r="L27" s="26">
        <f>ROUND((C27/100)*D27/100*(G27/1000)*$L$23,1)</f>
        <v>56.7</v>
      </c>
    </row>
    <row r="28" spans="2:12" ht="27.75" customHeight="1">
      <c r="B28" s="20" t="s">
        <v>30</v>
      </c>
      <c r="C28" s="20">
        <v>30</v>
      </c>
      <c r="D28" s="20">
        <v>60</v>
      </c>
      <c r="E28" s="25" t="s">
        <v>76</v>
      </c>
      <c r="F28" s="9" t="s">
        <v>69</v>
      </c>
      <c r="G28" s="14">
        <v>360</v>
      </c>
      <c r="H28" s="14">
        <v>20</v>
      </c>
      <c r="I28" s="14" t="s">
        <v>26</v>
      </c>
      <c r="J28" s="26">
        <f>ROUND((C28/100)*(D28/100)*(G28/1000)*$J$23,1)</f>
        <v>48.6</v>
      </c>
      <c r="K28" s="26">
        <f>ROUND((C28/100)*D28/100*(G28/1000)*$K$23,1)</f>
        <v>52.5</v>
      </c>
      <c r="L28" s="26">
        <f>ROUND((C28/100)*D28/100*(G28/1000)*$L$23,1)</f>
        <v>56.7</v>
      </c>
    </row>
    <row r="29" spans="2:12" ht="21.75" customHeight="1">
      <c r="B29" s="20" t="s">
        <v>30</v>
      </c>
      <c r="C29" s="20">
        <v>30</v>
      </c>
      <c r="D29" s="20">
        <v>60</v>
      </c>
      <c r="E29" s="25" t="s">
        <v>32</v>
      </c>
      <c r="F29" s="9" t="s">
        <v>187</v>
      </c>
      <c r="G29" s="14">
        <v>360</v>
      </c>
      <c r="H29" s="14">
        <v>20</v>
      </c>
      <c r="I29" s="14" t="s">
        <v>26</v>
      </c>
      <c r="J29" s="26">
        <f>ROUND((C29/100)*(D29/100)*(G29/1000)*$J$23,1)</f>
        <v>48.6</v>
      </c>
      <c r="K29" s="26">
        <f>ROUND((C29/100)*D29/100*(G29/1000)*$K$23,1)</f>
        <v>52.5</v>
      </c>
      <c r="L29" s="26">
        <f>ROUND((C29/100)*D29/100*(G29/1000)*$L$23,1)</f>
        <v>56.7</v>
      </c>
    </row>
    <row r="30" spans="2:12" ht="34.5" customHeight="1">
      <c r="B30" s="27" t="s">
        <v>15</v>
      </c>
      <c r="C30" s="27">
        <v>30</v>
      </c>
      <c r="D30" s="27">
        <v>60</v>
      </c>
      <c r="E30" s="28" t="s">
        <v>33</v>
      </c>
      <c r="F30" s="29" t="s">
        <v>186</v>
      </c>
      <c r="G30" s="30">
        <v>360</v>
      </c>
      <c r="H30" s="30">
        <v>10</v>
      </c>
      <c r="I30" s="14" t="s">
        <v>35</v>
      </c>
      <c r="J30" s="31">
        <f>ROUND((C30/100)*(D30/100)*(G30/1000)*$J$91,1)</f>
        <v>48.6</v>
      </c>
      <c r="K30" s="26">
        <f>ROUND((C30/100)*D30/100*(G30/1000)*$K$91,1)</f>
        <v>52.5</v>
      </c>
      <c r="L30" s="32">
        <f>ROUND((C30/100)*D30/100*(G30/1000)*$L$91,1)</f>
        <v>56.7</v>
      </c>
    </row>
    <row r="31" spans="2:12" ht="22.5" customHeight="1">
      <c r="B31" s="20" t="s">
        <v>30</v>
      </c>
      <c r="C31" s="20">
        <v>30</v>
      </c>
      <c r="D31" s="20">
        <v>60</v>
      </c>
      <c r="E31" s="25" t="s">
        <v>36</v>
      </c>
      <c r="F31" s="9" t="s">
        <v>189</v>
      </c>
      <c r="G31" s="14">
        <v>360</v>
      </c>
      <c r="H31" s="14">
        <v>20</v>
      </c>
      <c r="I31" s="14" t="s">
        <v>26</v>
      </c>
      <c r="J31" s="26">
        <f>ROUND((C31/100)*(D31/100)*(G31/1000)*$J$23,1)</f>
        <v>48.6</v>
      </c>
      <c r="K31" s="26">
        <f>ROUND((C31/100)*D31/100*(G31/1000)*$K$23,1)</f>
        <v>52.5</v>
      </c>
      <c r="L31" s="26">
        <f>ROUND((C31/100)*D31/100*(G31/1000)*$L$23,1)</f>
        <v>56.7</v>
      </c>
    </row>
    <row r="32" spans="2:12" ht="22.5" customHeight="1">
      <c r="B32" s="20" t="s">
        <v>30</v>
      </c>
      <c r="C32" s="20">
        <v>30</v>
      </c>
      <c r="D32" s="20">
        <v>60</v>
      </c>
      <c r="E32" s="25" t="s">
        <v>37</v>
      </c>
      <c r="F32" s="9" t="s">
        <v>189</v>
      </c>
      <c r="G32" s="14">
        <v>360</v>
      </c>
      <c r="H32" s="14">
        <v>20</v>
      </c>
      <c r="I32" s="14" t="s">
        <v>26</v>
      </c>
      <c r="J32" s="26">
        <f>ROUND((C32/100)*(D32/100)*(G32/1000)*$J$23,1)</f>
        <v>48.6</v>
      </c>
      <c r="K32" s="26">
        <f>ROUND((C32/100)*D32/100*(G32/1000)*$K$23,1)</f>
        <v>52.5</v>
      </c>
      <c r="L32" s="26">
        <f>ROUND((C32/100)*D32/100*(G32/1000)*$L$23,1)</f>
        <v>56.7</v>
      </c>
    </row>
    <row r="33" spans="2:12" ht="21.75" customHeight="1">
      <c r="B33" s="20" t="s">
        <v>30</v>
      </c>
      <c r="C33" s="20">
        <v>30</v>
      </c>
      <c r="D33" s="20">
        <v>60</v>
      </c>
      <c r="E33" s="25" t="s">
        <v>38</v>
      </c>
      <c r="F33" s="9" t="s">
        <v>39</v>
      </c>
      <c r="G33" s="14">
        <v>360</v>
      </c>
      <c r="H33" s="14">
        <v>20</v>
      </c>
      <c r="I33" s="14" t="s">
        <v>26</v>
      </c>
      <c r="J33" s="26">
        <f>ROUND((C33/100)*(D33/100)*(G33/1000)*$J$23,1)</f>
        <v>48.6</v>
      </c>
      <c r="K33" s="26">
        <f>ROUND((C33/100)*D33/100*(G33/1000)*$K$23,1)</f>
        <v>52.5</v>
      </c>
      <c r="L33" s="26">
        <f>ROUND((C33/100)*D33/100*(G33/1000)*$L$23,1)</f>
        <v>56.7</v>
      </c>
    </row>
    <row r="34" spans="2:12" ht="22.5" customHeight="1">
      <c r="B34" s="20" t="s">
        <v>30</v>
      </c>
      <c r="C34" s="20">
        <v>30</v>
      </c>
      <c r="D34" s="20">
        <v>60</v>
      </c>
      <c r="E34" s="25" t="s">
        <v>40</v>
      </c>
      <c r="F34" s="9" t="s">
        <v>41</v>
      </c>
      <c r="G34" s="14">
        <v>360</v>
      </c>
      <c r="H34" s="14">
        <v>20</v>
      </c>
      <c r="I34" s="14" t="s">
        <v>26</v>
      </c>
      <c r="J34" s="26">
        <f aca="true" t="shared" si="3" ref="J34:J41">ROUND((C34/100)*(D34/100)*(G34/1000)*$J$23,1)</f>
        <v>48.6</v>
      </c>
      <c r="K34" s="26">
        <f aca="true" t="shared" si="4" ref="K34:K41">ROUND((C34/100)*D34/100*(G34/1000)*$K$23,1)</f>
        <v>52.5</v>
      </c>
      <c r="L34" s="26">
        <f aca="true" t="shared" si="5" ref="L34:L41">ROUND((C34/100)*D34/100*(G34/1000)*$L$23,1)</f>
        <v>56.7</v>
      </c>
    </row>
    <row r="35" spans="2:12" ht="22.5" customHeight="1">
      <c r="B35" s="20" t="s">
        <v>30</v>
      </c>
      <c r="C35" s="20">
        <v>30</v>
      </c>
      <c r="D35" s="20">
        <v>60</v>
      </c>
      <c r="E35" s="9" t="s">
        <v>42</v>
      </c>
      <c r="F35" s="9" t="s">
        <v>43</v>
      </c>
      <c r="G35" s="14">
        <v>360</v>
      </c>
      <c r="H35" s="14">
        <v>20</v>
      </c>
      <c r="I35" s="14" t="s">
        <v>26</v>
      </c>
      <c r="J35" s="26">
        <f t="shared" si="3"/>
        <v>48.6</v>
      </c>
      <c r="K35" s="26">
        <f t="shared" si="4"/>
        <v>52.5</v>
      </c>
      <c r="L35" s="32">
        <f t="shared" si="5"/>
        <v>56.7</v>
      </c>
    </row>
    <row r="36" spans="2:12" ht="22.5" customHeight="1">
      <c r="B36" s="20" t="s">
        <v>30</v>
      </c>
      <c r="C36" s="20">
        <v>30</v>
      </c>
      <c r="D36" s="20">
        <v>60</v>
      </c>
      <c r="E36" s="9" t="s">
        <v>44</v>
      </c>
      <c r="F36" s="9" t="s">
        <v>45</v>
      </c>
      <c r="G36" s="14">
        <v>360</v>
      </c>
      <c r="H36" s="14">
        <v>20</v>
      </c>
      <c r="I36" s="14" t="s">
        <v>26</v>
      </c>
      <c r="J36" s="26">
        <f t="shared" si="3"/>
        <v>48.6</v>
      </c>
      <c r="K36" s="26">
        <f t="shared" si="4"/>
        <v>52.5</v>
      </c>
      <c r="L36" s="26">
        <f t="shared" si="5"/>
        <v>56.7</v>
      </c>
    </row>
    <row r="37" spans="2:12" ht="22.5">
      <c r="B37" s="20" t="s">
        <v>30</v>
      </c>
      <c r="C37" s="20">
        <v>30</v>
      </c>
      <c r="D37" s="20">
        <v>60</v>
      </c>
      <c r="E37" s="9" t="s">
        <v>46</v>
      </c>
      <c r="F37" s="9" t="s">
        <v>47</v>
      </c>
      <c r="G37" s="14">
        <v>360</v>
      </c>
      <c r="H37" s="14">
        <v>20</v>
      </c>
      <c r="I37" s="14" t="s">
        <v>26</v>
      </c>
      <c r="J37" s="26">
        <f t="shared" si="3"/>
        <v>48.6</v>
      </c>
      <c r="K37" s="26">
        <f t="shared" si="4"/>
        <v>52.5</v>
      </c>
      <c r="L37" s="26">
        <f t="shared" si="5"/>
        <v>56.7</v>
      </c>
    </row>
    <row r="38" spans="2:12" ht="22.5" customHeight="1">
      <c r="B38" s="20" t="s">
        <v>30</v>
      </c>
      <c r="C38" s="20">
        <v>30</v>
      </c>
      <c r="D38" s="20">
        <v>60</v>
      </c>
      <c r="E38" s="9" t="s">
        <v>48</v>
      </c>
      <c r="F38" s="9" t="s">
        <v>49</v>
      </c>
      <c r="G38" s="14">
        <v>360</v>
      </c>
      <c r="H38" s="14">
        <v>20</v>
      </c>
      <c r="I38" s="14" t="s">
        <v>26</v>
      </c>
      <c r="J38" s="26">
        <f t="shared" si="3"/>
        <v>48.6</v>
      </c>
      <c r="K38" s="26">
        <f t="shared" si="4"/>
        <v>52.5</v>
      </c>
      <c r="L38" s="26">
        <f t="shared" si="5"/>
        <v>56.7</v>
      </c>
    </row>
    <row r="39" spans="2:12" ht="22.5" customHeight="1">
      <c r="B39" s="20" t="s">
        <v>30</v>
      </c>
      <c r="C39" s="20">
        <v>30</v>
      </c>
      <c r="D39" s="20">
        <v>60</v>
      </c>
      <c r="E39" s="9" t="s">
        <v>50</v>
      </c>
      <c r="F39" s="9" t="s">
        <v>51</v>
      </c>
      <c r="G39" s="14">
        <v>360</v>
      </c>
      <c r="H39" s="14">
        <v>20</v>
      </c>
      <c r="I39" s="14" t="s">
        <v>26</v>
      </c>
      <c r="J39" s="26">
        <f t="shared" si="3"/>
        <v>48.6</v>
      </c>
      <c r="K39" s="26">
        <f t="shared" si="4"/>
        <v>52.5</v>
      </c>
      <c r="L39" s="26">
        <f t="shared" si="5"/>
        <v>56.7</v>
      </c>
    </row>
    <row r="40" spans="2:12" ht="22.5" customHeight="1">
      <c r="B40" s="20" t="s">
        <v>30</v>
      </c>
      <c r="C40" s="20">
        <v>30</v>
      </c>
      <c r="D40" s="20">
        <v>60</v>
      </c>
      <c r="E40" s="9" t="s">
        <v>52</v>
      </c>
      <c r="F40" s="9" t="s">
        <v>53</v>
      </c>
      <c r="G40" s="13">
        <v>360</v>
      </c>
      <c r="H40" s="14">
        <v>20</v>
      </c>
      <c r="I40" s="14" t="s">
        <v>26</v>
      </c>
      <c r="J40" s="26">
        <f t="shared" si="3"/>
        <v>48.6</v>
      </c>
      <c r="K40" s="26">
        <f t="shared" si="4"/>
        <v>52.5</v>
      </c>
      <c r="L40" s="26">
        <f t="shared" si="5"/>
        <v>56.7</v>
      </c>
    </row>
    <row r="41" spans="2:12" ht="22.5" customHeight="1">
      <c r="B41" s="20" t="s">
        <v>30</v>
      </c>
      <c r="C41" s="20">
        <v>30</v>
      </c>
      <c r="D41" s="20">
        <v>60</v>
      </c>
      <c r="E41" s="9" t="s">
        <v>54</v>
      </c>
      <c r="F41" s="9" t="s">
        <v>55</v>
      </c>
      <c r="G41" s="13">
        <v>360</v>
      </c>
      <c r="H41" s="14">
        <v>20</v>
      </c>
      <c r="I41" s="14" t="s">
        <v>26</v>
      </c>
      <c r="J41" s="26">
        <f t="shared" si="3"/>
        <v>48.6</v>
      </c>
      <c r="K41" s="26">
        <f t="shared" si="4"/>
        <v>52.5</v>
      </c>
      <c r="L41" s="26">
        <f t="shared" si="5"/>
        <v>56.7</v>
      </c>
    </row>
    <row r="42" spans="2:12" ht="22.5" customHeight="1">
      <c r="B42" s="20" t="s">
        <v>30</v>
      </c>
      <c r="C42" s="20">
        <v>30</v>
      </c>
      <c r="D42" s="20">
        <v>60</v>
      </c>
      <c r="E42" s="9" t="s">
        <v>56</v>
      </c>
      <c r="F42" s="9" t="s">
        <v>57</v>
      </c>
      <c r="G42" s="13">
        <v>360</v>
      </c>
      <c r="H42" s="14">
        <v>20</v>
      </c>
      <c r="I42" s="14" t="s">
        <v>26</v>
      </c>
      <c r="J42" s="26">
        <f>ROUND((C42/100)*(D42/100)*(G42/1000)*$J$23,1)</f>
        <v>48.6</v>
      </c>
      <c r="K42" s="26">
        <f>ROUND((C42/100)*D42/100*(G42/1000)*$K$23,1)</f>
        <v>52.5</v>
      </c>
      <c r="L42" s="26">
        <f>ROUND((C42/100)*D42/100*(G42/1000)*$L$23,1)</f>
        <v>56.7</v>
      </c>
    </row>
    <row r="43" spans="2:12" ht="33.75" customHeight="1">
      <c r="B43" s="20" t="s">
        <v>15</v>
      </c>
      <c r="C43" s="20">
        <v>30</v>
      </c>
      <c r="D43" s="20">
        <v>70</v>
      </c>
      <c r="E43" s="9" t="s">
        <v>58</v>
      </c>
      <c r="F43" s="9" t="s">
        <v>59</v>
      </c>
      <c r="G43" s="13">
        <v>380</v>
      </c>
      <c r="H43" s="14">
        <v>20</v>
      </c>
      <c r="I43" s="14" t="s">
        <v>26</v>
      </c>
      <c r="J43" s="26">
        <f>ROUND((C43/100)*(D43/100)*(G43/1000)*$J$12,1)</f>
        <v>56.1</v>
      </c>
      <c r="K43" s="31">
        <f>ROUND((C43/100)*D43/100*(G43/1000)*$K$12,1)</f>
        <v>60.4</v>
      </c>
      <c r="L43" s="26">
        <f>ROUND((C43/100)*D43/100*(G43/1000)*$L$12,1)</f>
        <v>65</v>
      </c>
    </row>
    <row r="44" spans="2:12" ht="33.75" customHeight="1">
      <c r="B44" s="20" t="s">
        <v>15</v>
      </c>
      <c r="C44" s="20">
        <v>50</v>
      </c>
      <c r="D44" s="20">
        <v>90</v>
      </c>
      <c r="E44" s="9" t="s">
        <v>58</v>
      </c>
      <c r="F44" s="9" t="s">
        <v>59</v>
      </c>
      <c r="G44" s="13">
        <v>380</v>
      </c>
      <c r="H44" s="14">
        <v>10</v>
      </c>
      <c r="I44" s="14" t="s">
        <v>20</v>
      </c>
      <c r="J44" s="26">
        <f>ROUND((C44/100)*(D44/100)*(G44/1000)*$J$12,1)</f>
        <v>120.2</v>
      </c>
      <c r="K44" s="31">
        <f>ROUND((C44/100)*D44/100*(G44/1000)*$K$12,1)</f>
        <v>129.4</v>
      </c>
      <c r="L44" s="26">
        <f>ROUND((C44/100)*D44/100*(G44/1000)*$L$12,1)</f>
        <v>139.4</v>
      </c>
    </row>
    <row r="45" spans="2:12" ht="22.5" customHeight="1" hidden="1">
      <c r="B45" s="20"/>
      <c r="C45" s="20"/>
      <c r="D45" s="20"/>
      <c r="E45" s="9"/>
      <c r="F45" s="9"/>
      <c r="G45" s="13"/>
      <c r="H45" s="14"/>
      <c r="I45" s="14"/>
      <c r="J45" s="33">
        <v>750</v>
      </c>
      <c r="K45" s="34">
        <v>810</v>
      </c>
      <c r="L45" s="33">
        <v>875</v>
      </c>
    </row>
    <row r="46" spans="2:12" ht="22.5" customHeight="1">
      <c r="B46" s="20" t="s">
        <v>15</v>
      </c>
      <c r="C46" s="20">
        <v>50</v>
      </c>
      <c r="D46" s="20">
        <v>90</v>
      </c>
      <c r="E46" s="9" t="s">
        <v>60</v>
      </c>
      <c r="F46" s="9" t="s">
        <v>61</v>
      </c>
      <c r="G46" s="13">
        <v>360</v>
      </c>
      <c r="H46" s="14">
        <v>10</v>
      </c>
      <c r="I46" s="14" t="s">
        <v>20</v>
      </c>
      <c r="J46" s="26">
        <f>ROUND((C46/100)*(D46/100)*(G46/1000)*$J$45,1)</f>
        <v>121.5</v>
      </c>
      <c r="K46" s="31">
        <f>ROUND((C46/100)*D46/100*(G46/1000)*$K$45,1)</f>
        <v>131.2</v>
      </c>
      <c r="L46" s="26">
        <f>ROUND((C46/100)*D46/100*(G46/1000)*$L$45,1)</f>
        <v>141.8</v>
      </c>
    </row>
    <row r="47" spans="2:12" ht="22.5" customHeight="1">
      <c r="B47" s="20" t="s">
        <v>15</v>
      </c>
      <c r="C47" s="20">
        <v>70</v>
      </c>
      <c r="D47" s="20">
        <v>130</v>
      </c>
      <c r="E47" s="9" t="s">
        <v>60</v>
      </c>
      <c r="F47" s="9" t="s">
        <v>61</v>
      </c>
      <c r="G47" s="13">
        <v>360</v>
      </c>
      <c r="H47" s="14">
        <v>10</v>
      </c>
      <c r="I47" s="14" t="s">
        <v>20</v>
      </c>
      <c r="J47" s="26">
        <f>ROUND((C47/100)*(D47/100)*(G47/1000)*$J$45,1)</f>
        <v>245.7</v>
      </c>
      <c r="K47" s="31">
        <f>ROUND((C47/100)*D47/100*(G47/1000)*$K$45,1)</f>
        <v>265.4</v>
      </c>
      <c r="L47" s="26">
        <f>ROUND((C47/100)*D47/100*(G47/1000)*$L$45,1)</f>
        <v>286.7</v>
      </c>
    </row>
    <row r="48" spans="2:12" ht="22.5" customHeight="1">
      <c r="B48" s="20" t="s">
        <v>15</v>
      </c>
      <c r="C48" s="20">
        <v>30</v>
      </c>
      <c r="D48" s="20">
        <v>60</v>
      </c>
      <c r="E48" s="9" t="s">
        <v>62</v>
      </c>
      <c r="F48" s="9" t="s">
        <v>63</v>
      </c>
      <c r="G48" s="13">
        <v>360</v>
      </c>
      <c r="H48" s="14">
        <v>20</v>
      </c>
      <c r="I48" s="14" t="s">
        <v>18</v>
      </c>
      <c r="J48" s="26">
        <f>ROUND((C48/100)*(D48/100)*(G48/1000)*$J$45,1)</f>
        <v>48.6</v>
      </c>
      <c r="K48" s="31">
        <f>ROUND((C48/100)*D48/100*(G48/1000)*$K$45,1)</f>
        <v>52.5</v>
      </c>
      <c r="L48" s="26">
        <f>ROUND((C48/100)*D48/100*(G48/1000)*$L$45,1)</f>
        <v>56.7</v>
      </c>
    </row>
    <row r="49" spans="2:12" ht="22.5" customHeight="1">
      <c r="B49" s="20" t="s">
        <v>15</v>
      </c>
      <c r="C49" s="20">
        <v>50</v>
      </c>
      <c r="D49" s="20">
        <v>80</v>
      </c>
      <c r="E49" s="9" t="s">
        <v>62</v>
      </c>
      <c r="F49" s="9" t="s">
        <v>63</v>
      </c>
      <c r="G49" s="13">
        <v>360</v>
      </c>
      <c r="H49" s="14">
        <v>10</v>
      </c>
      <c r="I49" s="14" t="s">
        <v>20</v>
      </c>
      <c r="J49" s="26">
        <f>ROUND((C49/100)*(D49/100)*(G49/1000)*$J$45,1)</f>
        <v>108</v>
      </c>
      <c r="K49" s="31">
        <f>ROUND((C49/100)*D49/100*(G49/1000)*$K$45,1)</f>
        <v>116.6</v>
      </c>
      <c r="L49" s="26">
        <f>ROUND((C49/100)*D49/100*(G49/1000)*$L$45,1)</f>
        <v>126</v>
      </c>
    </row>
    <row r="50" spans="2:12" ht="22.5" customHeight="1">
      <c r="B50" s="20" t="s">
        <v>15</v>
      </c>
      <c r="C50" s="20">
        <v>70</v>
      </c>
      <c r="D50" s="20">
        <v>120</v>
      </c>
      <c r="E50" s="9" t="s">
        <v>62</v>
      </c>
      <c r="F50" s="9" t="s">
        <v>63</v>
      </c>
      <c r="G50" s="13">
        <v>360</v>
      </c>
      <c r="H50" s="14">
        <v>5</v>
      </c>
      <c r="I50" s="14" t="s">
        <v>28</v>
      </c>
      <c r="J50" s="26">
        <f>ROUND((C50/100)*(D50/100)*(G50/1000)*$J$45,1)</f>
        <v>226.8</v>
      </c>
      <c r="K50" s="31">
        <f>ROUND((C50/100)*D50/100*(G50/1000)*$K$45,1)</f>
        <v>244.9</v>
      </c>
      <c r="L50" s="26">
        <f>ROUND((C50/100)*D50/100*(G50/1000)*$L$45,1)</f>
        <v>264.6</v>
      </c>
    </row>
    <row r="51" spans="2:12" ht="22.5" customHeight="1">
      <c r="B51" s="92" t="s">
        <v>64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 ht="12.75" customHeight="1" hidden="1">
      <c r="B52" s="93"/>
      <c r="C52" s="93"/>
      <c r="D52" s="93"/>
      <c r="E52" s="93"/>
      <c r="F52" s="93"/>
      <c r="G52" s="93"/>
      <c r="H52" s="93"/>
      <c r="I52" s="93"/>
      <c r="J52" s="36">
        <v>800</v>
      </c>
      <c r="K52" s="36">
        <v>864</v>
      </c>
      <c r="L52" s="37">
        <v>933</v>
      </c>
    </row>
    <row r="53" spans="2:12" ht="22.5">
      <c r="B53" s="20" t="s">
        <v>30</v>
      </c>
      <c r="C53" s="27">
        <v>50</v>
      </c>
      <c r="D53" s="27">
        <v>90</v>
      </c>
      <c r="E53" s="38" t="s">
        <v>65</v>
      </c>
      <c r="F53" s="9" t="s">
        <v>66</v>
      </c>
      <c r="G53" s="13">
        <v>380</v>
      </c>
      <c r="H53" s="30">
        <v>10</v>
      </c>
      <c r="I53" s="39" t="s">
        <v>35</v>
      </c>
      <c r="J53" s="26">
        <f aca="true" t="shared" si="6" ref="J53:J73">ROUND((C53/100)*(D53/100)*(G53/1000)*$J$52,1)</f>
        <v>136.8</v>
      </c>
      <c r="K53" s="26">
        <f aca="true" t="shared" si="7" ref="K53:K73">ROUND((C53/100)*D53/100*(G53/1000)*$K$52,1)</f>
        <v>147.7</v>
      </c>
      <c r="L53" s="26">
        <f aca="true" t="shared" si="8" ref="L53:L73">ROUND((C53/100)*D53/100*(G53/1000)*$L$52,1)</f>
        <v>159.5</v>
      </c>
    </row>
    <row r="54" spans="2:12" ht="22.5">
      <c r="B54" s="20" t="s">
        <v>30</v>
      </c>
      <c r="C54" s="27">
        <v>70</v>
      </c>
      <c r="D54" s="27">
        <v>130</v>
      </c>
      <c r="E54" s="38" t="s">
        <v>65</v>
      </c>
      <c r="F54" s="9" t="s">
        <v>66</v>
      </c>
      <c r="G54" s="13">
        <v>380</v>
      </c>
      <c r="H54" s="30">
        <v>5</v>
      </c>
      <c r="I54" s="14" t="s">
        <v>67</v>
      </c>
      <c r="J54" s="32">
        <f t="shared" si="6"/>
        <v>276.6</v>
      </c>
      <c r="K54" s="32">
        <f t="shared" si="7"/>
        <v>298.8</v>
      </c>
      <c r="L54" s="32">
        <f t="shared" si="8"/>
        <v>322.6</v>
      </c>
    </row>
    <row r="55" spans="2:12" ht="22.5">
      <c r="B55" s="20" t="s">
        <v>30</v>
      </c>
      <c r="C55" s="27">
        <v>50</v>
      </c>
      <c r="D55" s="27">
        <v>90</v>
      </c>
      <c r="E55" s="38" t="s">
        <v>68</v>
      </c>
      <c r="F55" s="9" t="s">
        <v>184</v>
      </c>
      <c r="G55" s="13">
        <v>380</v>
      </c>
      <c r="H55" s="30">
        <v>10</v>
      </c>
      <c r="I55" s="14" t="s">
        <v>35</v>
      </c>
      <c r="J55" s="26">
        <f t="shared" si="6"/>
        <v>136.8</v>
      </c>
      <c r="K55" s="26">
        <f t="shared" si="7"/>
        <v>147.7</v>
      </c>
      <c r="L55" s="26">
        <f t="shared" si="8"/>
        <v>159.5</v>
      </c>
    </row>
    <row r="56" spans="2:12" ht="22.5">
      <c r="B56" s="20" t="s">
        <v>30</v>
      </c>
      <c r="C56" s="27">
        <v>70</v>
      </c>
      <c r="D56" s="27">
        <v>130</v>
      </c>
      <c r="E56" s="38" t="s">
        <v>68</v>
      </c>
      <c r="F56" s="9" t="s">
        <v>184</v>
      </c>
      <c r="G56" s="13">
        <v>380</v>
      </c>
      <c r="H56" s="30">
        <v>5</v>
      </c>
      <c r="I56" s="14" t="s">
        <v>67</v>
      </c>
      <c r="J56" s="40">
        <f t="shared" si="6"/>
        <v>276.6</v>
      </c>
      <c r="K56" s="40">
        <f t="shared" si="7"/>
        <v>298.8</v>
      </c>
      <c r="L56" s="40">
        <f t="shared" si="8"/>
        <v>322.6</v>
      </c>
    </row>
    <row r="57" spans="2:12" ht="33.75">
      <c r="B57" s="20" t="s">
        <v>30</v>
      </c>
      <c r="C57" s="27">
        <v>70</v>
      </c>
      <c r="D57" s="27">
        <v>50</v>
      </c>
      <c r="E57" s="38" t="s">
        <v>70</v>
      </c>
      <c r="F57" s="9" t="s">
        <v>71</v>
      </c>
      <c r="G57" s="13">
        <v>400</v>
      </c>
      <c r="H57" s="30">
        <v>10</v>
      </c>
      <c r="I57" s="39" t="s">
        <v>35</v>
      </c>
      <c r="J57" s="40">
        <f t="shared" si="6"/>
        <v>112</v>
      </c>
      <c r="K57" s="40">
        <f t="shared" si="7"/>
        <v>121</v>
      </c>
      <c r="L57" s="40">
        <f t="shared" si="8"/>
        <v>130.6</v>
      </c>
    </row>
    <row r="58" spans="2:12" ht="33.75">
      <c r="B58" s="20" t="s">
        <v>30</v>
      </c>
      <c r="C58" s="27">
        <v>95</v>
      </c>
      <c r="D58" s="27">
        <v>70</v>
      </c>
      <c r="E58" s="38" t="s">
        <v>70</v>
      </c>
      <c r="F58" s="9" t="s">
        <v>71</v>
      </c>
      <c r="G58" s="13">
        <v>400</v>
      </c>
      <c r="H58" s="30">
        <v>10</v>
      </c>
      <c r="I58" s="39" t="s">
        <v>67</v>
      </c>
      <c r="J58" s="40">
        <f>ROUND((C58/100)*(D58/100)*(G58/1000)*$J$52,1)</f>
        <v>212.8</v>
      </c>
      <c r="K58" s="40">
        <f>ROUND((C58/100)*D58/100*(G58/1000)*$K$52,1)</f>
        <v>229.8</v>
      </c>
      <c r="L58" s="40">
        <f>ROUND((C58/100)*D58/100*(G58/1000)*$L$52,1)</f>
        <v>248.2</v>
      </c>
    </row>
    <row r="59" spans="2:12" ht="35.25" customHeight="1">
      <c r="B59" s="20" t="s">
        <v>30</v>
      </c>
      <c r="C59" s="27">
        <v>50</v>
      </c>
      <c r="D59" s="27">
        <v>100</v>
      </c>
      <c r="E59" s="38" t="s">
        <v>72</v>
      </c>
      <c r="F59" s="9" t="s">
        <v>73</v>
      </c>
      <c r="G59" s="13">
        <v>400</v>
      </c>
      <c r="H59" s="30">
        <v>10</v>
      </c>
      <c r="I59" s="14" t="s">
        <v>35</v>
      </c>
      <c r="J59" s="40">
        <f aca="true" t="shared" si="9" ref="J59:J66">ROUND((C59/100)*(D59/100)*(G59/1000)*$J$52,1)</f>
        <v>160</v>
      </c>
      <c r="K59" s="40">
        <f aca="true" t="shared" si="10" ref="K59:K66">ROUND((C59/100)*D59/100*(G59/1000)*$K$52,1)</f>
        <v>172.8</v>
      </c>
      <c r="L59" s="40">
        <f aca="true" t="shared" si="11" ref="L59:L66">ROUND((C59/100)*D59/100*(G59/1000)*$L$52,1)</f>
        <v>186.6</v>
      </c>
    </row>
    <row r="60" spans="2:12" ht="33.75">
      <c r="B60" s="20" t="s">
        <v>30</v>
      </c>
      <c r="C60" s="41">
        <v>70</v>
      </c>
      <c r="D60" s="41">
        <v>140</v>
      </c>
      <c r="E60" s="42" t="s">
        <v>72</v>
      </c>
      <c r="F60" s="9" t="s">
        <v>73</v>
      </c>
      <c r="G60" s="43">
        <v>400</v>
      </c>
      <c r="H60" s="44">
        <v>5</v>
      </c>
      <c r="I60" s="14" t="s">
        <v>67</v>
      </c>
      <c r="J60" s="40">
        <f t="shared" si="9"/>
        <v>313.6</v>
      </c>
      <c r="K60" s="40">
        <f t="shared" si="10"/>
        <v>338.7</v>
      </c>
      <c r="L60" s="40">
        <f t="shared" si="11"/>
        <v>365.7</v>
      </c>
    </row>
    <row r="61" spans="2:12" ht="35.25" customHeight="1">
      <c r="B61" s="20" t="s">
        <v>30</v>
      </c>
      <c r="C61" s="27">
        <v>50</v>
      </c>
      <c r="D61" s="27">
        <v>90</v>
      </c>
      <c r="E61" s="38" t="s">
        <v>74</v>
      </c>
      <c r="F61" s="9" t="s">
        <v>75</v>
      </c>
      <c r="G61" s="13">
        <v>420</v>
      </c>
      <c r="H61" s="30">
        <v>10</v>
      </c>
      <c r="I61" s="14" t="s">
        <v>35</v>
      </c>
      <c r="J61" s="26">
        <f t="shared" si="9"/>
        <v>151.2</v>
      </c>
      <c r="K61" s="26">
        <f t="shared" si="10"/>
        <v>163.3</v>
      </c>
      <c r="L61" s="26">
        <f t="shared" si="11"/>
        <v>176.3</v>
      </c>
    </row>
    <row r="62" spans="2:12" ht="33.75">
      <c r="B62" s="20" t="s">
        <v>30</v>
      </c>
      <c r="C62" s="27">
        <v>70</v>
      </c>
      <c r="D62" s="27">
        <v>130</v>
      </c>
      <c r="E62" s="38" t="s">
        <v>74</v>
      </c>
      <c r="F62" s="9" t="s">
        <v>75</v>
      </c>
      <c r="G62" s="13">
        <v>420</v>
      </c>
      <c r="H62" s="30">
        <v>5</v>
      </c>
      <c r="I62" s="14" t="s">
        <v>67</v>
      </c>
      <c r="J62" s="40">
        <f t="shared" si="9"/>
        <v>305.8</v>
      </c>
      <c r="K62" s="40">
        <f t="shared" si="10"/>
        <v>330.2</v>
      </c>
      <c r="L62" s="40">
        <f t="shared" si="11"/>
        <v>356.6</v>
      </c>
    </row>
    <row r="63" spans="2:12" ht="33.75">
      <c r="B63" s="20" t="s">
        <v>30</v>
      </c>
      <c r="C63" s="27">
        <v>50</v>
      </c>
      <c r="D63" s="27">
        <v>90</v>
      </c>
      <c r="E63" s="38" t="s">
        <v>76</v>
      </c>
      <c r="F63" s="9" t="s">
        <v>69</v>
      </c>
      <c r="G63" s="13">
        <v>420</v>
      </c>
      <c r="H63" s="30">
        <v>10</v>
      </c>
      <c r="I63" s="14" t="s">
        <v>35</v>
      </c>
      <c r="J63" s="26">
        <f t="shared" si="9"/>
        <v>151.2</v>
      </c>
      <c r="K63" s="26">
        <f t="shared" si="10"/>
        <v>163.3</v>
      </c>
      <c r="L63" s="26">
        <f t="shared" si="11"/>
        <v>176.3</v>
      </c>
    </row>
    <row r="64" spans="2:12" ht="35.25" customHeight="1">
      <c r="B64" s="20" t="s">
        <v>30</v>
      </c>
      <c r="C64" s="27">
        <v>70</v>
      </c>
      <c r="D64" s="27">
        <v>130</v>
      </c>
      <c r="E64" s="38" t="s">
        <v>76</v>
      </c>
      <c r="F64" s="9" t="s">
        <v>69</v>
      </c>
      <c r="G64" s="13">
        <v>420</v>
      </c>
      <c r="H64" s="30">
        <v>5</v>
      </c>
      <c r="I64" s="14" t="s">
        <v>67</v>
      </c>
      <c r="J64" s="40">
        <f t="shared" si="9"/>
        <v>305.8</v>
      </c>
      <c r="K64" s="40">
        <f t="shared" si="10"/>
        <v>330.2</v>
      </c>
      <c r="L64" s="40">
        <f t="shared" si="11"/>
        <v>356.6</v>
      </c>
    </row>
    <row r="65" spans="2:12" ht="35.25" customHeight="1">
      <c r="B65" s="20" t="s">
        <v>30</v>
      </c>
      <c r="C65" s="27">
        <v>50</v>
      </c>
      <c r="D65" s="27">
        <v>90</v>
      </c>
      <c r="E65" s="38" t="s">
        <v>77</v>
      </c>
      <c r="F65" s="9" t="s">
        <v>78</v>
      </c>
      <c r="G65" s="13">
        <v>420</v>
      </c>
      <c r="H65" s="30">
        <v>10</v>
      </c>
      <c r="I65" s="14" t="s">
        <v>35</v>
      </c>
      <c r="J65" s="26">
        <f t="shared" si="9"/>
        <v>151.2</v>
      </c>
      <c r="K65" s="26">
        <f t="shared" si="10"/>
        <v>163.3</v>
      </c>
      <c r="L65" s="26">
        <f t="shared" si="11"/>
        <v>176.3</v>
      </c>
    </row>
    <row r="66" spans="2:12" ht="33.75">
      <c r="B66" s="20" t="s">
        <v>30</v>
      </c>
      <c r="C66" s="27">
        <v>70</v>
      </c>
      <c r="D66" s="27">
        <v>130</v>
      </c>
      <c r="E66" s="38" t="s">
        <v>77</v>
      </c>
      <c r="F66" s="9" t="s">
        <v>78</v>
      </c>
      <c r="G66" s="13">
        <v>420</v>
      </c>
      <c r="H66" s="30">
        <v>5</v>
      </c>
      <c r="I66" s="14" t="s">
        <v>67</v>
      </c>
      <c r="J66" s="40">
        <f t="shared" si="9"/>
        <v>305.8</v>
      </c>
      <c r="K66" s="40">
        <f t="shared" si="10"/>
        <v>330.2</v>
      </c>
      <c r="L66" s="40">
        <f t="shared" si="11"/>
        <v>356.6</v>
      </c>
    </row>
    <row r="67" spans="2:12" ht="22.5">
      <c r="B67" s="20" t="s">
        <v>30</v>
      </c>
      <c r="C67" s="27">
        <v>50</v>
      </c>
      <c r="D67" s="27">
        <v>90</v>
      </c>
      <c r="E67" s="38" t="s">
        <v>79</v>
      </c>
      <c r="F67" s="9" t="s">
        <v>80</v>
      </c>
      <c r="G67" s="13">
        <v>440</v>
      </c>
      <c r="H67" s="30">
        <v>10</v>
      </c>
      <c r="I67" s="14" t="s">
        <v>35</v>
      </c>
      <c r="J67" s="26">
        <f t="shared" si="6"/>
        <v>158.4</v>
      </c>
      <c r="K67" s="26">
        <f t="shared" si="7"/>
        <v>171.1</v>
      </c>
      <c r="L67" s="26">
        <f t="shared" si="8"/>
        <v>184.7</v>
      </c>
    </row>
    <row r="68" spans="2:12" ht="22.5">
      <c r="B68" s="20" t="s">
        <v>30</v>
      </c>
      <c r="C68" s="41">
        <v>50</v>
      </c>
      <c r="D68" s="41">
        <v>90</v>
      </c>
      <c r="E68" s="42" t="s">
        <v>81</v>
      </c>
      <c r="F68" s="45" t="s">
        <v>82</v>
      </c>
      <c r="G68" s="43">
        <v>420</v>
      </c>
      <c r="H68" s="44">
        <v>10</v>
      </c>
      <c r="I68" s="39" t="s">
        <v>35</v>
      </c>
      <c r="J68" s="26">
        <f t="shared" si="6"/>
        <v>151.2</v>
      </c>
      <c r="K68" s="26">
        <f t="shared" si="7"/>
        <v>163.3</v>
      </c>
      <c r="L68" s="26">
        <f t="shared" si="8"/>
        <v>176.3</v>
      </c>
    </row>
    <row r="69" spans="2:12" ht="26.25" customHeight="1">
      <c r="B69" s="20" t="s">
        <v>30</v>
      </c>
      <c r="C69" s="41">
        <v>70</v>
      </c>
      <c r="D69" s="41">
        <v>130</v>
      </c>
      <c r="E69" s="42" t="s">
        <v>81</v>
      </c>
      <c r="F69" s="45" t="s">
        <v>82</v>
      </c>
      <c r="G69" s="43">
        <v>420</v>
      </c>
      <c r="H69" s="44">
        <v>5</v>
      </c>
      <c r="I69" s="39" t="s">
        <v>67</v>
      </c>
      <c r="J69" s="26">
        <f t="shared" si="6"/>
        <v>305.8</v>
      </c>
      <c r="K69" s="26">
        <f t="shared" si="7"/>
        <v>330.2</v>
      </c>
      <c r="L69" s="26">
        <f t="shared" si="8"/>
        <v>356.6</v>
      </c>
    </row>
    <row r="70" spans="2:12" ht="22.5">
      <c r="B70" s="46" t="s">
        <v>15</v>
      </c>
      <c r="C70" s="41">
        <v>50</v>
      </c>
      <c r="D70" s="41">
        <v>90</v>
      </c>
      <c r="E70" s="42" t="s">
        <v>83</v>
      </c>
      <c r="F70" s="45" t="s">
        <v>84</v>
      </c>
      <c r="G70" s="43">
        <v>400</v>
      </c>
      <c r="H70" s="44">
        <v>10</v>
      </c>
      <c r="I70" s="14" t="s">
        <v>35</v>
      </c>
      <c r="J70" s="32">
        <f t="shared" si="6"/>
        <v>144</v>
      </c>
      <c r="K70" s="32">
        <f t="shared" si="7"/>
        <v>155.5</v>
      </c>
      <c r="L70" s="32">
        <f t="shared" si="8"/>
        <v>167.9</v>
      </c>
    </row>
    <row r="71" spans="2:12" ht="22.5" customHeight="1">
      <c r="B71" s="46" t="s">
        <v>15</v>
      </c>
      <c r="C71" s="41">
        <v>70</v>
      </c>
      <c r="D71" s="41">
        <v>140</v>
      </c>
      <c r="E71" s="42" t="s">
        <v>83</v>
      </c>
      <c r="F71" s="45" t="s">
        <v>84</v>
      </c>
      <c r="G71" s="43">
        <v>400</v>
      </c>
      <c r="H71" s="44">
        <v>5</v>
      </c>
      <c r="I71" s="14" t="s">
        <v>67</v>
      </c>
      <c r="J71" s="26">
        <f t="shared" si="6"/>
        <v>313.6</v>
      </c>
      <c r="K71" s="26">
        <f t="shared" si="7"/>
        <v>338.7</v>
      </c>
      <c r="L71" s="26">
        <f t="shared" si="8"/>
        <v>365.7</v>
      </c>
    </row>
    <row r="72" spans="2:12" ht="22.5" customHeight="1">
      <c r="B72" s="46" t="s">
        <v>15</v>
      </c>
      <c r="C72" s="41">
        <v>50</v>
      </c>
      <c r="D72" s="41">
        <v>90</v>
      </c>
      <c r="E72" s="42" t="s">
        <v>85</v>
      </c>
      <c r="F72" s="45" t="s">
        <v>80</v>
      </c>
      <c r="G72" s="43">
        <v>440</v>
      </c>
      <c r="H72" s="44">
        <v>10</v>
      </c>
      <c r="I72" s="14" t="s">
        <v>35</v>
      </c>
      <c r="J72" s="26">
        <f t="shared" si="6"/>
        <v>158.4</v>
      </c>
      <c r="K72" s="26">
        <f t="shared" si="7"/>
        <v>171.1</v>
      </c>
      <c r="L72" s="26">
        <f t="shared" si="8"/>
        <v>184.7</v>
      </c>
    </row>
    <row r="73" spans="2:12" ht="22.5" customHeight="1">
      <c r="B73" s="46" t="s">
        <v>15</v>
      </c>
      <c r="C73" s="41">
        <v>70</v>
      </c>
      <c r="D73" s="41">
        <v>130</v>
      </c>
      <c r="E73" s="42" t="s">
        <v>85</v>
      </c>
      <c r="F73" s="45" t="s">
        <v>80</v>
      </c>
      <c r="G73" s="43">
        <v>440</v>
      </c>
      <c r="H73" s="44">
        <v>5</v>
      </c>
      <c r="I73" s="14" t="s">
        <v>67</v>
      </c>
      <c r="J73" s="26">
        <f t="shared" si="6"/>
        <v>320.3</v>
      </c>
      <c r="K73" s="26">
        <f t="shared" si="7"/>
        <v>345.9</v>
      </c>
      <c r="L73" s="26">
        <f t="shared" si="8"/>
        <v>373.6</v>
      </c>
    </row>
    <row r="74" spans="2:12" ht="22.5" customHeight="1">
      <c r="B74" s="20" t="s">
        <v>30</v>
      </c>
      <c r="C74" s="27">
        <v>50</v>
      </c>
      <c r="D74" s="27">
        <v>90</v>
      </c>
      <c r="E74" s="38" t="s">
        <v>86</v>
      </c>
      <c r="F74" s="9" t="s">
        <v>87</v>
      </c>
      <c r="G74" s="13">
        <v>380</v>
      </c>
      <c r="H74" s="30">
        <v>10</v>
      </c>
      <c r="I74" s="14" t="s">
        <v>35</v>
      </c>
      <c r="J74" s="26">
        <f aca="true" t="shared" si="12" ref="J74:J79">ROUND((C74/100)*(D74/100)*(G74/1000)*$J$52,1)</f>
        <v>136.8</v>
      </c>
      <c r="K74" s="26">
        <f aca="true" t="shared" si="13" ref="K74:K79">ROUND((C74/100)*D74/100*(G74/1000)*$K$52,1)</f>
        <v>147.7</v>
      </c>
      <c r="L74" s="26">
        <f aca="true" t="shared" si="14" ref="L74:L79">ROUND((C74/100)*D74/100*(G74/1000)*$L$52,1)</f>
        <v>159.5</v>
      </c>
    </row>
    <row r="75" spans="2:12" ht="22.5" customHeight="1">
      <c r="B75" s="20" t="s">
        <v>30</v>
      </c>
      <c r="C75" s="27">
        <v>50</v>
      </c>
      <c r="D75" s="27">
        <v>90</v>
      </c>
      <c r="E75" s="38" t="s">
        <v>37</v>
      </c>
      <c r="F75" s="9" t="s">
        <v>66</v>
      </c>
      <c r="G75" s="13">
        <v>380</v>
      </c>
      <c r="H75" s="30">
        <v>10</v>
      </c>
      <c r="I75" s="14" t="s">
        <v>35</v>
      </c>
      <c r="J75" s="26">
        <f t="shared" si="12"/>
        <v>136.8</v>
      </c>
      <c r="K75" s="26">
        <f t="shared" si="13"/>
        <v>147.7</v>
      </c>
      <c r="L75" s="26">
        <f t="shared" si="14"/>
        <v>159.5</v>
      </c>
    </row>
    <row r="76" spans="2:12" ht="22.5" customHeight="1">
      <c r="B76" s="46" t="s">
        <v>15</v>
      </c>
      <c r="C76" s="41">
        <v>70</v>
      </c>
      <c r="D76" s="41">
        <v>130</v>
      </c>
      <c r="E76" s="42" t="s">
        <v>37</v>
      </c>
      <c r="F76" s="9" t="s">
        <v>66</v>
      </c>
      <c r="G76" s="43">
        <v>380</v>
      </c>
      <c r="H76" s="44">
        <v>5</v>
      </c>
      <c r="I76" s="14" t="s">
        <v>67</v>
      </c>
      <c r="J76" s="26">
        <f t="shared" si="12"/>
        <v>276.6</v>
      </c>
      <c r="K76" s="26">
        <f t="shared" si="13"/>
        <v>298.8</v>
      </c>
      <c r="L76" s="26">
        <f t="shared" si="14"/>
        <v>322.6</v>
      </c>
    </row>
    <row r="77" spans="2:12" ht="22.5" customHeight="1">
      <c r="B77" s="20" t="s">
        <v>30</v>
      </c>
      <c r="C77" s="27">
        <v>50</v>
      </c>
      <c r="D77" s="27">
        <v>90</v>
      </c>
      <c r="E77" s="38" t="s">
        <v>88</v>
      </c>
      <c r="F77" s="9" t="s">
        <v>89</v>
      </c>
      <c r="G77" s="13">
        <v>440</v>
      </c>
      <c r="H77" s="30">
        <v>10</v>
      </c>
      <c r="I77" s="14" t="s">
        <v>35</v>
      </c>
      <c r="J77" s="26">
        <f t="shared" si="12"/>
        <v>158.4</v>
      </c>
      <c r="K77" s="26">
        <f t="shared" si="13"/>
        <v>171.1</v>
      </c>
      <c r="L77" s="26">
        <f t="shared" si="14"/>
        <v>184.7</v>
      </c>
    </row>
    <row r="78" spans="2:12" ht="22.5" customHeight="1">
      <c r="B78" s="46" t="s">
        <v>15</v>
      </c>
      <c r="C78" s="41">
        <v>70</v>
      </c>
      <c r="D78" s="41">
        <v>130</v>
      </c>
      <c r="E78" s="42" t="s">
        <v>88</v>
      </c>
      <c r="F78" s="9" t="s">
        <v>89</v>
      </c>
      <c r="G78" s="43">
        <v>440</v>
      </c>
      <c r="H78" s="44">
        <v>5</v>
      </c>
      <c r="I78" s="14" t="s">
        <v>67</v>
      </c>
      <c r="J78" s="26">
        <f t="shared" si="12"/>
        <v>320.3</v>
      </c>
      <c r="K78" s="26">
        <f t="shared" si="13"/>
        <v>345.9</v>
      </c>
      <c r="L78" s="26">
        <f t="shared" si="14"/>
        <v>373.6</v>
      </c>
    </row>
    <row r="79" spans="2:12" ht="22.5" customHeight="1">
      <c r="B79" s="20" t="s">
        <v>30</v>
      </c>
      <c r="C79" s="41">
        <v>70</v>
      </c>
      <c r="D79" s="41">
        <v>130</v>
      </c>
      <c r="E79" s="42" t="s">
        <v>90</v>
      </c>
      <c r="F79" s="9" t="s">
        <v>91</v>
      </c>
      <c r="G79" s="43">
        <v>400</v>
      </c>
      <c r="H79" s="44">
        <v>5</v>
      </c>
      <c r="I79" s="14" t="s">
        <v>67</v>
      </c>
      <c r="J79" s="26">
        <f t="shared" si="12"/>
        <v>291.2</v>
      </c>
      <c r="K79" s="26">
        <f t="shared" si="13"/>
        <v>314.5</v>
      </c>
      <c r="L79" s="26">
        <f t="shared" si="14"/>
        <v>339.6</v>
      </c>
    </row>
    <row r="80" spans="2:12" ht="15" customHeight="1">
      <c r="B80" s="94" t="s">
        <v>92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 ht="12.75" customHeight="1" hidden="1">
      <c r="B81" s="92"/>
      <c r="C81" s="92"/>
      <c r="D81" s="92"/>
      <c r="E81" s="92"/>
      <c r="F81" s="92"/>
      <c r="G81" s="92"/>
      <c r="H81" s="92"/>
      <c r="I81" s="92"/>
      <c r="J81" s="47">
        <v>750</v>
      </c>
      <c r="K81" s="48">
        <v>810</v>
      </c>
      <c r="L81" s="49">
        <v>875</v>
      </c>
    </row>
    <row r="82" spans="2:12" ht="33.75" customHeight="1">
      <c r="B82" s="20" t="s">
        <v>30</v>
      </c>
      <c r="C82" s="20">
        <v>95</v>
      </c>
      <c r="D82" s="20">
        <v>150</v>
      </c>
      <c r="E82" s="9" t="s">
        <v>93</v>
      </c>
      <c r="F82" s="9" t="s">
        <v>94</v>
      </c>
      <c r="G82" s="30">
        <v>360</v>
      </c>
      <c r="H82" s="30">
        <v>5</v>
      </c>
      <c r="I82" s="14" t="s">
        <v>95</v>
      </c>
      <c r="J82" s="31">
        <f aca="true" t="shared" si="15" ref="J82:J88">ROUND((C82/100)*(D82/100)*(G82/1000)*$J$81,1)</f>
        <v>384.8</v>
      </c>
      <c r="K82" s="26">
        <f aca="true" t="shared" si="16" ref="K82:K88">ROUND((C82/100)*D82/100*(G82/1000)*$K$81,1)</f>
        <v>415.5</v>
      </c>
      <c r="L82" s="26">
        <f aca="true" t="shared" si="17" ref="L82:L88">ROUND((C82/100)*D82/100*(G82/1000)*$L$81,1)</f>
        <v>448.9</v>
      </c>
    </row>
    <row r="83" spans="2:12" ht="22.5" customHeight="1">
      <c r="B83" s="20" t="s">
        <v>30</v>
      </c>
      <c r="C83" s="20">
        <v>95</v>
      </c>
      <c r="D83" s="20">
        <v>150</v>
      </c>
      <c r="E83" s="9" t="s">
        <v>96</v>
      </c>
      <c r="F83" s="9" t="s">
        <v>97</v>
      </c>
      <c r="G83" s="30">
        <v>360</v>
      </c>
      <c r="H83" s="30">
        <v>5</v>
      </c>
      <c r="I83" s="14" t="s">
        <v>95</v>
      </c>
      <c r="J83" s="31">
        <f t="shared" si="15"/>
        <v>384.8</v>
      </c>
      <c r="K83" s="26">
        <f t="shared" si="16"/>
        <v>415.5</v>
      </c>
      <c r="L83" s="26">
        <f t="shared" si="17"/>
        <v>448.9</v>
      </c>
    </row>
    <row r="84" spans="2:12" ht="22.5" customHeight="1">
      <c r="B84" s="20" t="s">
        <v>30</v>
      </c>
      <c r="C84" s="20">
        <v>95</v>
      </c>
      <c r="D84" s="20">
        <v>150</v>
      </c>
      <c r="E84" s="9" t="s">
        <v>98</v>
      </c>
      <c r="F84" s="9" t="s">
        <v>190</v>
      </c>
      <c r="G84" s="30">
        <v>360</v>
      </c>
      <c r="H84" s="30">
        <v>5</v>
      </c>
      <c r="I84" s="14" t="s">
        <v>95</v>
      </c>
      <c r="J84" s="31">
        <f t="shared" si="15"/>
        <v>384.8</v>
      </c>
      <c r="K84" s="26">
        <f t="shared" si="16"/>
        <v>415.5</v>
      </c>
      <c r="L84" s="26">
        <f t="shared" si="17"/>
        <v>448.9</v>
      </c>
    </row>
    <row r="85" spans="2:12" ht="22.5" customHeight="1">
      <c r="B85" s="20" t="s">
        <v>30</v>
      </c>
      <c r="C85" s="20">
        <v>95</v>
      </c>
      <c r="D85" s="20">
        <v>150</v>
      </c>
      <c r="E85" s="9" t="s">
        <v>99</v>
      </c>
      <c r="F85" s="9" t="s">
        <v>100</v>
      </c>
      <c r="G85" s="30">
        <v>360</v>
      </c>
      <c r="H85" s="30">
        <v>5</v>
      </c>
      <c r="I85" s="14" t="s">
        <v>95</v>
      </c>
      <c r="J85" s="31">
        <f t="shared" si="15"/>
        <v>384.8</v>
      </c>
      <c r="K85" s="26">
        <f t="shared" si="16"/>
        <v>415.5</v>
      </c>
      <c r="L85" s="26">
        <f t="shared" si="17"/>
        <v>448.9</v>
      </c>
    </row>
    <row r="86" spans="2:12" ht="22.5" customHeight="1">
      <c r="B86" s="20" t="s">
        <v>30</v>
      </c>
      <c r="C86" s="20">
        <v>95</v>
      </c>
      <c r="D86" s="20">
        <v>150</v>
      </c>
      <c r="E86" s="9" t="s">
        <v>101</v>
      </c>
      <c r="F86" s="9" t="s">
        <v>191</v>
      </c>
      <c r="G86" s="30">
        <v>360</v>
      </c>
      <c r="H86" s="30">
        <v>5</v>
      </c>
      <c r="I86" s="14" t="s">
        <v>95</v>
      </c>
      <c r="J86" s="31">
        <f t="shared" si="15"/>
        <v>384.8</v>
      </c>
      <c r="K86" s="26">
        <f t="shared" si="16"/>
        <v>415.5</v>
      </c>
      <c r="L86" s="26">
        <f t="shared" si="17"/>
        <v>448.9</v>
      </c>
    </row>
    <row r="87" spans="2:12" ht="22.5" customHeight="1">
      <c r="B87" s="20" t="s">
        <v>30</v>
      </c>
      <c r="C87" s="20">
        <v>95</v>
      </c>
      <c r="D87" s="20">
        <v>150</v>
      </c>
      <c r="E87" s="9" t="s">
        <v>60</v>
      </c>
      <c r="F87" s="9" t="s">
        <v>61</v>
      </c>
      <c r="G87" s="30">
        <v>360</v>
      </c>
      <c r="H87" s="30">
        <v>5</v>
      </c>
      <c r="I87" s="14" t="s">
        <v>95</v>
      </c>
      <c r="J87" s="31">
        <f t="shared" si="15"/>
        <v>384.8</v>
      </c>
      <c r="K87" s="26">
        <f t="shared" si="16"/>
        <v>415.5</v>
      </c>
      <c r="L87" s="26">
        <f t="shared" si="17"/>
        <v>448.9</v>
      </c>
    </row>
    <row r="88" spans="2:12" ht="22.5" customHeight="1">
      <c r="B88" s="20" t="s">
        <v>30</v>
      </c>
      <c r="C88" s="20">
        <v>95</v>
      </c>
      <c r="D88" s="20">
        <v>140</v>
      </c>
      <c r="E88" s="9" t="s">
        <v>102</v>
      </c>
      <c r="F88" s="9" t="s">
        <v>182</v>
      </c>
      <c r="G88" s="30">
        <v>340</v>
      </c>
      <c r="H88" s="30">
        <v>5</v>
      </c>
      <c r="I88" s="14" t="s">
        <v>95</v>
      </c>
      <c r="J88" s="31">
        <f t="shared" si="15"/>
        <v>339.2</v>
      </c>
      <c r="K88" s="26">
        <f t="shared" si="16"/>
        <v>366.3</v>
      </c>
      <c r="L88" s="26">
        <f t="shared" si="17"/>
        <v>395.7</v>
      </c>
    </row>
    <row r="89" spans="2:12" ht="22.5" customHeight="1">
      <c r="B89" s="20" t="s">
        <v>30</v>
      </c>
      <c r="C89" s="20">
        <v>95</v>
      </c>
      <c r="D89" s="20">
        <v>150</v>
      </c>
      <c r="E89" s="9" t="s">
        <v>103</v>
      </c>
      <c r="F89" s="9" t="s">
        <v>104</v>
      </c>
      <c r="G89" s="30">
        <v>420</v>
      </c>
      <c r="H89" s="30">
        <v>5</v>
      </c>
      <c r="I89" s="14" t="s">
        <v>95</v>
      </c>
      <c r="J89" s="31">
        <f>ROUND((C89/100)*(D89/100)*(G89/1000)*$J$81,1)</f>
        <v>448.9</v>
      </c>
      <c r="K89" s="26">
        <f>ROUND((C89/100)*D89/100*(G89/1000)*$K$81,1)</f>
        <v>484.8</v>
      </c>
      <c r="L89" s="26">
        <f>ROUND((C89/100)*D89/100*(G89/1000)*$L$81,1)</f>
        <v>523.7</v>
      </c>
    </row>
    <row r="90" spans="2:12" ht="15" customHeight="1">
      <c r="B90" s="95" t="s">
        <v>105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</row>
    <row r="91" spans="2:12" ht="12.75" customHeight="1" hidden="1">
      <c r="B91" s="92"/>
      <c r="C91" s="92"/>
      <c r="D91" s="92"/>
      <c r="E91" s="92"/>
      <c r="F91" s="92"/>
      <c r="G91" s="92"/>
      <c r="H91" s="92"/>
      <c r="I91" s="92"/>
      <c r="J91" s="11">
        <v>750</v>
      </c>
      <c r="K91" s="48">
        <v>810</v>
      </c>
      <c r="L91" s="49">
        <v>875</v>
      </c>
    </row>
    <row r="92" spans="2:12" ht="26.25" customHeight="1">
      <c r="B92" s="20" t="s">
        <v>30</v>
      </c>
      <c r="C92" s="84">
        <v>50</v>
      </c>
      <c r="D92" s="84">
        <v>100</v>
      </c>
      <c r="E92" s="83" t="s">
        <v>192</v>
      </c>
      <c r="F92" s="83" t="s">
        <v>193</v>
      </c>
      <c r="G92" s="85">
        <v>400</v>
      </c>
      <c r="H92" s="30">
        <v>10</v>
      </c>
      <c r="I92" s="14" t="s">
        <v>35</v>
      </c>
      <c r="J92" s="52">
        <f aca="true" t="shared" si="18" ref="J92:J97">ROUND((C92/100)*(D92/100)*(G92/1000)*$J$91,1)</f>
        <v>150</v>
      </c>
      <c r="K92" s="52">
        <f aca="true" t="shared" si="19" ref="K92:K97">ROUND((C92/100)*D92/100*(G92/1000)*$K$91,1)</f>
        <v>162</v>
      </c>
      <c r="L92" s="26">
        <f aca="true" t="shared" si="20" ref="L92:L97">ROUND((C92/100)*D92/100*(G92/1000)*$L$91,1)</f>
        <v>175</v>
      </c>
    </row>
    <row r="93" spans="2:12" ht="27.75" customHeight="1">
      <c r="B93" s="20" t="s">
        <v>30</v>
      </c>
      <c r="C93" s="84">
        <v>70</v>
      </c>
      <c r="D93" s="84">
        <v>140</v>
      </c>
      <c r="E93" s="83" t="s">
        <v>192</v>
      </c>
      <c r="F93" s="83" t="s">
        <v>193</v>
      </c>
      <c r="G93" s="85">
        <v>400</v>
      </c>
      <c r="H93" s="30">
        <v>5</v>
      </c>
      <c r="I93" s="14" t="s">
        <v>67</v>
      </c>
      <c r="J93" s="52">
        <f t="shared" si="18"/>
        <v>294</v>
      </c>
      <c r="K93" s="52">
        <f t="shared" si="19"/>
        <v>317.5</v>
      </c>
      <c r="L93" s="26">
        <f t="shared" si="20"/>
        <v>343</v>
      </c>
    </row>
    <row r="94" spans="2:12" ht="33.75" customHeight="1">
      <c r="B94" s="20" t="s">
        <v>30</v>
      </c>
      <c r="C94" s="84">
        <v>50</v>
      </c>
      <c r="D94" s="84">
        <v>90</v>
      </c>
      <c r="E94" s="83" t="s">
        <v>194</v>
      </c>
      <c r="F94" s="83" t="s">
        <v>195</v>
      </c>
      <c r="G94" s="85">
        <v>440</v>
      </c>
      <c r="H94" s="30">
        <v>10</v>
      </c>
      <c r="I94" s="14" t="s">
        <v>35</v>
      </c>
      <c r="J94" s="52">
        <f t="shared" si="18"/>
        <v>148.5</v>
      </c>
      <c r="K94" s="52">
        <f t="shared" si="19"/>
        <v>160.4</v>
      </c>
      <c r="L94" s="26">
        <f t="shared" si="20"/>
        <v>173.3</v>
      </c>
    </row>
    <row r="95" spans="2:12" ht="32.25" customHeight="1">
      <c r="B95" s="20" t="s">
        <v>30</v>
      </c>
      <c r="C95" s="84">
        <v>70</v>
      </c>
      <c r="D95" s="84">
        <v>130</v>
      </c>
      <c r="E95" s="83" t="s">
        <v>194</v>
      </c>
      <c r="F95" s="83" t="s">
        <v>195</v>
      </c>
      <c r="G95" s="85">
        <v>440</v>
      </c>
      <c r="H95" s="30">
        <v>5</v>
      </c>
      <c r="I95" s="14" t="s">
        <v>67</v>
      </c>
      <c r="J95" s="52">
        <f t="shared" si="18"/>
        <v>300.3</v>
      </c>
      <c r="K95" s="52">
        <f t="shared" si="19"/>
        <v>324.3</v>
      </c>
      <c r="L95" s="26">
        <f t="shared" si="20"/>
        <v>350.4</v>
      </c>
    </row>
    <row r="96" spans="2:12" ht="22.5" customHeight="1">
      <c r="B96" s="20" t="s">
        <v>30</v>
      </c>
      <c r="C96" s="27">
        <v>50</v>
      </c>
      <c r="D96" s="27">
        <v>90</v>
      </c>
      <c r="E96" s="50" t="s">
        <v>106</v>
      </c>
      <c r="F96" s="50" t="s">
        <v>107</v>
      </c>
      <c r="G96" s="51">
        <v>400</v>
      </c>
      <c r="H96" s="30">
        <v>10</v>
      </c>
      <c r="I96" s="14" t="s">
        <v>35</v>
      </c>
      <c r="J96" s="52">
        <f t="shared" si="18"/>
        <v>135</v>
      </c>
      <c r="K96" s="52">
        <f t="shared" si="19"/>
        <v>145.8</v>
      </c>
      <c r="L96" s="26">
        <f t="shared" si="20"/>
        <v>157.5</v>
      </c>
    </row>
    <row r="97" spans="2:12" ht="22.5" customHeight="1">
      <c r="B97" s="20" t="s">
        <v>30</v>
      </c>
      <c r="C97" s="27">
        <v>70</v>
      </c>
      <c r="D97" s="27">
        <v>130</v>
      </c>
      <c r="E97" s="50" t="s">
        <v>106</v>
      </c>
      <c r="F97" s="50" t="s">
        <v>107</v>
      </c>
      <c r="G97" s="51">
        <v>400</v>
      </c>
      <c r="H97" s="30">
        <v>5</v>
      </c>
      <c r="I97" s="14" t="s">
        <v>67</v>
      </c>
      <c r="J97" s="52">
        <f t="shared" si="18"/>
        <v>273</v>
      </c>
      <c r="K97" s="52">
        <f t="shared" si="19"/>
        <v>294.8</v>
      </c>
      <c r="L97" s="26">
        <f t="shared" si="20"/>
        <v>318.5</v>
      </c>
    </row>
    <row r="98" spans="2:12" ht="33.75" customHeight="1">
      <c r="B98" s="27" t="s">
        <v>15</v>
      </c>
      <c r="C98" s="27">
        <v>50</v>
      </c>
      <c r="D98" s="27">
        <v>90</v>
      </c>
      <c r="E98" s="29" t="s">
        <v>33</v>
      </c>
      <c r="F98" s="29" t="s">
        <v>34</v>
      </c>
      <c r="G98" s="30">
        <v>400</v>
      </c>
      <c r="H98" s="30">
        <v>10</v>
      </c>
      <c r="I98" s="14" t="s">
        <v>35</v>
      </c>
      <c r="J98" s="31">
        <f aca="true" t="shared" si="21" ref="J98:J120">ROUND((C98/100)*(D98/100)*(G98/1000)*$J$91,1)</f>
        <v>135</v>
      </c>
      <c r="K98" s="26">
        <f aca="true" t="shared" si="22" ref="K98:K120">ROUND((C98/100)*D98/100*(G98/1000)*$K$91,1)</f>
        <v>145.8</v>
      </c>
      <c r="L98" s="32">
        <f aca="true" t="shared" si="23" ref="L98:L120">ROUND((C98/100)*D98/100*(G98/1000)*$L$91,1)</f>
        <v>157.5</v>
      </c>
    </row>
    <row r="99" spans="2:12" ht="33.75" customHeight="1">
      <c r="B99" s="27" t="s">
        <v>15</v>
      </c>
      <c r="C99" s="27">
        <v>70</v>
      </c>
      <c r="D99" s="27">
        <v>130</v>
      </c>
      <c r="E99" s="29" t="s">
        <v>33</v>
      </c>
      <c r="F99" s="29" t="s">
        <v>34</v>
      </c>
      <c r="G99" s="30">
        <v>400</v>
      </c>
      <c r="H99" s="30">
        <v>5</v>
      </c>
      <c r="I99" s="14" t="s">
        <v>67</v>
      </c>
      <c r="J99" s="31">
        <f t="shared" si="21"/>
        <v>273</v>
      </c>
      <c r="K99" s="26">
        <f t="shared" si="22"/>
        <v>294.8</v>
      </c>
      <c r="L99" s="26">
        <f t="shared" si="23"/>
        <v>318.5</v>
      </c>
    </row>
    <row r="100" spans="2:12" ht="33.75" customHeight="1">
      <c r="B100" s="27" t="s">
        <v>15</v>
      </c>
      <c r="C100" s="27">
        <v>50</v>
      </c>
      <c r="D100" s="27">
        <v>90</v>
      </c>
      <c r="E100" s="29" t="s">
        <v>108</v>
      </c>
      <c r="F100" s="29" t="s">
        <v>109</v>
      </c>
      <c r="G100" s="30">
        <v>400</v>
      </c>
      <c r="H100" s="30">
        <v>10</v>
      </c>
      <c r="I100" s="14" t="s">
        <v>35</v>
      </c>
      <c r="J100" s="31">
        <f t="shared" si="21"/>
        <v>135</v>
      </c>
      <c r="K100" s="26">
        <f t="shared" si="22"/>
        <v>145.8</v>
      </c>
      <c r="L100" s="26">
        <f t="shared" si="23"/>
        <v>157.5</v>
      </c>
    </row>
    <row r="101" spans="2:12" ht="33.75" customHeight="1">
      <c r="B101" s="27" t="s">
        <v>15</v>
      </c>
      <c r="C101" s="27">
        <v>70</v>
      </c>
      <c r="D101" s="27">
        <v>130</v>
      </c>
      <c r="E101" s="29" t="s">
        <v>108</v>
      </c>
      <c r="F101" s="29" t="s">
        <v>109</v>
      </c>
      <c r="G101" s="30">
        <v>400</v>
      </c>
      <c r="H101" s="30">
        <v>5</v>
      </c>
      <c r="I101" s="14" t="s">
        <v>67</v>
      </c>
      <c r="J101" s="31">
        <f t="shared" si="21"/>
        <v>273</v>
      </c>
      <c r="K101" s="26">
        <f t="shared" si="22"/>
        <v>294.8</v>
      </c>
      <c r="L101" s="26">
        <f t="shared" si="23"/>
        <v>318.5</v>
      </c>
    </row>
    <row r="102" spans="2:12" ht="22.5" customHeight="1">
      <c r="B102" s="27" t="s">
        <v>15</v>
      </c>
      <c r="C102" s="27">
        <v>70</v>
      </c>
      <c r="D102" s="27">
        <v>140</v>
      </c>
      <c r="E102" s="29" t="s">
        <v>110</v>
      </c>
      <c r="F102" s="29" t="s">
        <v>111</v>
      </c>
      <c r="G102" s="30">
        <v>400</v>
      </c>
      <c r="H102" s="30">
        <v>5</v>
      </c>
      <c r="I102" s="14" t="s">
        <v>67</v>
      </c>
      <c r="J102" s="31">
        <f t="shared" si="21"/>
        <v>294</v>
      </c>
      <c r="K102" s="26">
        <f t="shared" si="22"/>
        <v>317.5</v>
      </c>
      <c r="L102" s="26">
        <f t="shared" si="23"/>
        <v>343</v>
      </c>
    </row>
    <row r="103" spans="2:12" ht="33.75" customHeight="1">
      <c r="B103" s="27" t="s">
        <v>15</v>
      </c>
      <c r="C103" s="27">
        <v>50</v>
      </c>
      <c r="D103" s="27">
        <v>100</v>
      </c>
      <c r="E103" s="29" t="s">
        <v>112</v>
      </c>
      <c r="F103" s="29" t="s">
        <v>113</v>
      </c>
      <c r="G103" s="30">
        <v>400</v>
      </c>
      <c r="H103" s="30">
        <v>10</v>
      </c>
      <c r="I103" s="14" t="s">
        <v>35</v>
      </c>
      <c r="J103" s="31">
        <f t="shared" si="21"/>
        <v>150</v>
      </c>
      <c r="K103" s="26">
        <f t="shared" si="22"/>
        <v>162</v>
      </c>
      <c r="L103" s="26">
        <f t="shared" si="23"/>
        <v>175</v>
      </c>
    </row>
    <row r="104" spans="2:12" ht="33.75" customHeight="1">
      <c r="B104" s="27" t="s">
        <v>15</v>
      </c>
      <c r="C104" s="27">
        <v>70</v>
      </c>
      <c r="D104" s="27">
        <v>140</v>
      </c>
      <c r="E104" s="29" t="s">
        <v>112</v>
      </c>
      <c r="F104" s="29" t="s">
        <v>113</v>
      </c>
      <c r="G104" s="30">
        <v>400</v>
      </c>
      <c r="H104" s="30">
        <v>5</v>
      </c>
      <c r="I104" s="14" t="s">
        <v>67</v>
      </c>
      <c r="J104" s="31">
        <f t="shared" si="21"/>
        <v>294</v>
      </c>
      <c r="K104" s="26">
        <f t="shared" si="22"/>
        <v>317.5</v>
      </c>
      <c r="L104" s="26">
        <f t="shared" si="23"/>
        <v>343</v>
      </c>
    </row>
    <row r="105" spans="2:12" ht="22.5" customHeight="1">
      <c r="B105" s="27" t="s">
        <v>15</v>
      </c>
      <c r="C105" s="27">
        <v>50</v>
      </c>
      <c r="D105" s="27">
        <v>90</v>
      </c>
      <c r="E105" s="29" t="s">
        <v>114</v>
      </c>
      <c r="F105" s="29" t="s">
        <v>115</v>
      </c>
      <c r="G105" s="30">
        <v>420</v>
      </c>
      <c r="H105" s="30">
        <v>10</v>
      </c>
      <c r="I105" s="14" t="s">
        <v>35</v>
      </c>
      <c r="J105" s="31">
        <f>ROUND((C105/100)*(D105/100)*(G105/1000)*$J$91,1)</f>
        <v>141.8</v>
      </c>
      <c r="K105" s="26">
        <f>ROUND((C105/100)*D105/100*(G105/1000)*$K$91,1)</f>
        <v>153.1</v>
      </c>
      <c r="L105" s="26">
        <f>ROUND((C105/100)*D105/100*(G105/1000)*$L$91,1)</f>
        <v>165.4</v>
      </c>
    </row>
    <row r="106" spans="2:12" ht="22.5" customHeight="1">
      <c r="B106" s="27" t="s">
        <v>15</v>
      </c>
      <c r="C106" s="27">
        <v>70</v>
      </c>
      <c r="D106" s="27">
        <v>130</v>
      </c>
      <c r="E106" s="29" t="s">
        <v>114</v>
      </c>
      <c r="F106" s="29" t="s">
        <v>115</v>
      </c>
      <c r="G106" s="30">
        <v>420</v>
      </c>
      <c r="H106" s="30">
        <v>5</v>
      </c>
      <c r="I106" s="14" t="s">
        <v>67</v>
      </c>
      <c r="J106" s="31">
        <f>ROUND((C106/100)*(D106/100)*(G106/1000)*$J$91,1)</f>
        <v>286.7</v>
      </c>
      <c r="K106" s="26">
        <f>ROUND((C106/100)*D106/100*(G106/1000)*$K$91,1)</f>
        <v>309.6</v>
      </c>
      <c r="L106" s="26">
        <f>ROUND((C106/100)*D106/100*(G106/1000)*$L$91,1)</f>
        <v>334.4</v>
      </c>
    </row>
    <row r="107" spans="2:12" ht="33.75" customHeight="1">
      <c r="B107" s="27" t="s">
        <v>15</v>
      </c>
      <c r="C107" s="27">
        <v>30</v>
      </c>
      <c r="D107" s="27">
        <v>70</v>
      </c>
      <c r="E107" s="29" t="s">
        <v>116</v>
      </c>
      <c r="F107" s="29" t="s">
        <v>183</v>
      </c>
      <c r="G107" s="30">
        <v>440</v>
      </c>
      <c r="H107" s="30">
        <v>20</v>
      </c>
      <c r="I107" s="30" t="s">
        <v>117</v>
      </c>
      <c r="J107" s="31">
        <f t="shared" si="21"/>
        <v>69.3</v>
      </c>
      <c r="K107" s="26">
        <f t="shared" si="22"/>
        <v>74.8</v>
      </c>
      <c r="L107" s="26">
        <f t="shared" si="23"/>
        <v>80.9</v>
      </c>
    </row>
    <row r="108" spans="2:12" ht="33.75" customHeight="1">
      <c r="B108" s="27" t="s">
        <v>15</v>
      </c>
      <c r="C108" s="27">
        <v>50</v>
      </c>
      <c r="D108" s="27">
        <v>100</v>
      </c>
      <c r="E108" s="29" t="s">
        <v>116</v>
      </c>
      <c r="F108" s="29" t="s">
        <v>183</v>
      </c>
      <c r="G108" s="30">
        <v>440</v>
      </c>
      <c r="H108" s="30">
        <v>10</v>
      </c>
      <c r="I108" s="14" t="s">
        <v>35</v>
      </c>
      <c r="J108" s="31">
        <f t="shared" si="21"/>
        <v>165</v>
      </c>
      <c r="K108" s="26">
        <f t="shared" si="22"/>
        <v>178.2</v>
      </c>
      <c r="L108" s="26">
        <f t="shared" si="23"/>
        <v>192.5</v>
      </c>
    </row>
    <row r="109" spans="2:12" ht="33.75" customHeight="1">
      <c r="B109" s="20" t="s">
        <v>30</v>
      </c>
      <c r="C109" s="27">
        <v>70</v>
      </c>
      <c r="D109" s="27">
        <v>140</v>
      </c>
      <c r="E109" s="29" t="s">
        <v>116</v>
      </c>
      <c r="F109" s="29" t="s">
        <v>183</v>
      </c>
      <c r="G109" s="30">
        <v>440</v>
      </c>
      <c r="H109" s="30">
        <v>5</v>
      </c>
      <c r="I109" s="14" t="s">
        <v>67</v>
      </c>
      <c r="J109" s="31">
        <f t="shared" si="21"/>
        <v>323.4</v>
      </c>
      <c r="K109" s="26">
        <f t="shared" si="22"/>
        <v>349.3</v>
      </c>
      <c r="L109" s="26">
        <f t="shared" si="23"/>
        <v>377.3</v>
      </c>
    </row>
    <row r="110" spans="2:12" ht="33.75" customHeight="1">
      <c r="B110" s="27" t="s">
        <v>15</v>
      </c>
      <c r="C110" s="27">
        <v>50</v>
      </c>
      <c r="D110" s="27">
        <v>90</v>
      </c>
      <c r="E110" s="29" t="s">
        <v>118</v>
      </c>
      <c r="F110" s="29" t="s">
        <v>119</v>
      </c>
      <c r="G110" s="30">
        <v>440</v>
      </c>
      <c r="H110" s="30">
        <v>10</v>
      </c>
      <c r="I110" s="14" t="s">
        <v>35</v>
      </c>
      <c r="J110" s="31">
        <f>ROUND((C110/100)*(D110/100)*(G110/1000)*$J$91,1)</f>
        <v>148.5</v>
      </c>
      <c r="K110" s="26">
        <f>ROUND((C110/100)*D110/100*(G110/1000)*$K$91,1)</f>
        <v>160.4</v>
      </c>
      <c r="L110" s="26">
        <f>ROUND((C110/100)*D110/100*(G110/1000)*$L$91,1)</f>
        <v>173.3</v>
      </c>
    </row>
    <row r="111" spans="2:12" ht="33.75" customHeight="1">
      <c r="B111" s="27" t="s">
        <v>15</v>
      </c>
      <c r="C111" s="27">
        <v>70</v>
      </c>
      <c r="D111" s="27">
        <v>130</v>
      </c>
      <c r="E111" s="29" t="s">
        <v>118</v>
      </c>
      <c r="F111" s="29" t="s">
        <v>119</v>
      </c>
      <c r="G111" s="30">
        <v>440</v>
      </c>
      <c r="H111" s="30">
        <v>5</v>
      </c>
      <c r="I111" s="14" t="s">
        <v>67</v>
      </c>
      <c r="J111" s="31">
        <f>ROUND((C111/100)*(D111/100)*(G111/1000)*$J$91,1)</f>
        <v>300.3</v>
      </c>
      <c r="K111" s="26">
        <f>ROUND((C111/100)*D111/100*(G111/1000)*$K$91,1)</f>
        <v>324.3</v>
      </c>
      <c r="L111" s="26">
        <f>ROUND((C111/100)*D111/100*(G111/1000)*$L$91,1)</f>
        <v>350.4</v>
      </c>
    </row>
    <row r="112" spans="2:12" ht="22.5" customHeight="1">
      <c r="B112" s="20" t="s">
        <v>30</v>
      </c>
      <c r="C112" s="27">
        <v>30</v>
      </c>
      <c r="D112" s="27">
        <v>70</v>
      </c>
      <c r="E112" s="29" t="s">
        <v>120</v>
      </c>
      <c r="F112" s="29" t="s">
        <v>121</v>
      </c>
      <c r="G112" s="30">
        <v>460</v>
      </c>
      <c r="H112" s="30">
        <v>20</v>
      </c>
      <c r="I112" s="14" t="s">
        <v>117</v>
      </c>
      <c r="J112" s="31">
        <f t="shared" si="21"/>
        <v>72.5</v>
      </c>
      <c r="K112" s="26">
        <f t="shared" si="22"/>
        <v>78.2</v>
      </c>
      <c r="L112" s="26">
        <f t="shared" si="23"/>
        <v>84.5</v>
      </c>
    </row>
    <row r="113" spans="2:12" ht="22.5" customHeight="1">
      <c r="B113" s="20" t="s">
        <v>30</v>
      </c>
      <c r="C113" s="27">
        <v>50</v>
      </c>
      <c r="D113" s="27">
        <v>90</v>
      </c>
      <c r="E113" s="29" t="s">
        <v>120</v>
      </c>
      <c r="F113" s="29" t="s">
        <v>121</v>
      </c>
      <c r="G113" s="30">
        <v>460</v>
      </c>
      <c r="H113" s="30">
        <v>10</v>
      </c>
      <c r="I113" s="14" t="s">
        <v>35</v>
      </c>
      <c r="J113" s="31">
        <f t="shared" si="21"/>
        <v>155.3</v>
      </c>
      <c r="K113" s="26">
        <f t="shared" si="22"/>
        <v>167.7</v>
      </c>
      <c r="L113" s="26">
        <f t="shared" si="23"/>
        <v>181.1</v>
      </c>
    </row>
    <row r="114" spans="2:12" ht="22.5" customHeight="1">
      <c r="B114" s="20" t="s">
        <v>30</v>
      </c>
      <c r="C114" s="27">
        <v>70</v>
      </c>
      <c r="D114" s="27">
        <v>130</v>
      </c>
      <c r="E114" s="29" t="s">
        <v>120</v>
      </c>
      <c r="F114" s="29" t="s">
        <v>121</v>
      </c>
      <c r="G114" s="30">
        <v>460</v>
      </c>
      <c r="H114" s="30">
        <v>5</v>
      </c>
      <c r="I114" s="14" t="s">
        <v>67</v>
      </c>
      <c r="J114" s="31">
        <f t="shared" si="21"/>
        <v>314</v>
      </c>
      <c r="K114" s="26">
        <f t="shared" si="22"/>
        <v>339.1</v>
      </c>
      <c r="L114" s="26">
        <f t="shared" si="23"/>
        <v>366.3</v>
      </c>
    </row>
    <row r="115" spans="2:12" ht="22.5" customHeight="1">
      <c r="B115" s="20" t="s">
        <v>30</v>
      </c>
      <c r="C115" s="27">
        <v>30</v>
      </c>
      <c r="D115" s="27">
        <v>70</v>
      </c>
      <c r="E115" s="29" t="s">
        <v>122</v>
      </c>
      <c r="F115" s="29" t="s">
        <v>123</v>
      </c>
      <c r="G115" s="30">
        <v>460</v>
      </c>
      <c r="H115" s="30">
        <v>20</v>
      </c>
      <c r="I115" s="14" t="s">
        <v>117</v>
      </c>
      <c r="J115" s="31">
        <f t="shared" si="21"/>
        <v>72.5</v>
      </c>
      <c r="K115" s="26">
        <f t="shared" si="22"/>
        <v>78.2</v>
      </c>
      <c r="L115" s="26">
        <f t="shared" si="23"/>
        <v>84.5</v>
      </c>
    </row>
    <row r="116" spans="2:12" ht="22.5" customHeight="1">
      <c r="B116" s="20" t="s">
        <v>30</v>
      </c>
      <c r="C116" s="27">
        <v>50</v>
      </c>
      <c r="D116" s="27">
        <v>100</v>
      </c>
      <c r="E116" s="29" t="s">
        <v>122</v>
      </c>
      <c r="F116" s="29" t="s">
        <v>123</v>
      </c>
      <c r="G116" s="30">
        <v>460</v>
      </c>
      <c r="H116" s="30">
        <v>10</v>
      </c>
      <c r="I116" s="14" t="s">
        <v>35</v>
      </c>
      <c r="J116" s="31">
        <f t="shared" si="21"/>
        <v>172.5</v>
      </c>
      <c r="K116" s="26">
        <f t="shared" si="22"/>
        <v>186.3</v>
      </c>
      <c r="L116" s="26">
        <f t="shared" si="23"/>
        <v>201.3</v>
      </c>
    </row>
    <row r="117" spans="2:12" ht="22.5" customHeight="1">
      <c r="B117" s="20" t="s">
        <v>30</v>
      </c>
      <c r="C117" s="27">
        <v>70</v>
      </c>
      <c r="D117" s="27">
        <v>140</v>
      </c>
      <c r="E117" s="29" t="s">
        <v>122</v>
      </c>
      <c r="F117" s="29" t="s">
        <v>123</v>
      </c>
      <c r="G117" s="30">
        <v>460</v>
      </c>
      <c r="H117" s="30">
        <v>5</v>
      </c>
      <c r="I117" s="14" t="s">
        <v>67</v>
      </c>
      <c r="J117" s="31">
        <f t="shared" si="21"/>
        <v>338.1</v>
      </c>
      <c r="K117" s="26">
        <f t="shared" si="22"/>
        <v>365.1</v>
      </c>
      <c r="L117" s="26">
        <f t="shared" si="23"/>
        <v>394.5</v>
      </c>
    </row>
    <row r="118" spans="2:12" ht="22.5" customHeight="1">
      <c r="B118" s="20" t="s">
        <v>30</v>
      </c>
      <c r="C118" s="27">
        <v>50</v>
      </c>
      <c r="D118" s="27">
        <v>70</v>
      </c>
      <c r="E118" s="9" t="s">
        <v>124</v>
      </c>
      <c r="F118" s="9" t="s">
        <v>140</v>
      </c>
      <c r="G118" s="30">
        <v>460</v>
      </c>
      <c r="H118" s="30">
        <v>10</v>
      </c>
      <c r="I118" s="14" t="s">
        <v>24</v>
      </c>
      <c r="J118" s="31">
        <f t="shared" si="21"/>
        <v>120.8</v>
      </c>
      <c r="K118" s="26">
        <f t="shared" si="22"/>
        <v>130.4</v>
      </c>
      <c r="L118" s="26">
        <f t="shared" si="23"/>
        <v>140.9</v>
      </c>
    </row>
    <row r="119" spans="2:12" ht="22.5" customHeight="1">
      <c r="B119" s="20" t="s">
        <v>30</v>
      </c>
      <c r="C119" s="20">
        <v>50</v>
      </c>
      <c r="D119" s="20">
        <v>100</v>
      </c>
      <c r="E119" s="9" t="s">
        <v>11</v>
      </c>
      <c r="F119" s="9" t="s">
        <v>140</v>
      </c>
      <c r="G119" s="13">
        <v>460</v>
      </c>
      <c r="H119" s="14">
        <v>10</v>
      </c>
      <c r="I119" s="14" t="s">
        <v>35</v>
      </c>
      <c r="J119" s="31">
        <f t="shared" si="21"/>
        <v>172.5</v>
      </c>
      <c r="K119" s="26">
        <f t="shared" si="22"/>
        <v>186.3</v>
      </c>
      <c r="L119" s="26">
        <f t="shared" si="23"/>
        <v>201.3</v>
      </c>
    </row>
    <row r="120" spans="2:12" ht="22.5" customHeight="1">
      <c r="B120" s="20" t="s">
        <v>30</v>
      </c>
      <c r="C120" s="20">
        <v>70</v>
      </c>
      <c r="D120" s="20">
        <v>140</v>
      </c>
      <c r="E120" s="9" t="s">
        <v>11</v>
      </c>
      <c r="F120" s="9" t="s">
        <v>140</v>
      </c>
      <c r="G120" s="13">
        <v>460</v>
      </c>
      <c r="H120" s="14">
        <v>5</v>
      </c>
      <c r="I120" s="14" t="s">
        <v>67</v>
      </c>
      <c r="J120" s="31">
        <f t="shared" si="21"/>
        <v>338.1</v>
      </c>
      <c r="K120" s="26">
        <f t="shared" si="22"/>
        <v>365.1</v>
      </c>
      <c r="L120" s="26">
        <f t="shared" si="23"/>
        <v>394.5</v>
      </c>
    </row>
    <row r="121" spans="2:12" ht="25.5" customHeight="1">
      <c r="B121" s="96" t="s">
        <v>125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 ht="12.75" customHeight="1" hidden="1">
      <c r="B122" s="97"/>
      <c r="C122" s="97"/>
      <c r="D122" s="97"/>
      <c r="E122" s="97"/>
      <c r="F122" s="97"/>
      <c r="G122" s="97"/>
      <c r="H122" s="97"/>
      <c r="I122" s="97"/>
      <c r="J122" s="53">
        <v>605</v>
      </c>
      <c r="K122" s="54">
        <v>655</v>
      </c>
      <c r="L122" s="55">
        <v>710</v>
      </c>
    </row>
    <row r="123" spans="2:12" ht="15">
      <c r="B123" s="20" t="s">
        <v>30</v>
      </c>
      <c r="C123" s="20">
        <v>35</v>
      </c>
      <c r="D123" s="20">
        <v>70</v>
      </c>
      <c r="E123" s="9" t="s">
        <v>196</v>
      </c>
      <c r="F123" s="9" t="s">
        <v>127</v>
      </c>
      <c r="G123" s="9">
        <v>460</v>
      </c>
      <c r="H123" s="14"/>
      <c r="I123" s="39"/>
      <c r="J123" s="26">
        <f aca="true" t="shared" si="24" ref="J123:J134">ROUND((C123/100)*(D123/100)*(G123/1000)*$J$122,1)</f>
        <v>68.2</v>
      </c>
      <c r="K123" s="26">
        <f aca="true" t="shared" si="25" ref="K123:K134">ROUND((C123/100)*D123/100*(G123/1000)*$K$122,1)</f>
        <v>73.8</v>
      </c>
      <c r="L123" s="26">
        <f aca="true" t="shared" si="26" ref="L123:L134">ROUND((C123/100)*D123/100*(G123/1000)*$L$122,1)</f>
        <v>80</v>
      </c>
    </row>
    <row r="124" spans="2:12" ht="22.5" customHeight="1">
      <c r="B124" s="20" t="s">
        <v>30</v>
      </c>
      <c r="C124" s="20">
        <v>50</v>
      </c>
      <c r="D124" s="20">
        <v>70</v>
      </c>
      <c r="E124" s="9" t="s">
        <v>126</v>
      </c>
      <c r="F124" s="9" t="s">
        <v>127</v>
      </c>
      <c r="G124" s="9">
        <v>460</v>
      </c>
      <c r="H124" s="14">
        <v>10</v>
      </c>
      <c r="I124" s="39" t="s">
        <v>24</v>
      </c>
      <c r="J124" s="26">
        <f t="shared" si="24"/>
        <v>97.4</v>
      </c>
      <c r="K124" s="26">
        <f t="shared" si="25"/>
        <v>105.5</v>
      </c>
      <c r="L124" s="26">
        <f t="shared" si="26"/>
        <v>114.3</v>
      </c>
    </row>
    <row r="125" spans="2:12" ht="22.5" customHeight="1">
      <c r="B125" s="20" t="s">
        <v>30</v>
      </c>
      <c r="C125" s="20">
        <v>50</v>
      </c>
      <c r="D125" s="20">
        <v>100</v>
      </c>
      <c r="E125" s="9" t="s">
        <v>11</v>
      </c>
      <c r="F125" s="9" t="s">
        <v>127</v>
      </c>
      <c r="G125" s="9">
        <v>460</v>
      </c>
      <c r="H125" s="14">
        <v>10</v>
      </c>
      <c r="I125" s="39" t="s">
        <v>35</v>
      </c>
      <c r="J125" s="26">
        <f t="shared" si="24"/>
        <v>139.2</v>
      </c>
      <c r="K125" s="26">
        <f t="shared" si="25"/>
        <v>150.7</v>
      </c>
      <c r="L125" s="26">
        <f t="shared" si="26"/>
        <v>163.3</v>
      </c>
    </row>
    <row r="126" spans="2:12" ht="22.5" customHeight="1">
      <c r="B126" s="20" t="s">
        <v>30</v>
      </c>
      <c r="C126" s="20">
        <v>70</v>
      </c>
      <c r="D126" s="20">
        <v>140</v>
      </c>
      <c r="E126" s="9" t="s">
        <v>11</v>
      </c>
      <c r="F126" s="9" t="s">
        <v>127</v>
      </c>
      <c r="G126" s="9">
        <v>460</v>
      </c>
      <c r="H126" s="14">
        <v>5</v>
      </c>
      <c r="I126" s="39" t="s">
        <v>67</v>
      </c>
      <c r="J126" s="26">
        <f t="shared" si="24"/>
        <v>272.7</v>
      </c>
      <c r="K126" s="26">
        <f t="shared" si="25"/>
        <v>295.3</v>
      </c>
      <c r="L126" s="26">
        <f t="shared" si="26"/>
        <v>320.1</v>
      </c>
    </row>
    <row r="127" spans="2:12" ht="15">
      <c r="B127" s="20" t="s">
        <v>30</v>
      </c>
      <c r="C127" s="20">
        <v>35</v>
      </c>
      <c r="D127" s="20">
        <v>70</v>
      </c>
      <c r="E127" s="9" t="s">
        <v>11</v>
      </c>
      <c r="F127" s="9" t="s">
        <v>127</v>
      </c>
      <c r="G127" s="9">
        <v>500</v>
      </c>
      <c r="H127" s="14"/>
      <c r="I127" s="39"/>
      <c r="J127" s="26">
        <f t="shared" si="24"/>
        <v>74.1</v>
      </c>
      <c r="K127" s="26">
        <f t="shared" si="25"/>
        <v>80.2</v>
      </c>
      <c r="L127" s="26">
        <f t="shared" si="26"/>
        <v>87</v>
      </c>
    </row>
    <row r="128" spans="2:12" ht="22.5" customHeight="1">
      <c r="B128" s="20" t="s">
        <v>30</v>
      </c>
      <c r="C128" s="20">
        <v>50</v>
      </c>
      <c r="D128" s="20">
        <v>70</v>
      </c>
      <c r="E128" s="9" t="s">
        <v>126</v>
      </c>
      <c r="F128" s="9" t="s">
        <v>127</v>
      </c>
      <c r="G128" s="9">
        <v>500</v>
      </c>
      <c r="H128" s="14">
        <v>10</v>
      </c>
      <c r="I128" s="39" t="s">
        <v>128</v>
      </c>
      <c r="J128" s="26">
        <f t="shared" si="24"/>
        <v>105.9</v>
      </c>
      <c r="K128" s="26">
        <f t="shared" si="25"/>
        <v>114.6</v>
      </c>
      <c r="L128" s="26">
        <f t="shared" si="26"/>
        <v>124.3</v>
      </c>
    </row>
    <row r="129" spans="2:12" ht="22.5" customHeight="1">
      <c r="B129" s="20" t="s">
        <v>30</v>
      </c>
      <c r="C129" s="20">
        <v>50</v>
      </c>
      <c r="D129" s="20">
        <v>100</v>
      </c>
      <c r="E129" s="9" t="s">
        <v>11</v>
      </c>
      <c r="F129" s="9" t="s">
        <v>127</v>
      </c>
      <c r="G129" s="9">
        <v>500</v>
      </c>
      <c r="H129" s="14">
        <v>10</v>
      </c>
      <c r="I129" s="39" t="s">
        <v>22</v>
      </c>
      <c r="J129" s="26">
        <f t="shared" si="24"/>
        <v>151.3</v>
      </c>
      <c r="K129" s="26">
        <f t="shared" si="25"/>
        <v>163.8</v>
      </c>
      <c r="L129" s="26">
        <f t="shared" si="26"/>
        <v>177.5</v>
      </c>
    </row>
    <row r="130" spans="2:12" ht="22.5" customHeight="1">
      <c r="B130" s="20" t="s">
        <v>30</v>
      </c>
      <c r="C130" s="20">
        <v>70</v>
      </c>
      <c r="D130" s="20">
        <v>140</v>
      </c>
      <c r="E130" s="9" t="s">
        <v>11</v>
      </c>
      <c r="F130" s="9" t="s">
        <v>127</v>
      </c>
      <c r="G130" s="9">
        <v>500</v>
      </c>
      <c r="H130" s="14">
        <v>5</v>
      </c>
      <c r="I130" s="39" t="s">
        <v>95</v>
      </c>
      <c r="J130" s="26">
        <f t="shared" si="24"/>
        <v>296.5</v>
      </c>
      <c r="K130" s="26">
        <f t="shared" si="25"/>
        <v>321</v>
      </c>
      <c r="L130" s="26">
        <f t="shared" si="26"/>
        <v>347.9</v>
      </c>
    </row>
    <row r="131" spans="2:12" ht="22.5" customHeight="1">
      <c r="B131" s="20" t="s">
        <v>30</v>
      </c>
      <c r="C131" s="20">
        <v>50</v>
      </c>
      <c r="D131" s="20">
        <v>70</v>
      </c>
      <c r="E131" s="9" t="s">
        <v>126</v>
      </c>
      <c r="F131" s="9" t="s">
        <v>127</v>
      </c>
      <c r="G131" s="9">
        <v>550</v>
      </c>
      <c r="H131" s="14">
        <v>10</v>
      </c>
      <c r="I131" s="39" t="s">
        <v>128</v>
      </c>
      <c r="J131" s="26">
        <f t="shared" si="24"/>
        <v>116.5</v>
      </c>
      <c r="K131" s="26">
        <f t="shared" si="25"/>
        <v>126.1</v>
      </c>
      <c r="L131" s="26">
        <f t="shared" si="26"/>
        <v>136.7</v>
      </c>
    </row>
    <row r="132" spans="2:12" ht="22.5" customHeight="1">
      <c r="B132" s="20" t="s">
        <v>30</v>
      </c>
      <c r="C132" s="20">
        <v>50</v>
      </c>
      <c r="D132" s="20">
        <v>100</v>
      </c>
      <c r="E132" s="9" t="s">
        <v>11</v>
      </c>
      <c r="F132" s="9" t="s">
        <v>127</v>
      </c>
      <c r="G132" s="9">
        <v>550</v>
      </c>
      <c r="H132" s="14">
        <v>10</v>
      </c>
      <c r="I132" s="39" t="s">
        <v>22</v>
      </c>
      <c r="J132" s="26">
        <f t="shared" si="24"/>
        <v>166.4</v>
      </c>
      <c r="K132" s="26">
        <f t="shared" si="25"/>
        <v>180.1</v>
      </c>
      <c r="L132" s="26">
        <f t="shared" si="26"/>
        <v>195.3</v>
      </c>
    </row>
    <row r="133" spans="2:12" ht="22.5" customHeight="1">
      <c r="B133" s="20" t="s">
        <v>30</v>
      </c>
      <c r="C133" s="20">
        <v>70</v>
      </c>
      <c r="D133" s="20">
        <v>140</v>
      </c>
      <c r="E133" s="9" t="s">
        <v>11</v>
      </c>
      <c r="F133" s="9" t="s">
        <v>127</v>
      </c>
      <c r="G133" s="9">
        <v>550</v>
      </c>
      <c r="H133" s="14">
        <v>5</v>
      </c>
      <c r="I133" s="39" t="s">
        <v>95</v>
      </c>
      <c r="J133" s="26">
        <f t="shared" si="24"/>
        <v>326.1</v>
      </c>
      <c r="K133" s="26">
        <f t="shared" si="25"/>
        <v>353</v>
      </c>
      <c r="L133" s="26">
        <f t="shared" si="26"/>
        <v>382.7</v>
      </c>
    </row>
    <row r="134" spans="2:12" ht="22.5" customHeight="1">
      <c r="B134" s="20" t="s">
        <v>30</v>
      </c>
      <c r="C134" s="20">
        <v>50</v>
      </c>
      <c r="D134" s="20">
        <v>70</v>
      </c>
      <c r="E134" s="9" t="s">
        <v>129</v>
      </c>
      <c r="F134" s="9" t="s">
        <v>127</v>
      </c>
      <c r="G134" s="9">
        <v>600</v>
      </c>
      <c r="H134" s="14">
        <v>10</v>
      </c>
      <c r="I134" s="39" t="s">
        <v>35</v>
      </c>
      <c r="J134" s="26">
        <f t="shared" si="24"/>
        <v>127.1</v>
      </c>
      <c r="K134" s="26">
        <f t="shared" si="25"/>
        <v>137.6</v>
      </c>
      <c r="L134" s="26">
        <f t="shared" si="26"/>
        <v>149.1</v>
      </c>
    </row>
    <row r="135" spans="2:12" ht="15" customHeight="1">
      <c r="B135" s="98" t="s">
        <v>130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 ht="12.75" customHeight="1" hidden="1">
      <c r="B136" s="99"/>
      <c r="C136" s="99"/>
      <c r="D136" s="99"/>
      <c r="E136" s="99"/>
      <c r="F136" s="99"/>
      <c r="G136" s="99"/>
      <c r="H136" s="99"/>
      <c r="I136" s="99"/>
      <c r="J136" s="11">
        <v>725</v>
      </c>
      <c r="K136" s="48">
        <v>780</v>
      </c>
      <c r="L136" s="49">
        <v>840</v>
      </c>
    </row>
    <row r="137" spans="2:12" ht="22.5" customHeight="1">
      <c r="B137" s="20" t="s">
        <v>30</v>
      </c>
      <c r="C137" s="20">
        <v>50</v>
      </c>
      <c r="D137" s="20">
        <v>100</v>
      </c>
      <c r="E137" s="9" t="s">
        <v>131</v>
      </c>
      <c r="F137" s="9" t="s">
        <v>132</v>
      </c>
      <c r="G137" s="14">
        <v>460</v>
      </c>
      <c r="H137" s="14">
        <v>10</v>
      </c>
      <c r="I137" s="14" t="s">
        <v>35</v>
      </c>
      <c r="J137" s="31">
        <f>ROUND((C137/100)*(D137/100)*(G137/1000)*$J$136,1)</f>
        <v>166.8</v>
      </c>
      <c r="K137" s="26">
        <f>ROUND((C137/100)*D137/100*(G137/1000)*$K$136,1)</f>
        <v>179.4</v>
      </c>
      <c r="L137" s="26">
        <f>ROUND((C137/100)*D137/100*(G137/1000)*$L$136,1)</f>
        <v>193.2</v>
      </c>
    </row>
    <row r="138" spans="2:12" ht="22.5" customHeight="1">
      <c r="B138" s="20" t="s">
        <v>30</v>
      </c>
      <c r="C138" s="20">
        <v>70</v>
      </c>
      <c r="D138" s="20">
        <v>140</v>
      </c>
      <c r="E138" s="9" t="s">
        <v>131</v>
      </c>
      <c r="F138" s="9" t="s">
        <v>132</v>
      </c>
      <c r="G138" s="14">
        <v>460</v>
      </c>
      <c r="H138" s="14">
        <v>5</v>
      </c>
      <c r="I138" s="14" t="s">
        <v>95</v>
      </c>
      <c r="J138" s="31">
        <f>ROUND((C138/100)*(D138/100)*(G138/1000)*$J$136,1)</f>
        <v>326.8</v>
      </c>
      <c r="K138" s="26">
        <f>ROUND((C138/100)*D138/100*(G138/1000)*$K$136,1)</f>
        <v>351.6</v>
      </c>
      <c r="L138" s="26">
        <f>ROUND((C138/100)*D138/100*(G138/1000)*$L$136,1)</f>
        <v>378.7</v>
      </c>
    </row>
    <row r="139" spans="2:12" ht="15" customHeight="1">
      <c r="B139" s="98" t="s">
        <v>133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 ht="90" customHeight="1">
      <c r="B140" s="56" t="s">
        <v>134</v>
      </c>
      <c r="C140" s="56"/>
      <c r="D140" s="57" t="s">
        <v>135</v>
      </c>
      <c r="E140" s="9" t="s">
        <v>136</v>
      </c>
      <c r="F140" s="9" t="s">
        <v>137</v>
      </c>
      <c r="G140" s="58" t="s">
        <v>5</v>
      </c>
      <c r="H140" s="58" t="s">
        <v>6</v>
      </c>
      <c r="I140" s="58" t="s">
        <v>7</v>
      </c>
      <c r="J140" s="59">
        <v>2200</v>
      </c>
      <c r="K140" s="59">
        <f aca="true" t="shared" si="27" ref="K140:K165">ROUND(J140*1.08,1)</f>
        <v>2376</v>
      </c>
      <c r="L140" s="59">
        <f>ROUND(K140*1.08,1)</f>
        <v>2566.1</v>
      </c>
    </row>
    <row r="141" spans="2:12" ht="36.75" customHeight="1">
      <c r="B141" s="20" t="s">
        <v>138</v>
      </c>
      <c r="C141" s="20">
        <v>180</v>
      </c>
      <c r="D141" s="20">
        <v>220</v>
      </c>
      <c r="E141" s="9" t="s">
        <v>139</v>
      </c>
      <c r="F141" s="9" t="s">
        <v>140</v>
      </c>
      <c r="G141" s="14">
        <v>360</v>
      </c>
      <c r="H141" s="14" t="s">
        <v>141</v>
      </c>
      <c r="I141" s="39"/>
      <c r="J141" s="59">
        <v>1050</v>
      </c>
      <c r="K141" s="59">
        <f t="shared" si="27"/>
        <v>1134</v>
      </c>
      <c r="L141" s="59">
        <f>ROUND(K141*1.08,1)</f>
        <v>1224.7</v>
      </c>
    </row>
    <row r="142" spans="2:12" ht="22.5" customHeight="1">
      <c r="B142" s="20" t="s">
        <v>142</v>
      </c>
      <c r="C142" s="20">
        <v>180</v>
      </c>
      <c r="D142" s="20">
        <v>200</v>
      </c>
      <c r="E142" s="9" t="s">
        <v>201</v>
      </c>
      <c r="F142" s="9" t="s">
        <v>140</v>
      </c>
      <c r="G142" s="14">
        <v>360</v>
      </c>
      <c r="H142" s="14" t="s">
        <v>141</v>
      </c>
      <c r="I142" s="39"/>
      <c r="J142" s="59">
        <v>955</v>
      </c>
      <c r="K142" s="59">
        <f t="shared" si="27"/>
        <v>1031.4</v>
      </c>
      <c r="L142" s="59">
        <f>ROUND(K142*1.08,1)</f>
        <v>1113.9</v>
      </c>
    </row>
    <row r="143" spans="2:12" ht="27.75" customHeight="1">
      <c r="B143" s="56" t="s">
        <v>143</v>
      </c>
      <c r="C143" s="56"/>
      <c r="D143" s="56"/>
      <c r="E143" s="9" t="s">
        <v>11</v>
      </c>
      <c r="F143" s="9" t="s">
        <v>144</v>
      </c>
      <c r="G143" s="14">
        <v>360</v>
      </c>
      <c r="H143" s="14" t="s">
        <v>141</v>
      </c>
      <c r="I143" s="60"/>
      <c r="J143" s="59">
        <v>25</v>
      </c>
      <c r="K143" s="59">
        <f t="shared" si="27"/>
        <v>27</v>
      </c>
      <c r="L143" s="59">
        <f>ROUND(K143*1.08,1)</f>
        <v>29.2</v>
      </c>
    </row>
    <row r="144" spans="2:12" ht="52.5" customHeight="1">
      <c r="B144" s="20" t="s">
        <v>145</v>
      </c>
      <c r="C144" s="20">
        <v>95</v>
      </c>
      <c r="D144" s="20">
        <v>95</v>
      </c>
      <c r="E144" s="61"/>
      <c r="F144" s="9" t="s">
        <v>12</v>
      </c>
      <c r="G144" s="14">
        <v>360</v>
      </c>
      <c r="H144" s="14" t="s">
        <v>141</v>
      </c>
      <c r="I144" s="39"/>
      <c r="J144" s="59">
        <v>320</v>
      </c>
      <c r="K144" s="59">
        <f t="shared" si="27"/>
        <v>345.6</v>
      </c>
      <c r="L144" s="59">
        <f>ROUND(K144*1.08,1)</f>
        <v>373.2</v>
      </c>
    </row>
    <row r="145" spans="2:12" ht="49.5" customHeight="1">
      <c r="B145" s="62" t="s">
        <v>146</v>
      </c>
      <c r="C145" s="62"/>
      <c r="D145" s="63" t="s">
        <v>147</v>
      </c>
      <c r="E145" s="64"/>
      <c r="F145" s="65" t="s">
        <v>12</v>
      </c>
      <c r="G145" s="63">
        <v>360</v>
      </c>
      <c r="H145" s="63" t="s">
        <v>141</v>
      </c>
      <c r="I145" s="66" t="s">
        <v>148</v>
      </c>
      <c r="J145" s="105">
        <v>716.9</v>
      </c>
      <c r="K145" s="105">
        <f t="shared" si="27"/>
        <v>774.3</v>
      </c>
      <c r="L145" s="105">
        <f>ROUND(J145*1.16,1)</f>
        <v>831.6</v>
      </c>
    </row>
    <row r="146" spans="2:12" ht="39" customHeight="1">
      <c r="B146" s="20" t="s">
        <v>149</v>
      </c>
      <c r="C146" s="20"/>
      <c r="D146" s="14" t="s">
        <v>147</v>
      </c>
      <c r="E146" s="61"/>
      <c r="F146" s="9" t="s">
        <v>12</v>
      </c>
      <c r="G146" s="14">
        <v>360</v>
      </c>
      <c r="H146" s="14" t="s">
        <v>141</v>
      </c>
      <c r="I146" s="39" t="s">
        <v>148</v>
      </c>
      <c r="J146" s="59">
        <v>671</v>
      </c>
      <c r="K146" s="59">
        <f t="shared" si="27"/>
        <v>724.7</v>
      </c>
      <c r="L146" s="59">
        <f aca="true" t="shared" si="28" ref="L146:L165">ROUND(K146*1.08,1)</f>
        <v>782.7</v>
      </c>
    </row>
    <row r="147" spans="2:12" ht="34.5" customHeight="1">
      <c r="B147" s="20" t="s">
        <v>150</v>
      </c>
      <c r="C147" s="20"/>
      <c r="D147" s="14" t="s">
        <v>151</v>
      </c>
      <c r="E147" s="61"/>
      <c r="F147" s="9" t="s">
        <v>12</v>
      </c>
      <c r="G147" s="14">
        <v>360</v>
      </c>
      <c r="H147" s="14" t="s">
        <v>141</v>
      </c>
      <c r="I147" s="39" t="s">
        <v>148</v>
      </c>
      <c r="J147" s="59">
        <v>808</v>
      </c>
      <c r="K147" s="59">
        <f t="shared" si="27"/>
        <v>872.6</v>
      </c>
      <c r="L147" s="59">
        <f t="shared" si="28"/>
        <v>942.4</v>
      </c>
    </row>
    <row r="148" spans="2:12" ht="37.5" customHeight="1">
      <c r="B148" s="20" t="s">
        <v>152</v>
      </c>
      <c r="C148" s="20"/>
      <c r="D148" s="14" t="s">
        <v>151</v>
      </c>
      <c r="E148" s="61"/>
      <c r="F148" s="9" t="s">
        <v>12</v>
      </c>
      <c r="G148" s="14">
        <v>360</v>
      </c>
      <c r="H148" s="14" t="s">
        <v>141</v>
      </c>
      <c r="I148" s="39" t="s">
        <v>148</v>
      </c>
      <c r="J148" s="59">
        <v>808</v>
      </c>
      <c r="K148" s="59">
        <f t="shared" si="27"/>
        <v>872.6</v>
      </c>
      <c r="L148" s="59">
        <f t="shared" si="28"/>
        <v>942.4</v>
      </c>
    </row>
    <row r="149" spans="2:12" ht="37.5" customHeight="1">
      <c r="B149" s="20" t="s">
        <v>153</v>
      </c>
      <c r="C149" s="20"/>
      <c r="D149" s="14" t="s">
        <v>151</v>
      </c>
      <c r="E149" s="61"/>
      <c r="F149" s="9" t="s">
        <v>12</v>
      </c>
      <c r="G149" s="14">
        <v>360</v>
      </c>
      <c r="H149" s="14" t="s">
        <v>141</v>
      </c>
      <c r="I149" s="39" t="s">
        <v>148</v>
      </c>
      <c r="J149" s="59">
        <v>866</v>
      </c>
      <c r="K149" s="59">
        <f t="shared" si="27"/>
        <v>935.3</v>
      </c>
      <c r="L149" s="59">
        <f t="shared" si="28"/>
        <v>1010.1</v>
      </c>
    </row>
    <row r="150" spans="2:12" ht="45">
      <c r="B150" s="20" t="s">
        <v>154</v>
      </c>
      <c r="C150" s="67"/>
      <c r="D150" s="68" t="s">
        <v>151</v>
      </c>
      <c r="E150" s="69"/>
      <c r="F150" s="58" t="s">
        <v>12</v>
      </c>
      <c r="G150" s="68">
        <v>360</v>
      </c>
      <c r="H150" s="68" t="s">
        <v>141</v>
      </c>
      <c r="I150" s="35" t="s">
        <v>148</v>
      </c>
      <c r="J150" s="102">
        <v>866</v>
      </c>
      <c r="K150" s="102">
        <f t="shared" si="27"/>
        <v>935.3</v>
      </c>
      <c r="L150" s="102">
        <f t="shared" si="28"/>
        <v>1010.1</v>
      </c>
    </row>
    <row r="151" spans="2:12" ht="67.5">
      <c r="B151" s="70" t="s">
        <v>155</v>
      </c>
      <c r="C151" s="20"/>
      <c r="D151" s="14" t="s">
        <v>151</v>
      </c>
      <c r="E151" s="61"/>
      <c r="F151" s="71" t="s">
        <v>12</v>
      </c>
      <c r="G151" s="14">
        <v>360</v>
      </c>
      <c r="H151" s="14" t="s">
        <v>141</v>
      </c>
      <c r="I151" s="14" t="s">
        <v>148</v>
      </c>
      <c r="J151" s="59">
        <v>934.5</v>
      </c>
      <c r="K151" s="59">
        <f t="shared" si="27"/>
        <v>1009.3</v>
      </c>
      <c r="L151" s="59">
        <f t="shared" si="28"/>
        <v>1090</v>
      </c>
    </row>
    <row r="152" spans="2:12" ht="56.25">
      <c r="B152" s="70" t="s">
        <v>156</v>
      </c>
      <c r="C152" s="72"/>
      <c r="D152" s="14" t="s">
        <v>151</v>
      </c>
      <c r="E152" s="72"/>
      <c r="F152" s="73" t="s">
        <v>12</v>
      </c>
      <c r="G152" s="14">
        <v>360</v>
      </c>
      <c r="H152" s="14" t="s">
        <v>141</v>
      </c>
      <c r="I152" s="14" t="s">
        <v>148</v>
      </c>
      <c r="J152" s="59">
        <v>1039.5</v>
      </c>
      <c r="K152" s="59">
        <f aca="true" t="shared" si="29" ref="K152:L154">ROUND(J152*1.08,1)</f>
        <v>1122.7</v>
      </c>
      <c r="L152" s="59">
        <f t="shared" si="29"/>
        <v>1212.5</v>
      </c>
    </row>
    <row r="153" spans="2:12" ht="45">
      <c r="B153" s="62" t="s">
        <v>157</v>
      </c>
      <c r="C153" s="20"/>
      <c r="D153" s="14" t="s">
        <v>147</v>
      </c>
      <c r="E153" s="61"/>
      <c r="F153" s="9" t="s">
        <v>12</v>
      </c>
      <c r="G153" s="14">
        <v>420</v>
      </c>
      <c r="H153" s="14" t="s">
        <v>141</v>
      </c>
      <c r="I153" s="39" t="s">
        <v>148</v>
      </c>
      <c r="J153" s="59">
        <v>783</v>
      </c>
      <c r="K153" s="59">
        <f t="shared" si="29"/>
        <v>845.6</v>
      </c>
      <c r="L153" s="59">
        <f t="shared" si="29"/>
        <v>913.2</v>
      </c>
    </row>
    <row r="154" spans="2:12" ht="75.75" customHeight="1">
      <c r="B154" s="70" t="s">
        <v>158</v>
      </c>
      <c r="C154" s="72"/>
      <c r="D154" s="14" t="s">
        <v>159</v>
      </c>
      <c r="E154" s="72"/>
      <c r="F154" s="73" t="s">
        <v>12</v>
      </c>
      <c r="G154" s="14">
        <v>420</v>
      </c>
      <c r="H154" s="14" t="s">
        <v>141</v>
      </c>
      <c r="I154" s="14" t="s">
        <v>148</v>
      </c>
      <c r="J154" s="59">
        <v>1010</v>
      </c>
      <c r="K154" s="59">
        <f t="shared" si="29"/>
        <v>1090.8</v>
      </c>
      <c r="L154" s="59">
        <f t="shared" si="29"/>
        <v>1178.1</v>
      </c>
    </row>
    <row r="155" spans="2:12" ht="57" customHeight="1">
      <c r="B155" s="12" t="s">
        <v>160</v>
      </c>
      <c r="C155" s="74"/>
      <c r="D155" s="75" t="s">
        <v>161</v>
      </c>
      <c r="E155" s="76"/>
      <c r="F155" s="9" t="s">
        <v>12</v>
      </c>
      <c r="G155" s="75">
        <v>360</v>
      </c>
      <c r="H155" s="75" t="s">
        <v>141</v>
      </c>
      <c r="I155" s="77" t="s">
        <v>162</v>
      </c>
      <c r="J155" s="78">
        <v>590</v>
      </c>
      <c r="K155" s="78">
        <f t="shared" si="27"/>
        <v>637.2</v>
      </c>
      <c r="L155" s="78">
        <f t="shared" si="28"/>
        <v>688.2</v>
      </c>
    </row>
    <row r="156" spans="2:12" ht="57" customHeight="1">
      <c r="B156" s="12" t="s">
        <v>163</v>
      </c>
      <c r="C156" s="12"/>
      <c r="D156" s="14" t="s">
        <v>161</v>
      </c>
      <c r="E156" s="61"/>
      <c r="F156" s="9" t="s">
        <v>12</v>
      </c>
      <c r="G156" s="14">
        <v>360</v>
      </c>
      <c r="H156" s="14" t="s">
        <v>141</v>
      </c>
      <c r="I156" s="39" t="s">
        <v>162</v>
      </c>
      <c r="J156" s="59">
        <v>690</v>
      </c>
      <c r="K156" s="59">
        <f t="shared" si="27"/>
        <v>745.2</v>
      </c>
      <c r="L156" s="59">
        <f t="shared" si="28"/>
        <v>804.8</v>
      </c>
    </row>
    <row r="157" spans="2:12" ht="15">
      <c r="B157" s="12" t="s">
        <v>15</v>
      </c>
      <c r="C157" s="20">
        <v>70</v>
      </c>
      <c r="D157" s="14">
        <v>135</v>
      </c>
      <c r="E157" s="9" t="s">
        <v>164</v>
      </c>
      <c r="F157" s="9" t="s">
        <v>12</v>
      </c>
      <c r="G157" s="14">
        <v>360</v>
      </c>
      <c r="H157" s="14"/>
      <c r="I157" s="39"/>
      <c r="J157" s="59">
        <v>255.15</v>
      </c>
      <c r="K157" s="59">
        <f t="shared" si="27"/>
        <v>275.6</v>
      </c>
      <c r="L157" s="59">
        <f t="shared" si="28"/>
        <v>297.6</v>
      </c>
    </row>
    <row r="158" spans="2:12" ht="22.5" customHeight="1">
      <c r="B158" s="12" t="s">
        <v>165</v>
      </c>
      <c r="C158" s="12">
        <v>65</v>
      </c>
      <c r="D158" s="14">
        <v>140</v>
      </c>
      <c r="E158" s="61"/>
      <c r="F158" s="9" t="s">
        <v>12</v>
      </c>
      <c r="G158" s="14">
        <v>360</v>
      </c>
      <c r="H158" s="14" t="s">
        <v>141</v>
      </c>
      <c r="I158" s="39" t="s">
        <v>162</v>
      </c>
      <c r="J158" s="59">
        <v>290</v>
      </c>
      <c r="K158" s="59">
        <f t="shared" si="27"/>
        <v>313.2</v>
      </c>
      <c r="L158" s="59">
        <f t="shared" si="28"/>
        <v>338.3</v>
      </c>
    </row>
    <row r="159" spans="2:12" ht="40.5" customHeight="1">
      <c r="B159" s="12" t="s">
        <v>166</v>
      </c>
      <c r="C159" s="12">
        <v>90</v>
      </c>
      <c r="D159" s="14">
        <v>140</v>
      </c>
      <c r="E159" s="61"/>
      <c r="F159" s="9" t="s">
        <v>12</v>
      </c>
      <c r="G159" s="14">
        <v>360</v>
      </c>
      <c r="H159" s="14" t="s">
        <v>141</v>
      </c>
      <c r="I159" s="39" t="s">
        <v>162</v>
      </c>
      <c r="J159" s="59">
        <v>380</v>
      </c>
      <c r="K159" s="59">
        <f t="shared" si="27"/>
        <v>410.4</v>
      </c>
      <c r="L159" s="59">
        <f t="shared" si="28"/>
        <v>443.2</v>
      </c>
    </row>
    <row r="160" spans="2:12" ht="24" customHeight="1">
      <c r="B160" s="12" t="s">
        <v>167</v>
      </c>
      <c r="C160" s="12">
        <v>65</v>
      </c>
      <c r="D160" s="14">
        <v>130</v>
      </c>
      <c r="E160" s="61"/>
      <c r="F160" s="9" t="s">
        <v>12</v>
      </c>
      <c r="G160" s="14">
        <v>360</v>
      </c>
      <c r="H160" s="14" t="s">
        <v>141</v>
      </c>
      <c r="I160" s="39" t="s">
        <v>162</v>
      </c>
      <c r="J160" s="59">
        <v>270</v>
      </c>
      <c r="K160" s="59">
        <f t="shared" si="27"/>
        <v>291.6</v>
      </c>
      <c r="L160" s="59">
        <f t="shared" si="28"/>
        <v>314.9</v>
      </c>
    </row>
    <row r="161" spans="2:12" ht="22.5" customHeight="1">
      <c r="B161" s="12" t="s">
        <v>168</v>
      </c>
      <c r="C161" s="12">
        <v>80</v>
      </c>
      <c r="D161" s="14">
        <v>130</v>
      </c>
      <c r="E161" s="61"/>
      <c r="F161" s="9" t="s">
        <v>12</v>
      </c>
      <c r="G161" s="14">
        <v>360</v>
      </c>
      <c r="H161" s="14" t="s">
        <v>141</v>
      </c>
      <c r="I161" s="39" t="s">
        <v>162</v>
      </c>
      <c r="J161" s="59">
        <v>330</v>
      </c>
      <c r="K161" s="59">
        <f t="shared" si="27"/>
        <v>356.4</v>
      </c>
      <c r="L161" s="59">
        <f t="shared" si="28"/>
        <v>384.9</v>
      </c>
    </row>
    <row r="162" spans="2:12" ht="22.5" customHeight="1">
      <c r="B162" s="12" t="s">
        <v>167</v>
      </c>
      <c r="C162" s="12">
        <v>65</v>
      </c>
      <c r="D162" s="14">
        <v>130</v>
      </c>
      <c r="E162" s="61"/>
      <c r="F162" s="9" t="s">
        <v>200</v>
      </c>
      <c r="G162" s="14">
        <v>320</v>
      </c>
      <c r="H162" s="14" t="s">
        <v>141</v>
      </c>
      <c r="I162" s="39" t="s">
        <v>162</v>
      </c>
      <c r="J162" s="59">
        <v>240</v>
      </c>
      <c r="K162" s="59">
        <v>260</v>
      </c>
      <c r="L162" s="59">
        <v>280</v>
      </c>
    </row>
    <row r="163" spans="2:12" ht="22.5" customHeight="1">
      <c r="B163" s="12" t="s">
        <v>168</v>
      </c>
      <c r="C163" s="12">
        <v>80</v>
      </c>
      <c r="D163" s="14">
        <v>130</v>
      </c>
      <c r="E163" s="61"/>
      <c r="F163" s="9" t="s">
        <v>204</v>
      </c>
      <c r="G163" s="14">
        <v>320</v>
      </c>
      <c r="H163" s="14" t="s">
        <v>141</v>
      </c>
      <c r="I163" s="39" t="s">
        <v>162</v>
      </c>
      <c r="J163" s="59">
        <v>294</v>
      </c>
      <c r="K163" s="59">
        <v>317</v>
      </c>
      <c r="L163" s="59">
        <v>342</v>
      </c>
    </row>
    <row r="164" spans="2:12" ht="37.5" customHeight="1">
      <c r="B164" s="20" t="s">
        <v>169</v>
      </c>
      <c r="C164" s="20"/>
      <c r="D164" s="14" t="s">
        <v>170</v>
      </c>
      <c r="E164" s="61"/>
      <c r="F164" s="9" t="s">
        <v>12</v>
      </c>
      <c r="G164" s="14">
        <v>360</v>
      </c>
      <c r="H164" s="14" t="s">
        <v>141</v>
      </c>
      <c r="I164" s="39" t="s">
        <v>162</v>
      </c>
      <c r="J164" s="59">
        <v>440</v>
      </c>
      <c r="K164" s="59">
        <f t="shared" si="27"/>
        <v>475.2</v>
      </c>
      <c r="L164" s="59">
        <f t="shared" si="28"/>
        <v>513.2</v>
      </c>
    </row>
    <row r="165" spans="2:12" ht="36.75" customHeight="1">
      <c r="B165" s="20" t="s">
        <v>171</v>
      </c>
      <c r="C165" s="20"/>
      <c r="D165" s="14" t="s">
        <v>172</v>
      </c>
      <c r="E165" s="61"/>
      <c r="F165" s="9" t="s">
        <v>12</v>
      </c>
      <c r="G165" s="14">
        <v>360</v>
      </c>
      <c r="H165" s="14" t="s">
        <v>141</v>
      </c>
      <c r="I165" s="39" t="s">
        <v>162</v>
      </c>
      <c r="J165" s="59">
        <v>400</v>
      </c>
      <c r="K165" s="59">
        <f t="shared" si="27"/>
        <v>432</v>
      </c>
      <c r="L165" s="102">
        <f t="shared" si="28"/>
        <v>466.6</v>
      </c>
    </row>
    <row r="166" spans="2:12" ht="34.5" customHeight="1">
      <c r="B166" s="20" t="s">
        <v>169</v>
      </c>
      <c r="C166" s="20"/>
      <c r="D166" s="14" t="s">
        <v>170</v>
      </c>
      <c r="E166" s="61"/>
      <c r="F166" s="9" t="s">
        <v>199</v>
      </c>
      <c r="G166" s="14">
        <v>320</v>
      </c>
      <c r="H166" s="14" t="s">
        <v>141</v>
      </c>
      <c r="I166" s="39" t="s">
        <v>162</v>
      </c>
      <c r="J166" s="59">
        <v>405</v>
      </c>
      <c r="K166" s="59">
        <v>435</v>
      </c>
      <c r="L166" s="59">
        <v>470</v>
      </c>
    </row>
    <row r="167" spans="2:12" ht="34.5" customHeight="1">
      <c r="B167" s="20" t="s">
        <v>171</v>
      </c>
      <c r="C167" s="20"/>
      <c r="D167" s="14" t="s">
        <v>172</v>
      </c>
      <c r="E167" s="61"/>
      <c r="F167" s="9" t="s">
        <v>200</v>
      </c>
      <c r="G167" s="14">
        <v>320</v>
      </c>
      <c r="H167" s="14" t="s">
        <v>141</v>
      </c>
      <c r="I167" s="39" t="s">
        <v>162</v>
      </c>
      <c r="J167" s="59">
        <v>370</v>
      </c>
      <c r="K167" s="59">
        <v>400</v>
      </c>
      <c r="L167" s="102">
        <v>432</v>
      </c>
    </row>
    <row r="168" spans="2:12" ht="22.5" customHeight="1">
      <c r="B168" s="70" t="s">
        <v>197</v>
      </c>
      <c r="C168" s="70"/>
      <c r="D168" s="39" t="s">
        <v>198</v>
      </c>
      <c r="E168" s="100"/>
      <c r="F168" s="9" t="s">
        <v>12</v>
      </c>
      <c r="G168" s="39">
        <v>360</v>
      </c>
      <c r="H168" s="14" t="s">
        <v>141</v>
      </c>
      <c r="I168" s="39"/>
      <c r="J168" s="101">
        <v>86</v>
      </c>
      <c r="K168" s="101">
        <v>94</v>
      </c>
      <c r="L168" s="104">
        <v>100</v>
      </c>
    </row>
    <row r="169" spans="2:12" ht="22.5" customHeight="1">
      <c r="B169" s="70" t="s">
        <v>197</v>
      </c>
      <c r="C169" s="70"/>
      <c r="D169" s="39" t="s">
        <v>198</v>
      </c>
      <c r="E169" s="100"/>
      <c r="F169" s="9" t="s">
        <v>199</v>
      </c>
      <c r="G169" s="39">
        <v>320</v>
      </c>
      <c r="H169" s="14" t="s">
        <v>141</v>
      </c>
      <c r="I169" s="39"/>
      <c r="J169" s="101">
        <v>78</v>
      </c>
      <c r="K169" s="101">
        <v>84</v>
      </c>
      <c r="L169" s="104">
        <v>91</v>
      </c>
    </row>
    <row r="170" spans="2:12" ht="17.25" customHeight="1">
      <c r="B170" s="98" t="s">
        <v>173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103"/>
    </row>
    <row r="171" spans="2:12" ht="12.75" customHeight="1">
      <c r="B171" s="79" t="s">
        <v>173</v>
      </c>
      <c r="C171" s="72">
        <v>95</v>
      </c>
      <c r="D171" s="72" t="s">
        <v>174</v>
      </c>
      <c r="E171" s="72"/>
      <c r="F171" s="9" t="s">
        <v>12</v>
      </c>
      <c r="G171" s="72">
        <v>360</v>
      </c>
      <c r="H171" s="72"/>
      <c r="I171" s="72"/>
      <c r="J171" s="80">
        <v>198</v>
      </c>
      <c r="K171" s="59">
        <f>ROUND(J171*1.08,1)</f>
        <v>213.8</v>
      </c>
      <c r="L171" s="59">
        <f>ROUND(K171*1.08,1)</f>
        <v>230.9</v>
      </c>
    </row>
    <row r="172" spans="2:12" ht="12.75" customHeight="1">
      <c r="B172" s="79" t="s">
        <v>173</v>
      </c>
      <c r="C172" s="72">
        <v>70</v>
      </c>
      <c r="D172" s="72" t="s">
        <v>174</v>
      </c>
      <c r="E172" s="72"/>
      <c r="F172" s="9" t="s">
        <v>12</v>
      </c>
      <c r="G172" s="72">
        <v>360</v>
      </c>
      <c r="H172" s="72"/>
      <c r="I172" s="72"/>
      <c r="J172" s="80">
        <v>146</v>
      </c>
      <c r="K172" s="59">
        <f>ROUND(J172*1.08,1)</f>
        <v>157.7</v>
      </c>
      <c r="L172" s="59">
        <f>ROUND(K172*1.08,1)</f>
        <v>170.3</v>
      </c>
    </row>
    <row r="173" spans="2:6" ht="15.75" customHeight="1">
      <c r="B173" s="81" t="s">
        <v>175</v>
      </c>
      <c r="C173" s="81"/>
      <c r="D173" s="81"/>
      <c r="E173" s="81"/>
      <c r="F173" s="82"/>
    </row>
    <row r="174" spans="2:4" ht="15.75" customHeight="1">
      <c r="B174" s="81" t="s">
        <v>176</v>
      </c>
      <c r="C174" s="81"/>
      <c r="D174" s="81"/>
    </row>
    <row r="175" spans="2:6" ht="15.75" customHeight="1">
      <c r="B175" s="81" t="s">
        <v>177</v>
      </c>
      <c r="C175" s="81"/>
      <c r="D175" s="81"/>
      <c r="E175" s="81"/>
      <c r="F175" s="82"/>
    </row>
    <row r="176" spans="2:6" ht="15.75" customHeight="1">
      <c r="B176" s="81" t="s">
        <v>178</v>
      </c>
      <c r="C176" s="81"/>
      <c r="D176" s="81"/>
      <c r="E176" s="81"/>
      <c r="F176" s="82"/>
    </row>
    <row r="177" spans="2:6" ht="15.75" customHeight="1">
      <c r="B177" s="81" t="s">
        <v>179</v>
      </c>
      <c r="C177" s="81"/>
      <c r="D177" s="81"/>
      <c r="E177" s="81"/>
      <c r="F177" s="82"/>
    </row>
    <row r="178" spans="2:6" ht="15.75" customHeight="1">
      <c r="B178" s="81" t="s">
        <v>180</v>
      </c>
      <c r="C178" s="81"/>
      <c r="D178" s="81"/>
      <c r="E178" s="81"/>
      <c r="F178" s="82"/>
    </row>
    <row r="179" spans="2:6" ht="15.75" customHeight="1">
      <c r="B179" s="81" t="s">
        <v>181</v>
      </c>
      <c r="C179" s="81"/>
      <c r="D179" s="81"/>
      <c r="E179" s="81"/>
      <c r="F179" s="82"/>
    </row>
  </sheetData>
  <sheetProtection selectLockedCells="1" selectUnlockedCells="1"/>
  <mergeCells count="28">
    <mergeCell ref="B121:L121"/>
    <mergeCell ref="B122:I122"/>
    <mergeCell ref="B135:L135"/>
    <mergeCell ref="B136:I136"/>
    <mergeCell ref="B139:L139"/>
    <mergeCell ref="B170:L170"/>
    <mergeCell ref="B51:L51"/>
    <mergeCell ref="B52:I52"/>
    <mergeCell ref="B80:L80"/>
    <mergeCell ref="B81:I81"/>
    <mergeCell ref="B90:L90"/>
    <mergeCell ref="B91:I91"/>
    <mergeCell ref="J6:L6"/>
    <mergeCell ref="B8:L8"/>
    <mergeCell ref="B9:I9"/>
    <mergeCell ref="B12:I12"/>
    <mergeCell ref="B22:L22"/>
    <mergeCell ref="B23:I23"/>
    <mergeCell ref="G5:I5"/>
    <mergeCell ref="J5:L5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03937007874015748" right="0.11811023622047245" top="0.31496062992125984" bottom="0.3937007874015748" header="0.07874015748031496" footer="0.15748031496062992"/>
  <pageSetup firstPageNumber="1" useFirstPageNumber="1" horizontalDpi="600" verticalDpi="600" orientation="portrait" paperSize="9" scale="82" r:id="rId2"/>
  <headerFooter alignWithMargins="0">
    <oddHeader>&amp;CСтраница Прайс-лист 01.09.2017</oddHeader>
    <oddFooter>&amp;CСтраница Прайс-лист 01.09.2017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v.shadrin</cp:lastModifiedBy>
  <cp:lastPrinted>2018-02-19T08:16:03Z</cp:lastPrinted>
  <dcterms:modified xsi:type="dcterms:W3CDTF">2018-03-30T02:25:18Z</dcterms:modified>
  <cp:category/>
  <cp:version/>
  <cp:contentType/>
  <cp:contentStatus/>
</cp:coreProperties>
</file>