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<sst xmlns="http://schemas.openxmlformats.org/spreadsheetml/2006/main" count="26" uniqueCount="20">
  <si>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цена</t>
  </si>
  <si>
    <t>Формат</t>
  </si>
  <si>
    <t>Кол-во</t>
  </si>
  <si>
    <t>Вес</t>
  </si>
  <si>
    <t>кв.м</t>
  </si>
  <si>
    <t>в пачке</t>
  </si>
  <si>
    <t>листов</t>
  </si>
  <si>
    <t>плиты</t>
  </si>
  <si>
    <t>пачки</t>
  </si>
  <si>
    <t>1 пачки</t>
  </si>
  <si>
    <t>пачки м2</t>
  </si>
  <si>
    <t>м2</t>
  </si>
  <si>
    <t>S</t>
  </si>
  <si>
    <t>S плиты</t>
  </si>
  <si>
    <t>плотность=0,8</t>
  </si>
  <si>
    <t>Марка</t>
  </si>
  <si>
    <t>ТСН-20</t>
  </si>
  <si>
    <t>ТСН-30</t>
  </si>
  <si>
    <t>ТСН-35</t>
  </si>
  <si>
    <t>ТСН-40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</si>
</sst>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_);_(* \(#,##0\);_(* &quot;-&quot;??_);_(@_)"/>
  </numFmts>
  <fonts count="41">
    <font>
      <sz val="10"/>
      <name val="Arial"/>
      <family val="0"/>
    </font>
    <font>
      <sz val="11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b/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6" fillId="32" borderId="19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180" fontId="2" fillId="35" borderId="12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6:O29"/>
  <sheetViews>
    <sheetView tabSelected="1" zoomScale="120" zoomScaleNormal="120" zoomScalePageLayoutView="0" workbookViewId="0" topLeftCell="A7">
      <selection activeCell="M28" sqref="M28"/>
    </sheetView>
  </sheetViews>
  <sheetFormatPr defaultColWidth="9.140625" defaultRowHeight="12.75"/>
  <cols>
    <col min="3" max="3" width="6.00390625" style="0" customWidth="1"/>
    <col min="4" max="5" width="6.7109375" style="0" customWidth="1"/>
    <col min="6" max="6" width="7.7109375" style="0" customWidth="1"/>
    <col min="7" max="7" width="6.8515625" style="0" customWidth="1"/>
    <col min="8" max="8" width="8.00390625" style="0" customWidth="1"/>
    <col min="9" max="9" width="8.421875" style="0" customWidth="1"/>
    <col min="10" max="10" width="6.8515625" style="0" customWidth="1"/>
    <col min="11" max="11" width="7.28125" style="0" customWidth="1"/>
    <col min="12" max="12" width="9.00390625" style="0" customWidth="1"/>
    <col min="14" max="14" width="12.57421875" style="0" customWidth="1"/>
    <col min="15" max="15" width="8.57421875" style="0" customWidth="1"/>
  </cols>
  <sheetData>
    <row r="6" ht="12.75">
      <c r="J6" t="s">
        <v>14</v>
      </c>
    </row>
    <row r="7" spans="3:14" s="1" customFormat="1" ht="15" thickBot="1">
      <c r="C7" s="16"/>
      <c r="D7" s="16"/>
      <c r="E7" s="16"/>
      <c r="F7" s="17"/>
      <c r="H7" s="17"/>
      <c r="M7"/>
      <c r="N7"/>
    </row>
    <row r="8" spans="2:15" s="22" customFormat="1" ht="12.75">
      <c r="B8" s="44" t="s">
        <v>15</v>
      </c>
      <c r="C8" s="40"/>
      <c r="D8" s="18" t="s">
        <v>1</v>
      </c>
      <c r="E8" s="19"/>
      <c r="F8" s="20" t="s">
        <v>2</v>
      </c>
      <c r="G8" s="20" t="s">
        <v>2</v>
      </c>
      <c r="H8" s="21" t="s">
        <v>13</v>
      </c>
      <c r="I8" s="21" t="s">
        <v>12</v>
      </c>
      <c r="J8" s="29" t="s">
        <v>3</v>
      </c>
      <c r="K8" s="20" t="s">
        <v>3</v>
      </c>
      <c r="L8" s="21" t="s">
        <v>12</v>
      </c>
      <c r="M8" s="23" t="s">
        <v>0</v>
      </c>
      <c r="N8" s="36" t="s">
        <v>0</v>
      </c>
      <c r="O8" s="23" t="s">
        <v>0</v>
      </c>
    </row>
    <row r="9" spans="2:15" s="22" customFormat="1" ht="13.5" thickBot="1">
      <c r="B9" s="47"/>
      <c r="C9" s="41"/>
      <c r="D9" s="26"/>
      <c r="E9" s="24"/>
      <c r="F9" s="25" t="s">
        <v>6</v>
      </c>
      <c r="G9" s="26" t="s">
        <v>5</v>
      </c>
      <c r="H9" s="27" t="s">
        <v>11</v>
      </c>
      <c r="I9" s="27" t="s">
        <v>11</v>
      </c>
      <c r="J9" s="30" t="s">
        <v>7</v>
      </c>
      <c r="K9" s="25" t="s">
        <v>8</v>
      </c>
      <c r="L9" s="27" t="s">
        <v>10</v>
      </c>
      <c r="M9" s="28" t="s">
        <v>4</v>
      </c>
      <c r="N9" s="37"/>
      <c r="O9" s="28" t="s">
        <v>9</v>
      </c>
    </row>
    <row r="10" spans="2:15" s="1" customFormat="1" ht="15">
      <c r="B10" s="48"/>
      <c r="C10" s="42">
        <v>3.2</v>
      </c>
      <c r="D10" s="2">
        <v>2440</v>
      </c>
      <c r="E10" s="2">
        <v>2050</v>
      </c>
      <c r="F10" s="9">
        <v>1</v>
      </c>
      <c r="G10" s="8">
        <v>100</v>
      </c>
      <c r="H10" s="31">
        <f>D10*E10/1000000</f>
        <v>5.002</v>
      </c>
      <c r="I10" s="33">
        <f aca="true" t="shared" si="0" ref="I10:I24">H10*F10</f>
        <v>5.002</v>
      </c>
      <c r="J10" s="31">
        <f>C10*D10*E10/1000000*0.8</f>
        <v>12.80512</v>
      </c>
      <c r="K10" s="31">
        <f aca="true" t="shared" si="1" ref="K10:K27">J10*G10</f>
        <v>1280.512</v>
      </c>
      <c r="L10" s="35">
        <f aca="true" t="shared" si="2" ref="L10:L27">H10*G10</f>
        <v>500.2</v>
      </c>
      <c r="M10" s="38">
        <v>48</v>
      </c>
      <c r="N10" s="31">
        <f aca="true" t="shared" si="3" ref="N10:N23">M10*I10</f>
        <v>240.096</v>
      </c>
      <c r="O10" s="35">
        <f aca="true" t="shared" si="4" ref="O10:O23">M10*H10*G10</f>
        <v>24009.6</v>
      </c>
    </row>
    <row r="11" spans="2:15" s="1" customFormat="1" ht="15">
      <c r="B11" s="45" t="s">
        <v>16</v>
      </c>
      <c r="C11" s="42">
        <v>3.2</v>
      </c>
      <c r="D11" s="2">
        <v>2745</v>
      </c>
      <c r="E11" s="3">
        <v>1220</v>
      </c>
      <c r="F11" s="10">
        <v>1</v>
      </c>
      <c r="G11" s="8">
        <v>100</v>
      </c>
      <c r="H11" s="31">
        <f aca="true" t="shared" si="5" ref="H11:H28">D11*E11/1000000</f>
        <v>3.3489</v>
      </c>
      <c r="I11" s="33">
        <f t="shared" si="0"/>
        <v>3.3489</v>
      </c>
      <c r="J11" s="31">
        <f aca="true" t="shared" si="6" ref="J11:J23">C11*D11*E11/1000000*0.8</f>
        <v>8.573184000000001</v>
      </c>
      <c r="K11" s="31">
        <f t="shared" si="1"/>
        <v>857.3184000000001</v>
      </c>
      <c r="L11" s="35">
        <f t="shared" si="2"/>
        <v>334.89</v>
      </c>
      <c r="M11" s="38">
        <v>47</v>
      </c>
      <c r="N11" s="31">
        <f t="shared" si="3"/>
        <v>157.3983</v>
      </c>
      <c r="O11" s="35">
        <f t="shared" si="4"/>
        <v>15739.83</v>
      </c>
    </row>
    <row r="12" spans="2:15" s="1" customFormat="1" ht="15">
      <c r="B12" s="45"/>
      <c r="C12" s="42">
        <v>3.2</v>
      </c>
      <c r="D12" s="2">
        <v>2440</v>
      </c>
      <c r="E12" s="11">
        <v>1220</v>
      </c>
      <c r="F12" s="10">
        <v>1</v>
      </c>
      <c r="G12" s="8">
        <v>100</v>
      </c>
      <c r="H12" s="31">
        <f t="shared" si="5"/>
        <v>2.9768</v>
      </c>
      <c r="I12" s="33">
        <f t="shared" si="0"/>
        <v>2.9768</v>
      </c>
      <c r="J12" s="31">
        <f t="shared" si="6"/>
        <v>7.620608000000001</v>
      </c>
      <c r="K12" s="31">
        <f t="shared" si="1"/>
        <v>762.0608000000001</v>
      </c>
      <c r="L12" s="35">
        <f t="shared" si="2"/>
        <v>297.68</v>
      </c>
      <c r="M12" s="38">
        <v>47</v>
      </c>
      <c r="N12" s="31">
        <f t="shared" si="3"/>
        <v>139.90959999999998</v>
      </c>
      <c r="O12" s="35">
        <f t="shared" si="4"/>
        <v>13990.96</v>
      </c>
    </row>
    <row r="13" spans="2:15" s="1" customFormat="1" ht="15">
      <c r="B13" s="45"/>
      <c r="C13" s="42">
        <v>3.2</v>
      </c>
      <c r="D13" s="2">
        <v>2140</v>
      </c>
      <c r="E13" s="11">
        <v>1220</v>
      </c>
      <c r="F13" s="10">
        <v>1</v>
      </c>
      <c r="G13" s="8">
        <v>100</v>
      </c>
      <c r="H13" s="31">
        <f t="shared" si="5"/>
        <v>2.6108</v>
      </c>
      <c r="I13" s="33">
        <f t="shared" si="0"/>
        <v>2.6108</v>
      </c>
      <c r="J13" s="31">
        <f t="shared" si="6"/>
        <v>6.683648</v>
      </c>
      <c r="K13" s="31">
        <f t="shared" si="1"/>
        <v>668.3648</v>
      </c>
      <c r="L13" s="35">
        <f t="shared" si="2"/>
        <v>261.08</v>
      </c>
      <c r="M13" s="38">
        <v>47</v>
      </c>
      <c r="N13" s="31">
        <f t="shared" si="3"/>
        <v>122.70759999999999</v>
      </c>
      <c r="O13" s="35">
        <f t="shared" si="4"/>
        <v>12270.759999999998</v>
      </c>
    </row>
    <row r="14" spans="2:15" s="1" customFormat="1" ht="15">
      <c r="B14" s="45"/>
      <c r="C14" s="42">
        <v>4</v>
      </c>
      <c r="D14" s="2">
        <v>2440</v>
      </c>
      <c r="E14" s="11">
        <v>2050</v>
      </c>
      <c r="F14" s="49">
        <v>1</v>
      </c>
      <c r="G14" s="8">
        <v>75</v>
      </c>
      <c r="H14" s="31">
        <f t="shared" si="5"/>
        <v>5.002</v>
      </c>
      <c r="I14" s="31">
        <f t="shared" si="0"/>
        <v>5.002</v>
      </c>
      <c r="J14" s="31">
        <f t="shared" si="6"/>
        <v>16.0064</v>
      </c>
      <c r="K14" s="31">
        <f t="shared" si="1"/>
        <v>1200.48</v>
      </c>
      <c r="L14" s="35">
        <f t="shared" si="2"/>
        <v>375.15</v>
      </c>
      <c r="M14" s="38">
        <v>57</v>
      </c>
      <c r="N14" s="31">
        <f t="shared" si="3"/>
        <v>285.114</v>
      </c>
      <c r="O14" s="35">
        <f t="shared" si="4"/>
        <v>21383.55</v>
      </c>
    </row>
    <row r="15" spans="2:15" s="1" customFormat="1" ht="15">
      <c r="B15" s="50" t="s">
        <v>17</v>
      </c>
      <c r="C15" s="51">
        <v>3.2</v>
      </c>
      <c r="D15" s="52">
        <v>2440</v>
      </c>
      <c r="E15" s="53">
        <v>2050</v>
      </c>
      <c r="F15" s="10">
        <v>1</v>
      </c>
      <c r="G15" s="54">
        <v>100</v>
      </c>
      <c r="H15" s="55">
        <f t="shared" si="5"/>
        <v>5.002</v>
      </c>
      <c r="I15" s="55">
        <f t="shared" si="0"/>
        <v>5.002</v>
      </c>
      <c r="J15" s="55">
        <f t="shared" si="6"/>
        <v>12.80512</v>
      </c>
      <c r="K15" s="55">
        <f t="shared" si="1"/>
        <v>1280.512</v>
      </c>
      <c r="L15" s="56">
        <f t="shared" si="2"/>
        <v>500.2</v>
      </c>
      <c r="M15" s="10">
        <v>57</v>
      </c>
      <c r="N15" s="55">
        <f t="shared" si="3"/>
        <v>285.114</v>
      </c>
      <c r="O15" s="57">
        <f t="shared" si="4"/>
        <v>28511.399999999998</v>
      </c>
    </row>
    <row r="16" spans="2:15" s="1" customFormat="1" ht="15">
      <c r="B16" s="50" t="s">
        <v>18</v>
      </c>
      <c r="C16" s="51">
        <v>3.2</v>
      </c>
      <c r="D16" s="52">
        <v>2440</v>
      </c>
      <c r="E16" s="53">
        <v>2050</v>
      </c>
      <c r="F16" s="10">
        <v>1</v>
      </c>
      <c r="G16" s="54">
        <v>100</v>
      </c>
      <c r="H16" s="55">
        <f t="shared" si="5"/>
        <v>5.002</v>
      </c>
      <c r="I16" s="55">
        <f t="shared" si="0"/>
        <v>5.002</v>
      </c>
      <c r="J16" s="55">
        <f t="shared" si="6"/>
        <v>12.80512</v>
      </c>
      <c r="K16" s="55">
        <f t="shared" si="1"/>
        <v>1280.512</v>
      </c>
      <c r="L16" s="56">
        <f t="shared" si="2"/>
        <v>500.2</v>
      </c>
      <c r="M16" s="10">
        <v>58</v>
      </c>
      <c r="N16" s="55">
        <f t="shared" si="3"/>
        <v>290.116</v>
      </c>
      <c r="O16" s="57">
        <f t="shared" si="4"/>
        <v>29011.6</v>
      </c>
    </row>
    <row r="17" spans="2:15" s="1" customFormat="1" ht="15">
      <c r="B17" s="45"/>
      <c r="C17" s="42">
        <v>3.2</v>
      </c>
      <c r="D17" s="2">
        <v>2440</v>
      </c>
      <c r="E17" s="11">
        <v>1830</v>
      </c>
      <c r="F17" s="9">
        <v>1</v>
      </c>
      <c r="G17" s="8">
        <v>100</v>
      </c>
      <c r="H17" s="31">
        <f t="shared" si="5"/>
        <v>4.4652</v>
      </c>
      <c r="I17" s="33">
        <f t="shared" si="0"/>
        <v>4.4652</v>
      </c>
      <c r="J17" s="31">
        <f t="shared" si="6"/>
        <v>11.430912</v>
      </c>
      <c r="K17" s="31">
        <f t="shared" si="1"/>
        <v>1143.0911999999998</v>
      </c>
      <c r="L17" s="35">
        <f t="shared" si="2"/>
        <v>446.52000000000004</v>
      </c>
      <c r="M17" s="38">
        <v>59</v>
      </c>
      <c r="N17" s="31">
        <f t="shared" si="3"/>
        <v>263.4468</v>
      </c>
      <c r="O17" s="35">
        <f t="shared" si="4"/>
        <v>26344.68</v>
      </c>
    </row>
    <row r="18" spans="2:15" s="1" customFormat="1" ht="15">
      <c r="B18" s="45"/>
      <c r="C18" s="42">
        <v>4</v>
      </c>
      <c r="D18" s="2">
        <v>2070</v>
      </c>
      <c r="E18" s="11">
        <v>1830</v>
      </c>
      <c r="F18" s="10">
        <v>1</v>
      </c>
      <c r="G18" s="8">
        <v>75</v>
      </c>
      <c r="H18" s="31">
        <f>D18*E18/1000000</f>
        <v>3.7881</v>
      </c>
      <c r="I18" s="33">
        <f t="shared" si="0"/>
        <v>3.7881</v>
      </c>
      <c r="J18" s="31">
        <f t="shared" si="6"/>
        <v>12.121920000000001</v>
      </c>
      <c r="K18" s="31">
        <f t="shared" si="1"/>
        <v>909.1440000000001</v>
      </c>
      <c r="L18" s="35">
        <f t="shared" si="2"/>
        <v>284.1075</v>
      </c>
      <c r="M18" s="38">
        <v>77</v>
      </c>
      <c r="N18" s="31">
        <f t="shared" si="3"/>
        <v>291.6837</v>
      </c>
      <c r="O18" s="35">
        <f t="shared" si="4"/>
        <v>21876.2775</v>
      </c>
    </row>
    <row r="19" spans="2:15" s="1" customFormat="1" ht="15">
      <c r="B19" s="45"/>
      <c r="C19" s="42">
        <v>5.5</v>
      </c>
      <c r="D19" s="2">
        <v>2440</v>
      </c>
      <c r="E19" s="11">
        <v>1830</v>
      </c>
      <c r="F19" s="10">
        <v>1</v>
      </c>
      <c r="G19" s="8">
        <v>55</v>
      </c>
      <c r="H19" s="31">
        <f t="shared" si="5"/>
        <v>4.4652</v>
      </c>
      <c r="I19" s="33">
        <f t="shared" si="0"/>
        <v>4.4652</v>
      </c>
      <c r="J19" s="31">
        <f t="shared" si="6"/>
        <v>19.64688</v>
      </c>
      <c r="K19" s="31">
        <f t="shared" si="1"/>
        <v>1080.5783999999999</v>
      </c>
      <c r="L19" s="35">
        <f t="shared" si="2"/>
        <v>245.586</v>
      </c>
      <c r="M19" s="38">
        <v>102</v>
      </c>
      <c r="N19" s="31">
        <f t="shared" si="3"/>
        <v>455.4504</v>
      </c>
      <c r="O19" s="35">
        <f t="shared" si="4"/>
        <v>25049.772</v>
      </c>
    </row>
    <row r="20" spans="2:15" s="1" customFormat="1" ht="15">
      <c r="B20" s="45" t="s">
        <v>19</v>
      </c>
      <c r="C20" s="42"/>
      <c r="D20" s="2"/>
      <c r="E20" s="11"/>
      <c r="F20" s="10">
        <v>0</v>
      </c>
      <c r="G20" s="8">
        <v>0</v>
      </c>
      <c r="H20" s="31">
        <f t="shared" si="5"/>
        <v>0</v>
      </c>
      <c r="I20" s="33">
        <f t="shared" si="0"/>
        <v>0</v>
      </c>
      <c r="J20" s="31">
        <f t="shared" si="6"/>
        <v>0</v>
      </c>
      <c r="K20" s="31">
        <f t="shared" si="1"/>
        <v>0</v>
      </c>
      <c r="L20" s="35">
        <f t="shared" si="2"/>
        <v>0</v>
      </c>
      <c r="M20" s="38">
        <v>0</v>
      </c>
      <c r="N20" s="31">
        <f t="shared" si="3"/>
        <v>0</v>
      </c>
      <c r="O20" s="35">
        <f t="shared" si="4"/>
        <v>0</v>
      </c>
    </row>
    <row r="21" spans="2:15" s="1" customFormat="1" ht="15">
      <c r="B21" s="45"/>
      <c r="C21" s="42"/>
      <c r="D21" s="2"/>
      <c r="E21" s="11"/>
      <c r="F21" s="10">
        <v>0</v>
      </c>
      <c r="G21" s="8">
        <v>0</v>
      </c>
      <c r="H21" s="31">
        <f t="shared" si="5"/>
        <v>0</v>
      </c>
      <c r="I21" s="33">
        <f t="shared" si="0"/>
        <v>0</v>
      </c>
      <c r="J21" s="31">
        <f t="shared" si="6"/>
        <v>0</v>
      </c>
      <c r="K21" s="31">
        <f t="shared" si="1"/>
        <v>0</v>
      </c>
      <c r="L21" s="35">
        <f t="shared" si="2"/>
        <v>0</v>
      </c>
      <c r="M21" s="38">
        <v>0</v>
      </c>
      <c r="N21" s="31">
        <f t="shared" si="3"/>
        <v>0</v>
      </c>
      <c r="O21" s="35">
        <f t="shared" si="4"/>
        <v>0</v>
      </c>
    </row>
    <row r="22" spans="2:15" s="1" customFormat="1" ht="15">
      <c r="B22" s="45"/>
      <c r="C22" s="42">
        <v>6</v>
      </c>
      <c r="D22" s="2">
        <v>2440</v>
      </c>
      <c r="E22" s="11">
        <v>1830</v>
      </c>
      <c r="F22" s="10">
        <v>1</v>
      </c>
      <c r="G22" s="8">
        <v>50</v>
      </c>
      <c r="H22" s="31">
        <f t="shared" si="5"/>
        <v>4.4652</v>
      </c>
      <c r="I22" s="33">
        <f t="shared" si="0"/>
        <v>4.4652</v>
      </c>
      <c r="J22" s="31">
        <f t="shared" si="6"/>
        <v>21.43296</v>
      </c>
      <c r="K22" s="31">
        <f t="shared" si="1"/>
        <v>1071.6480000000001</v>
      </c>
      <c r="L22" s="35">
        <f t="shared" si="2"/>
        <v>223.26000000000002</v>
      </c>
      <c r="M22" s="38">
        <v>105</v>
      </c>
      <c r="N22" s="31">
        <f t="shared" si="3"/>
        <v>468.846</v>
      </c>
      <c r="O22" s="35">
        <f t="shared" si="4"/>
        <v>23442.3</v>
      </c>
    </row>
    <row r="23" spans="2:15" s="1" customFormat="1" ht="15.75" thickBot="1">
      <c r="B23" s="45"/>
      <c r="C23" s="43">
        <v>6</v>
      </c>
      <c r="D23" s="4">
        <v>345</v>
      </c>
      <c r="E23" s="12">
        <v>1830</v>
      </c>
      <c r="F23" s="14">
        <v>0</v>
      </c>
      <c r="G23" s="13">
        <v>300</v>
      </c>
      <c r="H23" s="31">
        <f t="shared" si="5"/>
        <v>0.63135</v>
      </c>
      <c r="I23" s="33">
        <f t="shared" si="0"/>
        <v>0</v>
      </c>
      <c r="J23" s="31">
        <f t="shared" si="6"/>
        <v>3.0304800000000003</v>
      </c>
      <c r="K23" s="32">
        <f t="shared" si="1"/>
        <v>909.1440000000001</v>
      </c>
      <c r="L23" s="35">
        <f t="shared" si="2"/>
        <v>189.405</v>
      </c>
      <c r="M23" s="39">
        <v>48</v>
      </c>
      <c r="N23" s="32">
        <f t="shared" si="3"/>
        <v>0</v>
      </c>
      <c r="O23" s="35">
        <f t="shared" si="4"/>
        <v>9091.44</v>
      </c>
    </row>
    <row r="24" spans="2:15" s="1" customFormat="1" ht="15">
      <c r="B24" s="45"/>
      <c r="C24" s="42">
        <v>8</v>
      </c>
      <c r="D24" s="2">
        <v>2800</v>
      </c>
      <c r="E24" s="11">
        <v>2070</v>
      </c>
      <c r="F24" s="10">
        <v>1</v>
      </c>
      <c r="G24" s="58">
        <v>34</v>
      </c>
      <c r="H24" s="31">
        <f>D24*E24/1000000</f>
        <v>5.796</v>
      </c>
      <c r="I24" s="60">
        <f t="shared" si="0"/>
        <v>5.796</v>
      </c>
      <c r="J24" s="31">
        <f>C24*D24*E24/1000000*0.72</f>
        <v>33.38496</v>
      </c>
      <c r="K24" s="61">
        <f t="shared" si="1"/>
        <v>1135.08864</v>
      </c>
      <c r="L24" s="62">
        <f t="shared" si="2"/>
        <v>197.06400000000002</v>
      </c>
      <c r="M24" s="63">
        <v>135</v>
      </c>
      <c r="N24" s="61">
        <f>M24*I24</f>
        <v>782.46</v>
      </c>
      <c r="O24" s="64">
        <f>M24*H24*G24</f>
        <v>26603.64</v>
      </c>
    </row>
    <row r="25" spans="2:15" s="1" customFormat="1" ht="15">
      <c r="B25" s="45"/>
      <c r="C25" s="42">
        <v>16</v>
      </c>
      <c r="D25" s="2">
        <v>2800</v>
      </c>
      <c r="E25" s="11">
        <v>2070</v>
      </c>
      <c r="F25" s="10">
        <v>1</v>
      </c>
      <c r="G25" s="58">
        <v>34</v>
      </c>
      <c r="H25" s="31">
        <f>D25*E25/1000000</f>
        <v>5.796</v>
      </c>
      <c r="I25" s="60"/>
      <c r="J25" s="31">
        <f>C25*D25*E25/1000000*0.72</f>
        <v>66.76992</v>
      </c>
      <c r="K25" s="61">
        <f t="shared" si="1"/>
        <v>2270.17728</v>
      </c>
      <c r="L25" s="62">
        <f t="shared" si="2"/>
        <v>197.06400000000002</v>
      </c>
      <c r="M25" s="63">
        <v>259</v>
      </c>
      <c r="N25" s="61">
        <f>M25*I25</f>
        <v>0</v>
      </c>
      <c r="O25" s="64">
        <f>M25*H25*G25</f>
        <v>51039.576</v>
      </c>
    </row>
    <row r="26" spans="2:15" s="1" customFormat="1" ht="15">
      <c r="B26" s="45"/>
      <c r="C26" s="42">
        <v>18</v>
      </c>
      <c r="D26" s="2">
        <v>2800</v>
      </c>
      <c r="E26" s="11">
        <v>2070</v>
      </c>
      <c r="F26" s="10">
        <v>1</v>
      </c>
      <c r="G26" s="58">
        <v>34</v>
      </c>
      <c r="H26" s="31">
        <f t="shared" si="5"/>
        <v>5.796</v>
      </c>
      <c r="I26" s="60"/>
      <c r="J26" s="31">
        <f>C26*D26*E26/1000000*0.72</f>
        <v>75.11616</v>
      </c>
      <c r="K26" s="61">
        <f t="shared" si="1"/>
        <v>2553.94944</v>
      </c>
      <c r="L26" s="62">
        <f t="shared" si="2"/>
        <v>197.06400000000002</v>
      </c>
      <c r="M26" s="63">
        <v>320</v>
      </c>
      <c r="N26" s="61">
        <f>M26*I26</f>
        <v>0</v>
      </c>
      <c r="O26" s="64">
        <f>M26*H26*G26</f>
        <v>63060.48</v>
      </c>
    </row>
    <row r="27" spans="2:15" s="1" customFormat="1" ht="15">
      <c r="B27" s="45"/>
      <c r="C27" s="42">
        <v>22</v>
      </c>
      <c r="D27" s="2">
        <v>2800</v>
      </c>
      <c r="E27" s="11">
        <v>2070</v>
      </c>
      <c r="F27" s="10">
        <v>1</v>
      </c>
      <c r="G27" s="58">
        <v>34</v>
      </c>
      <c r="H27" s="31">
        <f t="shared" si="5"/>
        <v>5.796</v>
      </c>
      <c r="I27" s="60"/>
      <c r="J27" s="31">
        <f>C27*D27*E27/1000000*0.72</f>
        <v>91.80864</v>
      </c>
      <c r="K27" s="61">
        <f t="shared" si="1"/>
        <v>3121.49376</v>
      </c>
      <c r="L27" s="62">
        <f t="shared" si="2"/>
        <v>197.06400000000002</v>
      </c>
      <c r="M27" s="63">
        <v>480</v>
      </c>
      <c r="N27" s="61">
        <f>M27*I27</f>
        <v>0</v>
      </c>
      <c r="O27" s="64">
        <f>M27*H27*G27</f>
        <v>94590.72</v>
      </c>
    </row>
    <row r="28" spans="2:15" s="1" customFormat="1" ht="15.75" thickBot="1">
      <c r="B28" s="46"/>
      <c r="C28" s="43"/>
      <c r="D28" s="4"/>
      <c r="E28" s="12"/>
      <c r="F28" s="14"/>
      <c r="G28" s="59"/>
      <c r="H28" s="31">
        <f t="shared" si="5"/>
        <v>0</v>
      </c>
      <c r="I28" s="60"/>
      <c r="J28" s="31">
        <f>C28*D28*E28/1000000*0.72</f>
        <v>0</v>
      </c>
      <c r="K28" s="65"/>
      <c r="L28" s="66"/>
      <c r="M28" s="67"/>
      <c r="N28" s="65">
        <f>M28*I28</f>
        <v>0</v>
      </c>
      <c r="O28" s="64">
        <f>M28*H28*G28</f>
        <v>0</v>
      </c>
    </row>
    <row r="29" spans="3:15" ht="14.25">
      <c r="C29" s="7"/>
      <c r="D29" s="15"/>
      <c r="E29" s="15"/>
      <c r="F29" s="6">
        <f>SUM(F10:F28)</f>
        <v>15</v>
      </c>
      <c r="G29" s="15"/>
      <c r="H29" s="15"/>
      <c r="I29" s="34">
        <f>SUM(I10:I28)</f>
        <v>51.924200000000006</v>
      </c>
      <c r="J29" s="15"/>
      <c r="K29" s="15"/>
      <c r="L29" s="15"/>
      <c r="M29" s="15"/>
      <c r="N29" s="5">
        <f>SUM(N10:N28)</f>
        <v>3782.3424</v>
      </c>
      <c r="O2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2011-12-19T09:47:36Z</dcterms:modified>
  <cp:category/>
  <cp:version/>
  <cp:contentType/>
  <cp:contentStatus/>
</cp:coreProperties>
</file>